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4385" yWindow="-15" windowWidth="14430" windowHeight="12840"/>
  </bookViews>
  <sheets>
    <sheet name="FREIGABE" sheetId="24" r:id="rId1"/>
    <sheet name="Milch" sheetId="13" r:id="rId2"/>
    <sheet name="Gruppe 1" sheetId="17" r:id="rId3"/>
    <sheet name="Gruppe 4" sheetId="29" state="hidden" r:id="rId4"/>
    <sheet name="Gruppe 5" sheetId="30" state="hidden" r:id="rId5"/>
  </sheets>
  <definedNames>
    <definedName name="_xlnm.Print_Area" localSheetId="2">'Gruppe 1'!$A$2:$AI$265</definedName>
    <definedName name="_xlnm.Print_Area" localSheetId="3">'Gruppe 4'!$A$1:$AK$174</definedName>
    <definedName name="_xlnm.Print_Area" localSheetId="4">'Gruppe 5'!$A$1:$AK$174</definedName>
    <definedName name="_xlnm.Print_Area" localSheetId="1">Milch!$A$1:$AI$40</definedName>
    <definedName name="_xlnm.Print_Titles" localSheetId="2">'Gruppe 1'!$B:$D</definedName>
    <definedName name="_xlnm.Print_Titles" localSheetId="3">'Gruppe 4'!$D:$F</definedName>
    <definedName name="_xlnm.Print_Titles" localSheetId="4">'Gruppe 5'!$D:$F</definedName>
    <definedName name="_xlnm.Print_Titles" localSheetId="1">Milch!$A:$D</definedName>
  </definedNames>
  <calcPr calcId="145621"/>
</workbook>
</file>

<file path=xl/calcChain.xml><?xml version="1.0" encoding="utf-8"?>
<calcChain xmlns="http://schemas.openxmlformats.org/spreadsheetml/2006/main">
  <c r="N11" i="24" l="1"/>
  <c r="P11" i="24"/>
  <c r="O11" i="24" s="1"/>
  <c r="P12" i="24"/>
  <c r="N12" i="24" s="1"/>
  <c r="C5" i="24"/>
  <c r="E1" i="17"/>
  <c r="E19" i="17"/>
  <c r="E10" i="17"/>
  <c r="O12" i="24" l="1"/>
  <c r="F15" i="17"/>
  <c r="F16" i="17"/>
  <c r="D227" i="17" l="1"/>
  <c r="F75" i="17"/>
  <c r="D66" i="17" l="1"/>
  <c r="D57" i="17"/>
  <c r="D48" i="17"/>
  <c r="D39" i="17"/>
  <c r="D30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F65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F56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F47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F38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F29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F20" i="17"/>
  <c r="F43" i="13"/>
  <c r="F255" i="17" s="1"/>
  <c r="F1" i="17" s="1"/>
  <c r="F76" i="17" s="1"/>
  <c r="G43" i="13"/>
  <c r="G255" i="17" s="1"/>
  <c r="G1" i="17" s="1"/>
  <c r="H43" i="13"/>
  <c r="H255" i="17" s="1"/>
  <c r="H1" i="17" s="1"/>
  <c r="I43" i="13"/>
  <c r="I255" i="17" s="1"/>
  <c r="I1" i="17" s="1"/>
  <c r="J43" i="13"/>
  <c r="J255" i="17" s="1"/>
  <c r="J1" i="17" s="1"/>
  <c r="K43" i="13"/>
  <c r="K255" i="17" s="1"/>
  <c r="K1" i="17" s="1"/>
  <c r="L43" i="13"/>
  <c r="L255" i="17" s="1"/>
  <c r="L1" i="17" s="1"/>
  <c r="M43" i="13"/>
  <c r="M255" i="17" s="1"/>
  <c r="M1" i="17" s="1"/>
  <c r="N43" i="13"/>
  <c r="N255" i="17" s="1"/>
  <c r="N1" i="17" s="1"/>
  <c r="O43" i="13"/>
  <c r="O255" i="17" s="1"/>
  <c r="O1" i="17" s="1"/>
  <c r="P43" i="13"/>
  <c r="P255" i="17" s="1"/>
  <c r="P1" i="17" s="1"/>
  <c r="Q43" i="13"/>
  <c r="Q255" i="17" s="1"/>
  <c r="Q1" i="17" s="1"/>
  <c r="R43" i="13"/>
  <c r="R255" i="17" s="1"/>
  <c r="R1" i="17" s="1"/>
  <c r="S43" i="13"/>
  <c r="S255" i="17" s="1"/>
  <c r="S1" i="17" s="1"/>
  <c r="T43" i="13"/>
  <c r="T255" i="17" s="1"/>
  <c r="T1" i="17" s="1"/>
  <c r="U43" i="13"/>
  <c r="U255" i="17" s="1"/>
  <c r="U1" i="17" s="1"/>
  <c r="V43" i="13"/>
  <c r="V255" i="17" s="1"/>
  <c r="V1" i="17" s="1"/>
  <c r="W43" i="13"/>
  <c r="W255" i="17" s="1"/>
  <c r="W1" i="17" s="1"/>
  <c r="X43" i="13"/>
  <c r="X255" i="17" s="1"/>
  <c r="X1" i="17" s="1"/>
  <c r="Y43" i="13"/>
  <c r="Y255" i="17" s="1"/>
  <c r="Y1" i="17" s="1"/>
  <c r="Z43" i="13"/>
  <c r="Z255" i="17" s="1"/>
  <c r="Z1" i="17" s="1"/>
  <c r="AA43" i="13"/>
  <c r="AA255" i="17" s="1"/>
  <c r="AA1" i="17" s="1"/>
  <c r="AB43" i="13"/>
  <c r="AB255" i="17" s="1"/>
  <c r="AB1" i="17" s="1"/>
  <c r="AC43" i="13"/>
  <c r="AC255" i="17" s="1"/>
  <c r="AC1" i="17" s="1"/>
  <c r="AD43" i="13"/>
  <c r="AD255" i="17" s="1"/>
  <c r="AD1" i="17" s="1"/>
  <c r="AE43" i="13"/>
  <c r="AE255" i="17" s="1"/>
  <c r="AE1" i="17" s="1"/>
  <c r="AF43" i="13"/>
  <c r="AF255" i="17" s="1"/>
  <c r="AF1" i="17" s="1"/>
  <c r="AG43" i="13"/>
  <c r="AG255" i="17" s="1"/>
  <c r="AG1" i="17" s="1"/>
  <c r="AH43" i="13"/>
  <c r="AH255" i="17" s="1"/>
  <c r="AH1" i="17" s="1"/>
  <c r="E43" i="13"/>
  <c r="E255" i="17" s="1"/>
  <c r="E64" i="17" s="1"/>
  <c r="E20" i="17"/>
  <c r="E177" i="17" l="1"/>
  <c r="E201" i="17"/>
  <c r="E76" i="17"/>
  <c r="E225" i="17"/>
  <c r="E228" i="17" s="1"/>
  <c r="E227" i="17" s="1"/>
  <c r="E147" i="17"/>
  <c r="E127" i="17"/>
  <c r="E107" i="17"/>
  <c r="E93" i="17"/>
  <c r="E96" i="17" s="1"/>
  <c r="E95" i="17" s="1"/>
  <c r="E83" i="17"/>
  <c r="E86" i="17" s="1"/>
  <c r="E85" i="17" s="1"/>
  <c r="E22" i="17"/>
  <c r="E21" i="17" s="1"/>
  <c r="E46" i="17"/>
  <c r="E49" i="17" s="1"/>
  <c r="E137" i="17"/>
  <c r="E37" i="17"/>
  <c r="E40" i="17" s="1"/>
  <c r="E169" i="17"/>
  <c r="E117" i="17"/>
  <c r="E215" i="17"/>
  <c r="E55" i="17"/>
  <c r="E58" i="17" s="1"/>
  <c r="E185" i="17"/>
  <c r="E188" i="17" s="1"/>
  <c r="E187" i="17" s="1"/>
  <c r="E28" i="17"/>
  <c r="E31" i="17" s="1"/>
  <c r="E157" i="17"/>
  <c r="E193" i="17"/>
  <c r="E67" i="17"/>
  <c r="E204" i="17"/>
  <c r="E203" i="17" s="1"/>
  <c r="E1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B226" i="17"/>
  <c r="AC226" i="17"/>
  <c r="AD226" i="17"/>
  <c r="AE226" i="17"/>
  <c r="AF226" i="17"/>
  <c r="AG226" i="17"/>
  <c r="AH226" i="17"/>
  <c r="E22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B216" i="17"/>
  <c r="AC216" i="17"/>
  <c r="AD216" i="17"/>
  <c r="AE216" i="17"/>
  <c r="AF216" i="17"/>
  <c r="AG216" i="17"/>
  <c r="AH216" i="17"/>
  <c r="E216" i="17"/>
  <c r="AH202" i="17"/>
  <c r="AG202" i="17"/>
  <c r="AF202" i="17"/>
  <c r="AE202" i="17"/>
  <c r="AD202" i="17"/>
  <c r="AC202" i="17"/>
  <c r="AB202" i="17"/>
  <c r="AA202" i="17"/>
  <c r="Z202" i="17"/>
  <c r="Y202" i="17"/>
  <c r="X202" i="17"/>
  <c r="W202" i="17"/>
  <c r="V202" i="17"/>
  <c r="U202" i="17"/>
  <c r="T202" i="17"/>
  <c r="S202" i="17"/>
  <c r="R202" i="17"/>
  <c r="Q202" i="17"/>
  <c r="P202" i="17"/>
  <c r="O202" i="17"/>
  <c r="N202" i="17"/>
  <c r="M202" i="17"/>
  <c r="L202" i="17"/>
  <c r="K202" i="17"/>
  <c r="J202" i="17"/>
  <c r="I202" i="17"/>
  <c r="H202" i="17"/>
  <c r="G202" i="17"/>
  <c r="E202" i="17"/>
  <c r="AH194" i="17"/>
  <c r="AG194" i="17"/>
  <c r="AF194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G194" i="17"/>
  <c r="E194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B186" i="17"/>
  <c r="AC186" i="17"/>
  <c r="AD186" i="17"/>
  <c r="AE186" i="17"/>
  <c r="AF186" i="17"/>
  <c r="AG186" i="17"/>
  <c r="AH186" i="17"/>
  <c r="E186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E178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B170" i="17"/>
  <c r="AC170" i="17"/>
  <c r="AD170" i="17"/>
  <c r="AE170" i="17"/>
  <c r="AF170" i="17"/>
  <c r="AG170" i="17"/>
  <c r="AH170" i="17"/>
  <c r="E170" i="17"/>
  <c r="E180" i="17" l="1"/>
  <c r="E179" i="17" s="1"/>
  <c r="E218" i="17"/>
  <c r="E217" i="17" s="1"/>
  <c r="E13" i="17"/>
  <c r="E12" i="17" s="1"/>
  <c r="F9" i="17"/>
  <c r="E172" i="17"/>
  <c r="E171" i="17" s="1"/>
  <c r="E196" i="17"/>
  <c r="E195" i="17" s="1"/>
  <c r="E88" i="17"/>
  <c r="C71" i="17"/>
  <c r="C233" i="17"/>
  <c r="C234" i="17" s="1"/>
  <c r="C209" i="17"/>
  <c r="C210" i="17" s="1"/>
  <c r="AH158" i="17"/>
  <c r="AG158" i="17"/>
  <c r="AF158" i="17"/>
  <c r="AE158" i="17"/>
  <c r="AD158" i="17"/>
  <c r="AC158" i="17"/>
  <c r="AB158" i="17"/>
  <c r="AA158" i="17"/>
  <c r="Z158" i="17"/>
  <c r="Y158" i="17"/>
  <c r="X158" i="17"/>
  <c r="W158" i="17"/>
  <c r="V158" i="17"/>
  <c r="U158" i="17"/>
  <c r="T158" i="17"/>
  <c r="S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E158" i="17"/>
  <c r="E155" i="17"/>
  <c r="F154" i="17"/>
  <c r="G154" i="17" s="1"/>
  <c r="H154" i="17" s="1"/>
  <c r="I154" i="17" s="1"/>
  <c r="J154" i="17" s="1"/>
  <c r="K154" i="17" s="1"/>
  <c r="L154" i="17" s="1"/>
  <c r="M154" i="17" s="1"/>
  <c r="N154" i="17" s="1"/>
  <c r="O154" i="17" s="1"/>
  <c r="P154" i="17" s="1"/>
  <c r="Q154" i="17" s="1"/>
  <c r="R154" i="17" s="1"/>
  <c r="S154" i="17" s="1"/>
  <c r="T154" i="17" s="1"/>
  <c r="U154" i="17" s="1"/>
  <c r="V154" i="17" s="1"/>
  <c r="W154" i="17" s="1"/>
  <c r="X154" i="17" s="1"/>
  <c r="Y154" i="17" s="1"/>
  <c r="Z154" i="17" s="1"/>
  <c r="AA154" i="17" s="1"/>
  <c r="AB154" i="17" s="1"/>
  <c r="AC154" i="17" s="1"/>
  <c r="AD154" i="17" s="1"/>
  <c r="AE154" i="17" s="1"/>
  <c r="AF154" i="17" s="1"/>
  <c r="AG154" i="17" s="1"/>
  <c r="AH154" i="17" s="1"/>
  <c r="F153" i="17"/>
  <c r="G153" i="17" s="1"/>
  <c r="AH148" i="17"/>
  <c r="AG148" i="17"/>
  <c r="AF148" i="17"/>
  <c r="AE148" i="17"/>
  <c r="AD148" i="17"/>
  <c r="AC148" i="17"/>
  <c r="AB148" i="17"/>
  <c r="AA148" i="17"/>
  <c r="Z148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G148" i="17"/>
  <c r="E148" i="17"/>
  <c r="E145" i="17"/>
  <c r="F144" i="17"/>
  <c r="G144" i="17" s="1"/>
  <c r="H144" i="17" s="1"/>
  <c r="I144" i="17" s="1"/>
  <c r="J144" i="17" s="1"/>
  <c r="K144" i="17" s="1"/>
  <c r="L144" i="17" s="1"/>
  <c r="M144" i="17" s="1"/>
  <c r="N144" i="17" s="1"/>
  <c r="O144" i="17" s="1"/>
  <c r="P144" i="17" s="1"/>
  <c r="Q144" i="17" s="1"/>
  <c r="R144" i="17" s="1"/>
  <c r="S144" i="17" s="1"/>
  <c r="T144" i="17" s="1"/>
  <c r="U144" i="17" s="1"/>
  <c r="V144" i="17" s="1"/>
  <c r="W144" i="17" s="1"/>
  <c r="X144" i="17" s="1"/>
  <c r="Y144" i="17" s="1"/>
  <c r="Z144" i="17" s="1"/>
  <c r="AA144" i="17" s="1"/>
  <c r="AB144" i="17" s="1"/>
  <c r="AC144" i="17" s="1"/>
  <c r="AD144" i="17" s="1"/>
  <c r="AE144" i="17" s="1"/>
  <c r="AF144" i="17" s="1"/>
  <c r="AG144" i="17" s="1"/>
  <c r="AH144" i="17" s="1"/>
  <c r="F143" i="17"/>
  <c r="AH138" i="17"/>
  <c r="AG138" i="17"/>
  <c r="AF138" i="17"/>
  <c r="AE138" i="17"/>
  <c r="AD138" i="17"/>
  <c r="AC138" i="17"/>
  <c r="AB138" i="17"/>
  <c r="AA138" i="17"/>
  <c r="Z138" i="17"/>
  <c r="Y138" i="17"/>
  <c r="X138" i="17"/>
  <c r="W138" i="17"/>
  <c r="V138" i="17"/>
  <c r="U138" i="17"/>
  <c r="T138" i="17"/>
  <c r="S138" i="17"/>
  <c r="R138" i="17"/>
  <c r="Q138" i="17"/>
  <c r="P138" i="17"/>
  <c r="O138" i="17"/>
  <c r="N138" i="17"/>
  <c r="M138" i="17"/>
  <c r="L138" i="17"/>
  <c r="K138" i="17"/>
  <c r="J138" i="17"/>
  <c r="I138" i="17"/>
  <c r="H138" i="17"/>
  <c r="G138" i="17"/>
  <c r="E138" i="17"/>
  <c r="E135" i="17"/>
  <c r="F134" i="17"/>
  <c r="G134" i="17" s="1"/>
  <c r="H134" i="17" s="1"/>
  <c r="I134" i="17" s="1"/>
  <c r="J134" i="17" s="1"/>
  <c r="K134" i="17" s="1"/>
  <c r="L134" i="17" s="1"/>
  <c r="M134" i="17" s="1"/>
  <c r="N134" i="17" s="1"/>
  <c r="O134" i="17" s="1"/>
  <c r="P134" i="17" s="1"/>
  <c r="Q134" i="17" s="1"/>
  <c r="R134" i="17" s="1"/>
  <c r="S134" i="17" s="1"/>
  <c r="T134" i="17" s="1"/>
  <c r="U134" i="17" s="1"/>
  <c r="V134" i="17" s="1"/>
  <c r="W134" i="17" s="1"/>
  <c r="X134" i="17" s="1"/>
  <c r="Y134" i="17" s="1"/>
  <c r="Z134" i="17" s="1"/>
  <c r="AA134" i="17" s="1"/>
  <c r="AB134" i="17" s="1"/>
  <c r="AC134" i="17" s="1"/>
  <c r="AD134" i="17" s="1"/>
  <c r="AE134" i="17" s="1"/>
  <c r="AF134" i="17" s="1"/>
  <c r="AG134" i="17" s="1"/>
  <c r="AH134" i="17" s="1"/>
  <c r="F133" i="17"/>
  <c r="G133" i="17" s="1"/>
  <c r="AH128" i="17"/>
  <c r="AG128" i="17"/>
  <c r="AF128" i="17"/>
  <c r="AE128" i="17"/>
  <c r="AD128" i="17"/>
  <c r="AC128" i="17"/>
  <c r="AB128" i="17"/>
  <c r="AA128" i="17"/>
  <c r="Z128" i="17"/>
  <c r="Y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I128" i="17"/>
  <c r="H128" i="17"/>
  <c r="G128" i="17"/>
  <c r="E128" i="17"/>
  <c r="E125" i="17"/>
  <c r="F124" i="17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W124" i="17" s="1"/>
  <c r="X124" i="17" s="1"/>
  <c r="Y124" i="17" s="1"/>
  <c r="Z124" i="17" s="1"/>
  <c r="AA124" i="17" s="1"/>
  <c r="AB124" i="17" s="1"/>
  <c r="AC124" i="17" s="1"/>
  <c r="AD124" i="17" s="1"/>
  <c r="AE124" i="17" s="1"/>
  <c r="AF124" i="17" s="1"/>
  <c r="AG124" i="17" s="1"/>
  <c r="AH124" i="17" s="1"/>
  <c r="F123" i="17"/>
  <c r="AH118" i="17"/>
  <c r="AG118" i="17"/>
  <c r="AF118" i="17"/>
  <c r="AE118" i="17"/>
  <c r="AD118" i="17"/>
  <c r="AC118" i="17"/>
  <c r="AB118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E118" i="17"/>
  <c r="E120" i="17" s="1"/>
  <c r="E119" i="17" s="1"/>
  <c r="E115" i="17"/>
  <c r="F114" i="17"/>
  <c r="G114" i="17" s="1"/>
  <c r="H114" i="17" s="1"/>
  <c r="I114" i="17" s="1"/>
  <c r="J114" i="17" s="1"/>
  <c r="K114" i="17" s="1"/>
  <c r="L114" i="17" s="1"/>
  <c r="M114" i="17" s="1"/>
  <c r="N114" i="17" s="1"/>
  <c r="O114" i="17" s="1"/>
  <c r="P114" i="17" s="1"/>
  <c r="Q114" i="17" s="1"/>
  <c r="R114" i="17" s="1"/>
  <c r="S114" i="17" s="1"/>
  <c r="T114" i="17" s="1"/>
  <c r="U114" i="17" s="1"/>
  <c r="V114" i="17" s="1"/>
  <c r="W114" i="17" s="1"/>
  <c r="X114" i="17" s="1"/>
  <c r="Y114" i="17" s="1"/>
  <c r="Z114" i="17" s="1"/>
  <c r="AA114" i="17" s="1"/>
  <c r="AB114" i="17" s="1"/>
  <c r="AC114" i="17" s="1"/>
  <c r="AD114" i="17" s="1"/>
  <c r="AE114" i="17" s="1"/>
  <c r="AF114" i="17" s="1"/>
  <c r="AG114" i="17" s="1"/>
  <c r="AH114" i="17" s="1"/>
  <c r="F113" i="17"/>
  <c r="G113" i="17" s="1"/>
  <c r="AH94" i="17"/>
  <c r="AG94" i="17"/>
  <c r="AF94" i="17"/>
  <c r="AE94" i="17"/>
  <c r="AD94" i="17"/>
  <c r="AC94" i="17"/>
  <c r="AB94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E91" i="17"/>
  <c r="F90" i="17"/>
  <c r="F89" i="17"/>
  <c r="G89" i="17" s="1"/>
  <c r="AH84" i="17"/>
  <c r="AG84" i="17"/>
  <c r="AF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E81" i="17"/>
  <c r="F80" i="17"/>
  <c r="G80" i="17" s="1"/>
  <c r="H80" i="17" s="1"/>
  <c r="I80" i="17" s="1"/>
  <c r="J80" i="17" s="1"/>
  <c r="K80" i="17" s="1"/>
  <c r="L80" i="17" s="1"/>
  <c r="M80" i="17" s="1"/>
  <c r="N80" i="17" s="1"/>
  <c r="O80" i="17" s="1"/>
  <c r="P80" i="17" s="1"/>
  <c r="Q80" i="17" s="1"/>
  <c r="R80" i="17" s="1"/>
  <c r="S80" i="17" s="1"/>
  <c r="T80" i="17" s="1"/>
  <c r="U80" i="17" s="1"/>
  <c r="V80" i="17" s="1"/>
  <c r="W80" i="17" s="1"/>
  <c r="X80" i="17" s="1"/>
  <c r="Y80" i="17" s="1"/>
  <c r="Z80" i="17" s="1"/>
  <c r="AA80" i="17" s="1"/>
  <c r="AB80" i="17" s="1"/>
  <c r="AC80" i="17" s="1"/>
  <c r="AD80" i="17" s="1"/>
  <c r="AE80" i="17" s="1"/>
  <c r="AF80" i="17" s="1"/>
  <c r="AG80" i="17" s="1"/>
  <c r="AH80" i="17" s="1"/>
  <c r="F79" i="17"/>
  <c r="G79" i="17" s="1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E108" i="17"/>
  <c r="E110" i="17" s="1"/>
  <c r="E109" i="17" s="1"/>
  <c r="E65" i="17"/>
  <c r="E66" i="17" s="1"/>
  <c r="E68" i="17" s="1"/>
  <c r="E56" i="17"/>
  <c r="E57" i="17" s="1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E47" i="17"/>
  <c r="E48" i="17" s="1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E38" i="17"/>
  <c r="E39" i="17" s="1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E24" i="17"/>
  <c r="F24" i="17" s="1"/>
  <c r="E29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E130" i="17" l="1"/>
  <c r="E129" i="17" s="1"/>
  <c r="E132" i="17" s="1"/>
  <c r="E160" i="17"/>
  <c r="E159" i="17" s="1"/>
  <c r="E162" i="17" s="1"/>
  <c r="E140" i="17"/>
  <c r="E139" i="17" s="1"/>
  <c r="E142" i="17" s="1"/>
  <c r="E150" i="17"/>
  <c r="E149" i="17" s="1"/>
  <c r="E152" i="17" s="1"/>
  <c r="G90" i="17"/>
  <c r="E26" i="17"/>
  <c r="E30" i="17"/>
  <c r="E32" i="17" s="1"/>
  <c r="E71" i="17"/>
  <c r="E87" i="17"/>
  <c r="F145" i="17"/>
  <c r="H153" i="17"/>
  <c r="G155" i="17"/>
  <c r="F155" i="17"/>
  <c r="F125" i="17"/>
  <c r="G143" i="17"/>
  <c r="H143" i="17" s="1"/>
  <c r="I143" i="17" s="1"/>
  <c r="H133" i="17"/>
  <c r="G135" i="17"/>
  <c r="F135" i="17"/>
  <c r="E131" i="17"/>
  <c r="G123" i="17"/>
  <c r="H123" i="17" s="1"/>
  <c r="I123" i="17" s="1"/>
  <c r="E122" i="17"/>
  <c r="H113" i="17"/>
  <c r="G115" i="17"/>
  <c r="F115" i="17"/>
  <c r="G53" i="17"/>
  <c r="Y53" i="17"/>
  <c r="M53" i="17"/>
  <c r="S53" i="17"/>
  <c r="G91" i="17"/>
  <c r="H89" i="17"/>
  <c r="F91" i="17"/>
  <c r="H79" i="17"/>
  <c r="G81" i="17"/>
  <c r="F81" i="17"/>
  <c r="AE53" i="17"/>
  <c r="Q53" i="17"/>
  <c r="W53" i="17"/>
  <c r="AG53" i="17"/>
  <c r="K53" i="17"/>
  <c r="AC53" i="17"/>
  <c r="G35" i="17"/>
  <c r="AE35" i="17"/>
  <c r="L53" i="17"/>
  <c r="R53" i="17"/>
  <c r="X53" i="17"/>
  <c r="AD53" i="17"/>
  <c r="S35" i="17"/>
  <c r="Y35" i="17"/>
  <c r="M35" i="17"/>
  <c r="J35" i="17"/>
  <c r="V35" i="17"/>
  <c r="G44" i="17"/>
  <c r="S44" i="17"/>
  <c r="Y44" i="17"/>
  <c r="I53" i="17"/>
  <c r="O53" i="17"/>
  <c r="AA53" i="17"/>
  <c r="J44" i="17"/>
  <c r="P44" i="17"/>
  <c r="V44" i="17"/>
  <c r="AB44" i="17"/>
  <c r="AH44" i="17"/>
  <c r="AB35" i="17"/>
  <c r="P35" i="17"/>
  <c r="AH35" i="17"/>
  <c r="H53" i="17"/>
  <c r="N53" i="17"/>
  <c r="T53" i="17"/>
  <c r="Z53" i="17"/>
  <c r="AF53" i="17"/>
  <c r="M44" i="17"/>
  <c r="AE44" i="17"/>
  <c r="U53" i="17"/>
  <c r="H44" i="17"/>
  <c r="N44" i="17"/>
  <c r="T44" i="17"/>
  <c r="Z44" i="17"/>
  <c r="AF44" i="17"/>
  <c r="I44" i="17"/>
  <c r="O44" i="17"/>
  <c r="U44" i="17"/>
  <c r="AA44" i="17"/>
  <c r="AG44" i="17"/>
  <c r="J53" i="17"/>
  <c r="P53" i="17"/>
  <c r="V53" i="17"/>
  <c r="AB53" i="17"/>
  <c r="AH53" i="17"/>
  <c r="N26" i="17"/>
  <c r="K44" i="17"/>
  <c r="Q44" i="17"/>
  <c r="W44" i="17"/>
  <c r="AC44" i="17"/>
  <c r="L44" i="17"/>
  <c r="R44" i="17"/>
  <c r="X44" i="17"/>
  <c r="AD44" i="17"/>
  <c r="H35" i="17"/>
  <c r="N35" i="17"/>
  <c r="T35" i="17"/>
  <c r="Z35" i="17"/>
  <c r="AF35" i="17"/>
  <c r="I35" i="17"/>
  <c r="O35" i="17"/>
  <c r="U35" i="17"/>
  <c r="AA35" i="17"/>
  <c r="AG35" i="17"/>
  <c r="P26" i="17"/>
  <c r="J26" i="17"/>
  <c r="V26" i="17"/>
  <c r="AB26" i="17"/>
  <c r="AH26" i="17"/>
  <c r="K35" i="17"/>
  <c r="Q35" i="17"/>
  <c r="W35" i="17"/>
  <c r="AC35" i="17"/>
  <c r="E33" i="17"/>
  <c r="L35" i="17"/>
  <c r="R35" i="17"/>
  <c r="X35" i="17"/>
  <c r="AD35" i="17"/>
  <c r="F26" i="17"/>
  <c r="O26" i="17"/>
  <c r="U26" i="17"/>
  <c r="AA26" i="17"/>
  <c r="AG26" i="17"/>
  <c r="Q26" i="17"/>
  <c r="L26" i="17"/>
  <c r="R26" i="17"/>
  <c r="X26" i="17"/>
  <c r="AD26" i="17"/>
  <c r="G26" i="17"/>
  <c r="M26" i="17"/>
  <c r="S26" i="17"/>
  <c r="Y26" i="17"/>
  <c r="AE26" i="17"/>
  <c r="K26" i="17"/>
  <c r="AC26" i="17"/>
  <c r="H26" i="17"/>
  <c r="T26" i="17"/>
  <c r="Z26" i="17"/>
  <c r="AF26" i="17"/>
  <c r="W26" i="17"/>
  <c r="I26" i="17"/>
  <c r="E141" i="17" l="1"/>
  <c r="E161" i="17"/>
  <c r="E151" i="17"/>
  <c r="H90" i="17"/>
  <c r="H145" i="17"/>
  <c r="H155" i="17"/>
  <c r="I153" i="17"/>
  <c r="E121" i="17"/>
  <c r="G145" i="17"/>
  <c r="I145" i="17"/>
  <c r="J143" i="17"/>
  <c r="H135" i="17"/>
  <c r="I133" i="17"/>
  <c r="H125" i="17"/>
  <c r="G125" i="17"/>
  <c r="I125" i="17"/>
  <c r="J123" i="17"/>
  <c r="I113" i="17"/>
  <c r="H115" i="17"/>
  <c r="H91" i="17"/>
  <c r="I89" i="17"/>
  <c r="I79" i="17"/>
  <c r="H81" i="17"/>
  <c r="F33" i="17"/>
  <c r="F35" i="17" s="1"/>
  <c r="E42" i="17"/>
  <c r="E41" i="17"/>
  <c r="E3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I6" i="17"/>
  <c r="J6" i="17" s="1"/>
  <c r="K6" i="17"/>
  <c r="L6" i="17"/>
  <c r="I7" i="17"/>
  <c r="J7" i="17"/>
  <c r="K7" i="17" s="1"/>
  <c r="L7" i="17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W7" i="17" s="1"/>
  <c r="X7" i="17" s="1"/>
  <c r="Y7" i="17" s="1"/>
  <c r="Z7" i="17" s="1"/>
  <c r="AA7" i="17" s="1"/>
  <c r="AB7" i="17" s="1"/>
  <c r="AC7" i="17" s="1"/>
  <c r="AD7" i="17" s="1"/>
  <c r="AE7" i="17" s="1"/>
  <c r="AF7" i="17" s="1"/>
  <c r="AG7" i="17" s="1"/>
  <c r="AH7" i="17" s="1"/>
  <c r="I11" i="17"/>
  <c r="J11" i="17" s="1"/>
  <c r="K11" i="17" s="1"/>
  <c r="L11" i="17"/>
  <c r="M11" i="17" s="1"/>
  <c r="N11" i="17" s="1"/>
  <c r="O11" i="17" s="1"/>
  <c r="P11" i="17" s="1"/>
  <c r="Q11" i="17" s="1"/>
  <c r="R11" i="17" s="1"/>
  <c r="S11" i="17" s="1"/>
  <c r="T11" i="17" s="1"/>
  <c r="U11" i="17" s="1"/>
  <c r="V11" i="17" s="1"/>
  <c r="W11" i="17" s="1"/>
  <c r="X11" i="17" s="1"/>
  <c r="Y11" i="17" s="1"/>
  <c r="Z11" i="17" s="1"/>
  <c r="AA11" i="17" s="1"/>
  <c r="AB11" i="17" s="1"/>
  <c r="AC11" i="17" s="1"/>
  <c r="AD11" i="17" s="1"/>
  <c r="AE11" i="17" s="1"/>
  <c r="AF11" i="17" s="1"/>
  <c r="AG11" i="17" s="1"/>
  <c r="AH11" i="17" s="1"/>
  <c r="I15" i="17"/>
  <c r="J15" i="17"/>
  <c r="K15" i="17" s="1"/>
  <c r="I16" i="17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T16" i="17" s="1"/>
  <c r="U16" i="17" s="1"/>
  <c r="V16" i="17" s="1"/>
  <c r="W16" i="17" s="1"/>
  <c r="X16" i="17" s="1"/>
  <c r="Y16" i="17" s="1"/>
  <c r="Z16" i="17" s="1"/>
  <c r="AA16" i="17" s="1"/>
  <c r="AB16" i="17" s="1"/>
  <c r="AC16" i="17" s="1"/>
  <c r="AD16" i="17" s="1"/>
  <c r="AE16" i="17" s="1"/>
  <c r="AF16" i="17" s="1"/>
  <c r="AG16" i="17" s="1"/>
  <c r="AH16" i="17" s="1"/>
  <c r="I75" i="17"/>
  <c r="I76" i="17" s="1"/>
  <c r="J75" i="17"/>
  <c r="J76" i="17" s="1"/>
  <c r="K75" i="17"/>
  <c r="K76" i="17" s="1"/>
  <c r="L75" i="17"/>
  <c r="L76" i="17" s="1"/>
  <c r="N75" i="17"/>
  <c r="N76" i="17" s="1"/>
  <c r="H75" i="17"/>
  <c r="H76" i="17" s="1"/>
  <c r="H16" i="17"/>
  <c r="H15" i="17"/>
  <c r="H11" i="17"/>
  <c r="H7" i="17"/>
  <c r="H6" i="17"/>
  <c r="H5" i="17"/>
  <c r="G75" i="17"/>
  <c r="G76" i="17" s="1"/>
  <c r="G16" i="17"/>
  <c r="G15" i="17"/>
  <c r="G11" i="17"/>
  <c r="G7" i="17"/>
  <c r="G6" i="17"/>
  <c r="G5" i="17"/>
  <c r="D260" i="17"/>
  <c r="D261" i="17" s="1"/>
  <c r="D206" i="17"/>
  <c r="D198" i="17"/>
  <c r="D190" i="17"/>
  <c r="D182" i="17"/>
  <c r="D174" i="17"/>
  <c r="I90" i="17" l="1"/>
  <c r="M75" i="17"/>
  <c r="M76" i="17" s="1"/>
  <c r="I155" i="17"/>
  <c r="J153" i="17"/>
  <c r="K143" i="17"/>
  <c r="J145" i="17"/>
  <c r="I135" i="17"/>
  <c r="J133" i="17"/>
  <c r="J125" i="17"/>
  <c r="K123" i="17"/>
  <c r="I115" i="17"/>
  <c r="J113" i="17"/>
  <c r="J89" i="17"/>
  <c r="I91" i="17"/>
  <c r="I81" i="17"/>
  <c r="J79" i="17"/>
  <c r="F42" i="17"/>
  <c r="F44" i="17" s="1"/>
  <c r="E51" i="17"/>
  <c r="E44" i="17"/>
  <c r="E50" i="17"/>
  <c r="I8" i="17"/>
  <c r="H17" i="17"/>
  <c r="I17" i="17"/>
  <c r="K8" i="17"/>
  <c r="J17" i="17"/>
  <c r="J8" i="17"/>
  <c r="O75" i="17"/>
  <c r="O76" i="17" s="1"/>
  <c r="L15" i="17"/>
  <c r="K17" i="17"/>
  <c r="L8" i="17"/>
  <c r="M6" i="17"/>
  <c r="G8" i="17"/>
  <c r="H8" i="17"/>
  <c r="G17" i="17"/>
  <c r="F221" i="17"/>
  <c r="G221" i="17" s="1"/>
  <c r="E223" i="17"/>
  <c r="F222" i="17"/>
  <c r="G222" i="17" s="1"/>
  <c r="H222" i="17" s="1"/>
  <c r="F211" i="17"/>
  <c r="G211" i="17" s="1"/>
  <c r="E213" i="17"/>
  <c r="F212" i="17"/>
  <c r="G212" i="17" s="1"/>
  <c r="H212" i="17" s="1"/>
  <c r="I212" i="17" s="1"/>
  <c r="J212" i="17" s="1"/>
  <c r="K212" i="17" s="1"/>
  <c r="L212" i="17" s="1"/>
  <c r="E181" i="17"/>
  <c r="E78" i="17"/>
  <c r="J90" i="17" l="1"/>
  <c r="E230" i="17"/>
  <c r="E220" i="17"/>
  <c r="E112" i="17"/>
  <c r="E163" i="17"/>
  <c r="K153" i="17"/>
  <c r="J155" i="17"/>
  <c r="L143" i="17"/>
  <c r="K145" i="17"/>
  <c r="K133" i="17"/>
  <c r="J135" i="17"/>
  <c r="L123" i="17"/>
  <c r="K125" i="17"/>
  <c r="J115" i="17"/>
  <c r="K113" i="17"/>
  <c r="K89" i="17"/>
  <c r="J91" i="17"/>
  <c r="J81" i="17"/>
  <c r="K79" i="17"/>
  <c r="F51" i="17"/>
  <c r="F53" i="17" s="1"/>
  <c r="E59" i="17"/>
  <c r="E53" i="17"/>
  <c r="I222" i="17"/>
  <c r="G213" i="17"/>
  <c r="H211" i="17"/>
  <c r="G223" i="17"/>
  <c r="H221" i="17"/>
  <c r="I221" i="17" s="1"/>
  <c r="M212" i="17"/>
  <c r="N212" i="17" s="1"/>
  <c r="O212" i="17" s="1"/>
  <c r="P212" i="17" s="1"/>
  <c r="Q212" i="17" s="1"/>
  <c r="R212" i="17" s="1"/>
  <c r="S212" i="17" s="1"/>
  <c r="T212" i="17" s="1"/>
  <c r="U212" i="17" s="1"/>
  <c r="V212" i="17" s="1"/>
  <c r="W212" i="17" s="1"/>
  <c r="X212" i="17" s="1"/>
  <c r="Y212" i="17" s="1"/>
  <c r="Z212" i="17" s="1"/>
  <c r="AA212" i="17" s="1"/>
  <c r="AB212" i="17" s="1"/>
  <c r="AC212" i="17" s="1"/>
  <c r="AD212" i="17" s="1"/>
  <c r="AE212" i="17" s="1"/>
  <c r="AF212" i="17" s="1"/>
  <c r="AG212" i="17" s="1"/>
  <c r="AH212" i="17" s="1"/>
  <c r="N6" i="17"/>
  <c r="M8" i="17"/>
  <c r="M15" i="17"/>
  <c r="L17" i="17"/>
  <c r="P75" i="17"/>
  <c r="P76" i="17" s="1"/>
  <c r="E174" i="17"/>
  <c r="E173" i="17"/>
  <c r="F223" i="17"/>
  <c r="F213" i="17"/>
  <c r="E182" i="17"/>
  <c r="K90" i="17" l="1"/>
  <c r="E219" i="17"/>
  <c r="E229" i="17"/>
  <c r="E231" i="17"/>
  <c r="L153" i="17"/>
  <c r="K155" i="17"/>
  <c r="M143" i="17"/>
  <c r="L145" i="17"/>
  <c r="L133" i="17"/>
  <c r="K135" i="17"/>
  <c r="M123" i="17"/>
  <c r="L125" i="17"/>
  <c r="L113" i="17"/>
  <c r="K115" i="17"/>
  <c r="L89" i="17"/>
  <c r="K91" i="17"/>
  <c r="L79" i="17"/>
  <c r="K81" i="17"/>
  <c r="J221" i="17"/>
  <c r="I223" i="17"/>
  <c r="J222" i="17"/>
  <c r="I211" i="17"/>
  <c r="H213" i="17"/>
  <c r="H223" i="17"/>
  <c r="O6" i="17"/>
  <c r="N8" i="17"/>
  <c r="Q75" i="17"/>
  <c r="Q76" i="17" s="1"/>
  <c r="N15" i="17"/>
  <c r="M17" i="17"/>
  <c r="L90" i="17" l="1"/>
  <c r="E233" i="17"/>
  <c r="M153" i="17"/>
  <c r="L155" i="17"/>
  <c r="N143" i="17"/>
  <c r="M145" i="17"/>
  <c r="M133" i="17"/>
  <c r="L135" i="17"/>
  <c r="N123" i="17"/>
  <c r="M125" i="17"/>
  <c r="M113" i="17"/>
  <c r="L115" i="17"/>
  <c r="M89" i="17"/>
  <c r="L91" i="17"/>
  <c r="M79" i="17"/>
  <c r="L81" i="17"/>
  <c r="J211" i="17"/>
  <c r="I213" i="17"/>
  <c r="K221" i="17"/>
  <c r="J223" i="17"/>
  <c r="K222" i="17"/>
  <c r="R75" i="17"/>
  <c r="R76" i="17" s="1"/>
  <c r="P6" i="17"/>
  <c r="O8" i="17"/>
  <c r="N17" i="17"/>
  <c r="O15" i="17"/>
  <c r="AL14" i="13"/>
  <c r="M90" i="17" l="1"/>
  <c r="E207" i="17"/>
  <c r="N153" i="17"/>
  <c r="M155" i="17"/>
  <c r="N145" i="17"/>
  <c r="O143" i="17"/>
  <c r="N133" i="17"/>
  <c r="M135" i="17"/>
  <c r="O123" i="17"/>
  <c r="N125" i="17"/>
  <c r="N113" i="17"/>
  <c r="M115" i="17"/>
  <c r="M91" i="17"/>
  <c r="N89" i="17"/>
  <c r="N79" i="17"/>
  <c r="M81" i="17"/>
  <c r="K223" i="17"/>
  <c r="L221" i="17"/>
  <c r="L222" i="17"/>
  <c r="K211" i="17"/>
  <c r="J213" i="17"/>
  <c r="S75" i="17"/>
  <c r="S76" i="17" s="1"/>
  <c r="P15" i="17"/>
  <c r="O17" i="17"/>
  <c r="Q6" i="17"/>
  <c r="P8" i="17"/>
  <c r="E189" i="17"/>
  <c r="E190" i="17"/>
  <c r="E197" i="17"/>
  <c r="E198" i="17"/>
  <c r="E205" i="17"/>
  <c r="E206" i="17"/>
  <c r="N90" i="17" l="1"/>
  <c r="E209" i="17"/>
  <c r="N155" i="17"/>
  <c r="O153" i="17"/>
  <c r="O145" i="17"/>
  <c r="P143" i="17"/>
  <c r="N135" i="17"/>
  <c r="O133" i="17"/>
  <c r="O125" i="17"/>
  <c r="P123" i="17"/>
  <c r="O113" i="17"/>
  <c r="N115" i="17"/>
  <c r="N91" i="17"/>
  <c r="O89" i="17"/>
  <c r="O79" i="17"/>
  <c r="N81" i="17"/>
  <c r="L211" i="17"/>
  <c r="K213" i="17"/>
  <c r="L223" i="17"/>
  <c r="M221" i="17"/>
  <c r="M222" i="17"/>
  <c r="T75" i="17"/>
  <c r="T76" i="17" s="1"/>
  <c r="R6" i="17"/>
  <c r="Q8" i="17"/>
  <c r="P17" i="17"/>
  <c r="Q15" i="17"/>
  <c r="O90" i="17" l="1"/>
  <c r="O155" i="17"/>
  <c r="P153" i="17"/>
  <c r="Q143" i="17"/>
  <c r="P145" i="17"/>
  <c r="O135" i="17"/>
  <c r="P133" i="17"/>
  <c r="P125" i="17"/>
  <c r="Q123" i="17"/>
  <c r="O115" i="17"/>
  <c r="P113" i="17"/>
  <c r="P89" i="17"/>
  <c r="O91" i="17"/>
  <c r="O81" i="17"/>
  <c r="P79" i="17"/>
  <c r="N222" i="17"/>
  <c r="N221" i="17"/>
  <c r="M223" i="17"/>
  <c r="M211" i="17"/>
  <c r="L213" i="17"/>
  <c r="R8" i="17"/>
  <c r="S6" i="17"/>
  <c r="U75" i="17"/>
  <c r="U76" i="17" s="1"/>
  <c r="R15" i="17"/>
  <c r="Q17" i="17"/>
  <c r="E105" i="17"/>
  <c r="E111" i="17" s="1"/>
  <c r="P90" i="17" l="1"/>
  <c r="E165" i="17"/>
  <c r="Q153" i="17"/>
  <c r="P155" i="17"/>
  <c r="R143" i="17"/>
  <c r="Q145" i="17"/>
  <c r="Q133" i="17"/>
  <c r="P135" i="17"/>
  <c r="R123" i="17"/>
  <c r="Q125" i="17"/>
  <c r="P115" i="17"/>
  <c r="Q113" i="17"/>
  <c r="Q89" i="17"/>
  <c r="P91" i="17"/>
  <c r="P81" i="17"/>
  <c r="Q79" i="17"/>
  <c r="O222" i="17"/>
  <c r="N211" i="17"/>
  <c r="M213" i="17"/>
  <c r="O221" i="17"/>
  <c r="N223" i="17"/>
  <c r="S8" i="17"/>
  <c r="T6" i="17"/>
  <c r="V75" i="17"/>
  <c r="V76" i="17" s="1"/>
  <c r="S15" i="17"/>
  <c r="R17" i="17"/>
  <c r="F104" i="17"/>
  <c r="G104" i="17" s="1"/>
  <c r="F103" i="17"/>
  <c r="G103" i="17" s="1"/>
  <c r="F199" i="17"/>
  <c r="G199" i="17" s="1"/>
  <c r="F191" i="17"/>
  <c r="G191" i="17" s="1"/>
  <c r="F183" i="17"/>
  <c r="G183" i="17" s="1"/>
  <c r="F175" i="17"/>
  <c r="G175" i="17" s="1"/>
  <c r="Q90" i="17" l="1"/>
  <c r="R153" i="17"/>
  <c r="Q155" i="17"/>
  <c r="S143" i="17"/>
  <c r="R145" i="17"/>
  <c r="R133" i="17"/>
  <c r="Q135" i="17"/>
  <c r="S123" i="17"/>
  <c r="R125" i="17"/>
  <c r="R113" i="17"/>
  <c r="Q115" i="17"/>
  <c r="R89" i="17"/>
  <c r="Q91" i="17"/>
  <c r="R79" i="17"/>
  <c r="Q81" i="17"/>
  <c r="G105" i="17"/>
  <c r="H103" i="17"/>
  <c r="P222" i="17"/>
  <c r="H199" i="17"/>
  <c r="H104" i="17"/>
  <c r="O211" i="17"/>
  <c r="N213" i="17"/>
  <c r="H191" i="17"/>
  <c r="H175" i="17"/>
  <c r="H183" i="17"/>
  <c r="P221" i="17"/>
  <c r="O223" i="17"/>
  <c r="T15" i="17"/>
  <c r="S17" i="17"/>
  <c r="U6" i="17"/>
  <c r="T8" i="17"/>
  <c r="W75" i="17"/>
  <c r="W76" i="17" s="1"/>
  <c r="F105" i="17"/>
  <c r="E8" i="17"/>
  <c r="F11" i="17"/>
  <c r="F7" i="17"/>
  <c r="F6" i="17"/>
  <c r="F5" i="17"/>
  <c r="E5" i="17"/>
  <c r="F54" i="17" l="1"/>
  <c r="F55" i="17" s="1"/>
  <c r="F116" i="17"/>
  <c r="F117" i="17" s="1"/>
  <c r="F120" i="17" s="1"/>
  <c r="F119" i="17" s="1"/>
  <c r="F126" i="17"/>
  <c r="F127" i="17" s="1"/>
  <c r="F130" i="17" s="1"/>
  <c r="F129" i="17" s="1"/>
  <c r="F146" i="17"/>
  <c r="F147" i="17" s="1"/>
  <c r="F150" i="17" s="1"/>
  <c r="F149" i="17" s="1"/>
  <c r="F10" i="17"/>
  <c r="G9" i="17" s="1"/>
  <c r="G10" i="17" s="1"/>
  <c r="F156" i="17"/>
  <c r="F157" i="17" s="1"/>
  <c r="F27" i="17"/>
  <c r="F28" i="17" s="1"/>
  <c r="F106" i="17"/>
  <c r="F107" i="17" s="1"/>
  <c r="F192" i="17"/>
  <c r="F193" i="17" s="1"/>
  <c r="F196" i="17" s="1"/>
  <c r="F195" i="17" s="1"/>
  <c r="F36" i="17"/>
  <c r="F37" i="17" s="1"/>
  <c r="F82" i="17"/>
  <c r="F83" i="17" s="1"/>
  <c r="F86" i="17" s="1"/>
  <c r="F200" i="17"/>
  <c r="F201" i="17" s="1"/>
  <c r="F18" i="17"/>
  <c r="F19" i="17" s="1"/>
  <c r="F22" i="17" s="1"/>
  <c r="F21" i="17" s="1"/>
  <c r="F168" i="17"/>
  <c r="F169" i="17" s="1"/>
  <c r="F184" i="17"/>
  <c r="F185" i="17" s="1"/>
  <c r="F188" i="17" s="1"/>
  <c r="F187" i="17" s="1"/>
  <c r="F63" i="17"/>
  <c r="F136" i="17"/>
  <c r="F137" i="17" s="1"/>
  <c r="F140" i="17" s="1"/>
  <c r="F139" i="17" s="1"/>
  <c r="F45" i="17"/>
  <c r="F46" i="17" s="1"/>
  <c r="R90" i="17"/>
  <c r="F158" i="17"/>
  <c r="F226" i="17"/>
  <c r="F202" i="17"/>
  <c r="F186" i="17"/>
  <c r="F178" i="17"/>
  <c r="F194" i="17"/>
  <c r="F216" i="17"/>
  <c r="F170" i="17"/>
  <c r="S153" i="17"/>
  <c r="R155" i="17"/>
  <c r="F138" i="17"/>
  <c r="F148" i="17"/>
  <c r="T143" i="17"/>
  <c r="S145" i="17"/>
  <c r="S133" i="17"/>
  <c r="R135" i="17"/>
  <c r="F118" i="17"/>
  <c r="F128" i="17"/>
  <c r="T123" i="17"/>
  <c r="S125" i="17"/>
  <c r="S113" i="17"/>
  <c r="R115" i="17"/>
  <c r="S89" i="17"/>
  <c r="R91" i="17"/>
  <c r="F108" i="17"/>
  <c r="S79" i="17"/>
  <c r="R81" i="17"/>
  <c r="Q221" i="17"/>
  <c r="P223" i="17"/>
  <c r="I191" i="17"/>
  <c r="Q222" i="17"/>
  <c r="I183" i="17"/>
  <c r="O213" i="17"/>
  <c r="P211" i="17"/>
  <c r="I104" i="17"/>
  <c r="H105" i="17"/>
  <c r="I103" i="17"/>
  <c r="I175" i="17"/>
  <c r="I199" i="17"/>
  <c r="V6" i="17"/>
  <c r="U8" i="17"/>
  <c r="X75" i="17"/>
  <c r="X76" i="17" s="1"/>
  <c r="T17" i="17"/>
  <c r="U15" i="17"/>
  <c r="F8" i="17"/>
  <c r="F17" i="17"/>
  <c r="G18" i="17" l="1"/>
  <c r="G19" i="17" s="1"/>
  <c r="G22" i="17" s="1"/>
  <c r="G21" i="17" s="1"/>
  <c r="F172" i="17"/>
  <c r="F171" i="17" s="1"/>
  <c r="F110" i="17"/>
  <c r="F109" i="17" s="1"/>
  <c r="H9" i="17"/>
  <c r="G13" i="17"/>
  <c r="F40" i="17"/>
  <c r="F39" i="17" s="1"/>
  <c r="G36" i="17"/>
  <c r="G37" i="17" s="1"/>
  <c r="F31" i="17"/>
  <c r="F30" i="17" s="1"/>
  <c r="G27" i="17"/>
  <c r="G28" i="17" s="1"/>
  <c r="F58" i="17"/>
  <c r="F57" i="17" s="1"/>
  <c r="G54" i="17"/>
  <c r="G55" i="17" s="1"/>
  <c r="F49" i="17"/>
  <c r="F48" i="17" s="1"/>
  <c r="G45" i="17"/>
  <c r="G46" i="17" s="1"/>
  <c r="F204" i="17"/>
  <c r="F203" i="17" s="1"/>
  <c r="F160" i="17"/>
  <c r="F159" i="17" s="1"/>
  <c r="F13" i="17"/>
  <c r="F12" i="17" s="1"/>
  <c r="S90" i="17"/>
  <c r="T153" i="17"/>
  <c r="S155" i="17"/>
  <c r="T145" i="17"/>
  <c r="U143" i="17"/>
  <c r="T133" i="17"/>
  <c r="S135" i="17"/>
  <c r="U123" i="17"/>
  <c r="T125" i="17"/>
  <c r="T113" i="17"/>
  <c r="S115" i="17"/>
  <c r="S91" i="17"/>
  <c r="T89" i="17"/>
  <c r="T79" i="17"/>
  <c r="S81" i="17"/>
  <c r="J175" i="17"/>
  <c r="J183" i="17"/>
  <c r="J191" i="17"/>
  <c r="J199" i="17"/>
  <c r="J104" i="17"/>
  <c r="R221" i="17"/>
  <c r="Q223" i="17"/>
  <c r="Q211" i="17"/>
  <c r="P213" i="17"/>
  <c r="I105" i="17"/>
  <c r="J103" i="17"/>
  <c r="R222" i="17"/>
  <c r="W6" i="17"/>
  <c r="V8" i="17"/>
  <c r="U17" i="17"/>
  <c r="V15" i="17"/>
  <c r="Y75" i="17"/>
  <c r="Y76" i="17" s="1"/>
  <c r="H18" i="17" l="1"/>
  <c r="H19" i="17" s="1"/>
  <c r="H22" i="17" s="1"/>
  <c r="H21" i="17" s="1"/>
  <c r="G58" i="17"/>
  <c r="G57" i="17" s="1"/>
  <c r="H54" i="17"/>
  <c r="H55" i="17" s="1"/>
  <c r="G31" i="17"/>
  <c r="G30" i="17" s="1"/>
  <c r="H27" i="17"/>
  <c r="H28" i="17" s="1"/>
  <c r="G49" i="17"/>
  <c r="G48" i="17" s="1"/>
  <c r="H45" i="17"/>
  <c r="H46" i="17" s="1"/>
  <c r="G40" i="17"/>
  <c r="G39" i="17" s="1"/>
  <c r="H36" i="17"/>
  <c r="H37" i="17" s="1"/>
  <c r="T90" i="17"/>
  <c r="T155" i="17"/>
  <c r="U153" i="17"/>
  <c r="U145" i="17"/>
  <c r="V143" i="17"/>
  <c r="T135" i="17"/>
  <c r="U133" i="17"/>
  <c r="U125" i="17"/>
  <c r="V123" i="17"/>
  <c r="U113" i="17"/>
  <c r="T115" i="17"/>
  <c r="T91" i="17"/>
  <c r="U89" i="17"/>
  <c r="U79" i="17"/>
  <c r="T81" i="17"/>
  <c r="K183" i="17"/>
  <c r="S222" i="17"/>
  <c r="R211" i="17"/>
  <c r="Q213" i="17"/>
  <c r="K104" i="17"/>
  <c r="K199" i="17"/>
  <c r="K175" i="17"/>
  <c r="K103" i="17"/>
  <c r="J105" i="17"/>
  <c r="K191" i="17"/>
  <c r="S221" i="17"/>
  <c r="R223" i="17"/>
  <c r="Z75" i="17"/>
  <c r="Z76" i="17" s="1"/>
  <c r="X6" i="17"/>
  <c r="W8" i="17"/>
  <c r="W15" i="17"/>
  <c r="V17" i="17"/>
  <c r="F167" i="17"/>
  <c r="G167" i="17" s="1"/>
  <c r="F45" i="13"/>
  <c r="G45" i="13"/>
  <c r="F46" i="13"/>
  <c r="G46" i="13"/>
  <c r="F8" i="13"/>
  <c r="G8" i="13"/>
  <c r="F9" i="13"/>
  <c r="G9" i="13"/>
  <c r="I18" i="17" l="1"/>
  <c r="I19" i="17" s="1"/>
  <c r="I22" i="17" s="1"/>
  <c r="I21" i="17" s="1"/>
  <c r="H31" i="17"/>
  <c r="H30" i="17" s="1"/>
  <c r="I27" i="17"/>
  <c r="I28" i="17" s="1"/>
  <c r="H49" i="17"/>
  <c r="H48" i="17" s="1"/>
  <c r="I45" i="17"/>
  <c r="I46" i="17" s="1"/>
  <c r="H40" i="17"/>
  <c r="H39" i="17" s="1"/>
  <c r="I36" i="17"/>
  <c r="I37" i="17" s="1"/>
  <c r="H58" i="17"/>
  <c r="H57" i="17" s="1"/>
  <c r="I54" i="17"/>
  <c r="I55" i="17" s="1"/>
  <c r="U90" i="17"/>
  <c r="U155" i="17"/>
  <c r="V153" i="17"/>
  <c r="W143" i="17"/>
  <c r="V145" i="17"/>
  <c r="U135" i="17"/>
  <c r="V133" i="17"/>
  <c r="V125" i="17"/>
  <c r="W123" i="17"/>
  <c r="U115" i="17"/>
  <c r="V113" i="17"/>
  <c r="V89" i="17"/>
  <c r="U91" i="17"/>
  <c r="U81" i="17"/>
  <c r="V79" i="17"/>
  <c r="L175" i="17"/>
  <c r="L191" i="17"/>
  <c r="L104" i="17"/>
  <c r="T222" i="17"/>
  <c r="L103" i="17"/>
  <c r="K105" i="17"/>
  <c r="T221" i="17"/>
  <c r="S223" i="17"/>
  <c r="S211" i="17"/>
  <c r="R213" i="17"/>
  <c r="L183" i="17"/>
  <c r="H167" i="17"/>
  <c r="L199" i="17"/>
  <c r="X8" i="17"/>
  <c r="Y6" i="17"/>
  <c r="AA75" i="17"/>
  <c r="AA76" i="17" s="1"/>
  <c r="X15" i="17"/>
  <c r="W17" i="17"/>
  <c r="F7" i="13"/>
  <c r="F259" i="17" s="1"/>
  <c r="J18" i="17" l="1"/>
  <c r="J19" i="17" s="1"/>
  <c r="J22" i="17" s="1"/>
  <c r="J21" i="17" s="1"/>
  <c r="I49" i="17"/>
  <c r="I48" i="17" s="1"/>
  <c r="J45" i="17"/>
  <c r="J46" i="17" s="1"/>
  <c r="I40" i="17"/>
  <c r="I39" i="17" s="1"/>
  <c r="J36" i="17"/>
  <c r="J37" i="17" s="1"/>
  <c r="I58" i="17"/>
  <c r="I57" i="17" s="1"/>
  <c r="J54" i="17"/>
  <c r="J55" i="17" s="1"/>
  <c r="I31" i="17"/>
  <c r="I30" i="17" s="1"/>
  <c r="J27" i="17"/>
  <c r="J28" i="17" s="1"/>
  <c r="V90" i="17"/>
  <c r="W153" i="17"/>
  <c r="V155" i="17"/>
  <c r="X143" i="17"/>
  <c r="W145" i="17"/>
  <c r="W133" i="17"/>
  <c r="V135" i="17"/>
  <c r="X123" i="17"/>
  <c r="W125" i="17"/>
  <c r="V115" i="17"/>
  <c r="W113" i="17"/>
  <c r="W89" i="17"/>
  <c r="V91" i="17"/>
  <c r="V81" i="17"/>
  <c r="W79" i="17"/>
  <c r="M175" i="17"/>
  <c r="M103" i="17"/>
  <c r="L105" i="17"/>
  <c r="M104" i="17"/>
  <c r="M199" i="17"/>
  <c r="M183" i="17"/>
  <c r="T223" i="17"/>
  <c r="U221" i="17"/>
  <c r="S213" i="17"/>
  <c r="T211" i="17"/>
  <c r="U222" i="17"/>
  <c r="M191" i="17"/>
  <c r="I167" i="17"/>
  <c r="AB75" i="17"/>
  <c r="AB76" i="17" s="1"/>
  <c r="Z6" i="17"/>
  <c r="Y8" i="17"/>
  <c r="X17" i="17"/>
  <c r="Y15" i="17"/>
  <c r="G7" i="13"/>
  <c r="G259" i="17" s="1"/>
  <c r="H179" i="30"/>
  <c r="H178" i="30"/>
  <c r="G168" i="30"/>
  <c r="C167" i="30"/>
  <c r="C164" i="30"/>
  <c r="C157" i="30"/>
  <c r="G153" i="30"/>
  <c r="H153" i="30" s="1"/>
  <c r="G152" i="30"/>
  <c r="H152" i="30" s="1"/>
  <c r="I152" i="30" s="1"/>
  <c r="J152" i="30" s="1"/>
  <c r="F151" i="30"/>
  <c r="E151" i="30"/>
  <c r="C149" i="30"/>
  <c r="G145" i="30"/>
  <c r="G144" i="30"/>
  <c r="G150" i="30" s="1"/>
  <c r="F143" i="30"/>
  <c r="E143" i="30"/>
  <c r="C141" i="30"/>
  <c r="G137" i="30"/>
  <c r="H137" i="30" s="1"/>
  <c r="I137" i="30" s="1"/>
  <c r="G136" i="30"/>
  <c r="F135" i="30"/>
  <c r="E135" i="30"/>
  <c r="C133" i="30"/>
  <c r="G129" i="30"/>
  <c r="G128" i="30"/>
  <c r="G134" i="30" s="1"/>
  <c r="F127" i="30"/>
  <c r="E127" i="30"/>
  <c r="C125" i="30"/>
  <c r="G121" i="30"/>
  <c r="H121" i="30" s="1"/>
  <c r="G120" i="30"/>
  <c r="F119" i="30"/>
  <c r="E119" i="30"/>
  <c r="C117" i="30"/>
  <c r="G113" i="30"/>
  <c r="H113" i="30" s="1"/>
  <c r="G112" i="30"/>
  <c r="H112" i="30" s="1"/>
  <c r="I112" i="30" s="1"/>
  <c r="J112" i="30" s="1"/>
  <c r="F111" i="30"/>
  <c r="E111" i="30"/>
  <c r="C109" i="30"/>
  <c r="G105" i="30"/>
  <c r="H105" i="30" s="1"/>
  <c r="G104" i="30"/>
  <c r="G110" i="30" s="1"/>
  <c r="F103" i="30"/>
  <c r="E103" i="30"/>
  <c r="C101" i="30"/>
  <c r="G97" i="30"/>
  <c r="G96" i="30"/>
  <c r="H96" i="30" s="1"/>
  <c r="I96" i="30" s="1"/>
  <c r="J96" i="30" s="1"/>
  <c r="K96" i="30" s="1"/>
  <c r="L96" i="30" s="1"/>
  <c r="M96" i="30" s="1"/>
  <c r="N96" i="30" s="1"/>
  <c r="O96" i="30" s="1"/>
  <c r="P96" i="30" s="1"/>
  <c r="F95" i="30"/>
  <c r="E95" i="30"/>
  <c r="C93" i="30"/>
  <c r="G89" i="30"/>
  <c r="G88" i="30"/>
  <c r="H88" i="30" s="1"/>
  <c r="I88" i="30" s="1"/>
  <c r="J88" i="30" s="1"/>
  <c r="F87" i="30"/>
  <c r="E87" i="30"/>
  <c r="C85" i="30"/>
  <c r="G81" i="30"/>
  <c r="H81" i="30" s="1"/>
  <c r="I81" i="30" s="1"/>
  <c r="G80" i="30"/>
  <c r="F79" i="30"/>
  <c r="E79" i="30"/>
  <c r="C77" i="30"/>
  <c r="G73" i="30"/>
  <c r="G72" i="30"/>
  <c r="G78" i="30" s="1"/>
  <c r="F71" i="30"/>
  <c r="E71" i="30"/>
  <c r="C69" i="30"/>
  <c r="G65" i="30"/>
  <c r="G64" i="30"/>
  <c r="H64" i="30" s="1"/>
  <c r="I64" i="30" s="1"/>
  <c r="J64" i="30" s="1"/>
  <c r="F63" i="30"/>
  <c r="E63" i="30"/>
  <c r="C61" i="30"/>
  <c r="G57" i="30"/>
  <c r="G56" i="30"/>
  <c r="G62" i="30" s="1"/>
  <c r="F55" i="30"/>
  <c r="E55" i="30"/>
  <c r="C53" i="30"/>
  <c r="G49" i="30"/>
  <c r="H49" i="30" s="1"/>
  <c r="I49" i="30" s="1"/>
  <c r="J49" i="30" s="1"/>
  <c r="G48" i="30"/>
  <c r="H48" i="30" s="1"/>
  <c r="F47" i="30"/>
  <c r="E47" i="30"/>
  <c r="C46" i="30"/>
  <c r="G45" i="30"/>
  <c r="R43" i="30"/>
  <c r="Q43" i="30"/>
  <c r="G43" i="30"/>
  <c r="G46" i="30" s="1"/>
  <c r="I42" i="30"/>
  <c r="J42" i="30" s="1"/>
  <c r="K42" i="30" s="1"/>
  <c r="L42" i="30" s="1"/>
  <c r="M42" i="30" s="1"/>
  <c r="N42" i="30" s="1"/>
  <c r="O42" i="30" s="1"/>
  <c r="P42" i="30" s="1"/>
  <c r="H42" i="30"/>
  <c r="F41" i="30"/>
  <c r="C40" i="30"/>
  <c r="J36" i="30"/>
  <c r="I36" i="30"/>
  <c r="H36" i="30"/>
  <c r="G35" i="30"/>
  <c r="G37" i="30" s="1"/>
  <c r="F34" i="30"/>
  <c r="E34" i="30"/>
  <c r="C33" i="30"/>
  <c r="G30" i="30"/>
  <c r="H30" i="30" s="1"/>
  <c r="G28" i="30"/>
  <c r="H28" i="30" s="1"/>
  <c r="I28" i="30" s="1"/>
  <c r="J28" i="30" s="1"/>
  <c r="K28" i="30" s="1"/>
  <c r="L28" i="30" s="1"/>
  <c r="M28" i="30" s="1"/>
  <c r="N28" i="30" s="1"/>
  <c r="O28" i="30" s="1"/>
  <c r="P28" i="30" s="1"/>
  <c r="Q28" i="30" s="1"/>
  <c r="R28" i="30" s="1"/>
  <c r="S28" i="30" s="1"/>
  <c r="T28" i="30" s="1"/>
  <c r="U28" i="30" s="1"/>
  <c r="V28" i="30" s="1"/>
  <c r="W28" i="30" s="1"/>
  <c r="X28" i="30" s="1"/>
  <c r="Y28" i="30" s="1"/>
  <c r="Z28" i="30" s="1"/>
  <c r="AA28" i="30" s="1"/>
  <c r="AB28" i="30" s="1"/>
  <c r="AC28" i="30" s="1"/>
  <c r="AD28" i="30" s="1"/>
  <c r="AE28" i="30" s="1"/>
  <c r="AF28" i="30" s="1"/>
  <c r="AG28" i="30" s="1"/>
  <c r="AH28" i="30" s="1"/>
  <c r="AI28" i="30" s="1"/>
  <c r="AJ28" i="30" s="1"/>
  <c r="F27" i="30"/>
  <c r="E27" i="30"/>
  <c r="C26" i="30"/>
  <c r="B25" i="30"/>
  <c r="B32" i="30" s="1"/>
  <c r="B39" i="30" s="1"/>
  <c r="B45" i="30" s="1"/>
  <c r="B52" i="30" s="1"/>
  <c r="B60" i="30" s="1"/>
  <c r="B68" i="30" s="1"/>
  <c r="B76" i="30" s="1"/>
  <c r="B84" i="30" s="1"/>
  <c r="B92" i="30" s="1"/>
  <c r="B100" i="30" s="1"/>
  <c r="B108" i="30" s="1"/>
  <c r="B116" i="30" s="1"/>
  <c r="B124" i="30" s="1"/>
  <c r="B132" i="30" s="1"/>
  <c r="B140" i="30" s="1"/>
  <c r="B148" i="30" s="1"/>
  <c r="B156" i="30" s="1"/>
  <c r="G23" i="30"/>
  <c r="H23" i="30" s="1"/>
  <c r="G21" i="30"/>
  <c r="F20" i="30"/>
  <c r="E20" i="30"/>
  <c r="C19" i="30"/>
  <c r="B18" i="30"/>
  <c r="G16" i="30"/>
  <c r="H16" i="30" s="1"/>
  <c r="G14" i="30"/>
  <c r="E13" i="30"/>
  <c r="C12" i="30"/>
  <c r="G10" i="30"/>
  <c r="G9" i="30"/>
  <c r="G7" i="30"/>
  <c r="H7" i="30" s="1"/>
  <c r="I7" i="30" s="1"/>
  <c r="J7" i="30" s="1"/>
  <c r="W7" i="30" s="1"/>
  <c r="X7" i="30" s="1"/>
  <c r="Y7" i="30" s="1"/>
  <c r="Z7" i="30" s="1"/>
  <c r="AA7" i="30" s="1"/>
  <c r="AB7" i="30" s="1"/>
  <c r="E6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H179" i="29"/>
  <c r="H178" i="29"/>
  <c r="G168" i="29"/>
  <c r="C167" i="29"/>
  <c r="C164" i="29"/>
  <c r="C157" i="29"/>
  <c r="G153" i="29"/>
  <c r="H153" i="29" s="1"/>
  <c r="G152" i="29"/>
  <c r="F151" i="29"/>
  <c r="E151" i="29"/>
  <c r="C149" i="29"/>
  <c r="G145" i="29"/>
  <c r="G144" i="29"/>
  <c r="G150" i="29" s="1"/>
  <c r="F143" i="29"/>
  <c r="E143" i="29"/>
  <c r="C141" i="29"/>
  <c r="G137" i="29"/>
  <c r="H137" i="29" s="1"/>
  <c r="I137" i="29" s="1"/>
  <c r="G136" i="29"/>
  <c r="F135" i="29"/>
  <c r="E135" i="29"/>
  <c r="C133" i="29"/>
  <c r="G129" i="29"/>
  <c r="G128" i="29"/>
  <c r="H128" i="29" s="1"/>
  <c r="F127" i="29"/>
  <c r="E127" i="29"/>
  <c r="C125" i="29"/>
  <c r="G121" i="29"/>
  <c r="H121" i="29" s="1"/>
  <c r="G120" i="29"/>
  <c r="F119" i="29"/>
  <c r="E119" i="29"/>
  <c r="C117" i="29"/>
  <c r="G113" i="29"/>
  <c r="H113" i="29" s="1"/>
  <c r="G112" i="29"/>
  <c r="H112" i="29" s="1"/>
  <c r="I112" i="29" s="1"/>
  <c r="J112" i="29" s="1"/>
  <c r="W112" i="29" s="1"/>
  <c r="X112" i="29" s="1"/>
  <c r="Y112" i="29" s="1"/>
  <c r="Z112" i="29" s="1"/>
  <c r="AA112" i="29" s="1"/>
  <c r="AB112" i="29" s="1"/>
  <c r="F111" i="29"/>
  <c r="E111" i="29"/>
  <c r="C109" i="29"/>
  <c r="G105" i="29"/>
  <c r="H105" i="29" s="1"/>
  <c r="G104" i="29"/>
  <c r="H104" i="29" s="1"/>
  <c r="I104" i="29" s="1"/>
  <c r="J104" i="29" s="1"/>
  <c r="W104" i="29" s="1"/>
  <c r="X104" i="29" s="1"/>
  <c r="Y104" i="29" s="1"/>
  <c r="Z104" i="29" s="1"/>
  <c r="AA104" i="29" s="1"/>
  <c r="AB104" i="29" s="1"/>
  <c r="F103" i="29"/>
  <c r="E103" i="29"/>
  <c r="C101" i="29"/>
  <c r="G97" i="29"/>
  <c r="H97" i="29" s="1"/>
  <c r="G96" i="29"/>
  <c r="H96" i="29" s="1"/>
  <c r="I96" i="29" s="1"/>
  <c r="J96" i="29" s="1"/>
  <c r="K96" i="29" s="1"/>
  <c r="L96" i="29" s="1"/>
  <c r="M96" i="29" s="1"/>
  <c r="N96" i="29" s="1"/>
  <c r="O96" i="29" s="1"/>
  <c r="P96" i="29" s="1"/>
  <c r="F95" i="29"/>
  <c r="E95" i="29"/>
  <c r="C93" i="29"/>
  <c r="G89" i="29"/>
  <c r="H89" i="29" s="1"/>
  <c r="G88" i="29"/>
  <c r="H88" i="29" s="1"/>
  <c r="I88" i="29" s="1"/>
  <c r="J88" i="29" s="1"/>
  <c r="F87" i="29"/>
  <c r="E87" i="29"/>
  <c r="C85" i="29"/>
  <c r="G81" i="29"/>
  <c r="H81" i="29" s="1"/>
  <c r="I81" i="29" s="1"/>
  <c r="J81" i="29" s="1"/>
  <c r="G80" i="29"/>
  <c r="G86" i="29" s="1"/>
  <c r="F79" i="29"/>
  <c r="E79" i="29"/>
  <c r="C77" i="29"/>
  <c r="G73" i="29"/>
  <c r="G72" i="29"/>
  <c r="H72" i="29" s="1"/>
  <c r="I72" i="29" s="1"/>
  <c r="J72" i="29" s="1"/>
  <c r="F71" i="29"/>
  <c r="E71" i="29"/>
  <c r="C69" i="29"/>
  <c r="G65" i="29"/>
  <c r="H65" i="29" s="1"/>
  <c r="G64" i="29"/>
  <c r="F63" i="29"/>
  <c r="E63" i="29"/>
  <c r="C61" i="29"/>
  <c r="G57" i="29"/>
  <c r="G56" i="29"/>
  <c r="G62" i="29" s="1"/>
  <c r="F55" i="29"/>
  <c r="E55" i="29"/>
  <c r="C53" i="29"/>
  <c r="G49" i="29"/>
  <c r="H49" i="29" s="1"/>
  <c r="I49" i="29" s="1"/>
  <c r="J49" i="29" s="1"/>
  <c r="K49" i="29" s="1"/>
  <c r="G48" i="29"/>
  <c r="H48" i="29" s="1"/>
  <c r="F47" i="29"/>
  <c r="E47" i="29"/>
  <c r="C46" i="29"/>
  <c r="G45" i="29"/>
  <c r="Q43" i="29"/>
  <c r="G43" i="29"/>
  <c r="W42" i="29"/>
  <c r="X42" i="29" s="1"/>
  <c r="Y42" i="29" s="1"/>
  <c r="Z42" i="29" s="1"/>
  <c r="AA42" i="29" s="1"/>
  <c r="AB42" i="29" s="1"/>
  <c r="H42" i="29"/>
  <c r="I42" i="29" s="1"/>
  <c r="J42" i="29" s="1"/>
  <c r="K42" i="29" s="1"/>
  <c r="L42" i="29" s="1"/>
  <c r="M42" i="29" s="1"/>
  <c r="N42" i="29" s="1"/>
  <c r="O42" i="29" s="1"/>
  <c r="P42" i="29" s="1"/>
  <c r="F41" i="29"/>
  <c r="C40" i="29"/>
  <c r="H36" i="29"/>
  <c r="I36" i="29" s="1"/>
  <c r="J36" i="29" s="1"/>
  <c r="G35" i="29"/>
  <c r="G37" i="29" s="1"/>
  <c r="F34" i="29"/>
  <c r="E34" i="29"/>
  <c r="C33" i="29"/>
  <c r="G30" i="29"/>
  <c r="G28" i="29"/>
  <c r="H28" i="29" s="1"/>
  <c r="I28" i="29" s="1"/>
  <c r="J28" i="29" s="1"/>
  <c r="K28" i="29" s="1"/>
  <c r="L28" i="29" s="1"/>
  <c r="M28" i="29" s="1"/>
  <c r="N28" i="29" s="1"/>
  <c r="O28" i="29" s="1"/>
  <c r="P28" i="29" s="1"/>
  <c r="Q28" i="29" s="1"/>
  <c r="R28" i="29" s="1"/>
  <c r="S28" i="29" s="1"/>
  <c r="T28" i="29" s="1"/>
  <c r="U28" i="29" s="1"/>
  <c r="V28" i="29" s="1"/>
  <c r="W28" i="29" s="1"/>
  <c r="X28" i="29" s="1"/>
  <c r="Y28" i="29" s="1"/>
  <c r="Z28" i="29" s="1"/>
  <c r="AA28" i="29" s="1"/>
  <c r="AB28" i="29" s="1"/>
  <c r="AC28" i="29" s="1"/>
  <c r="AD28" i="29" s="1"/>
  <c r="AE28" i="29" s="1"/>
  <c r="AF28" i="29" s="1"/>
  <c r="AG28" i="29" s="1"/>
  <c r="AH28" i="29" s="1"/>
  <c r="AI28" i="29" s="1"/>
  <c r="AJ28" i="29" s="1"/>
  <c r="F27" i="29"/>
  <c r="E27" i="29"/>
  <c r="C26" i="29"/>
  <c r="B25" i="29"/>
  <c r="B32" i="29" s="1"/>
  <c r="B39" i="29" s="1"/>
  <c r="B45" i="29" s="1"/>
  <c r="B52" i="29" s="1"/>
  <c r="B60" i="29" s="1"/>
  <c r="B68" i="29" s="1"/>
  <c r="B76" i="29" s="1"/>
  <c r="B84" i="29" s="1"/>
  <c r="B92" i="29" s="1"/>
  <c r="B100" i="29" s="1"/>
  <c r="B108" i="29" s="1"/>
  <c r="B116" i="29" s="1"/>
  <c r="B124" i="29" s="1"/>
  <c r="B132" i="29" s="1"/>
  <c r="B140" i="29" s="1"/>
  <c r="B148" i="29" s="1"/>
  <c r="B156" i="29" s="1"/>
  <c r="G23" i="29"/>
  <c r="G21" i="29"/>
  <c r="H21" i="29" s="1"/>
  <c r="I21" i="29" s="1"/>
  <c r="J21" i="29" s="1"/>
  <c r="K21" i="29" s="1"/>
  <c r="L21" i="29" s="1"/>
  <c r="M21" i="29" s="1"/>
  <c r="N21" i="29" s="1"/>
  <c r="O21" i="29" s="1"/>
  <c r="P21" i="29" s="1"/>
  <c r="Q21" i="29" s="1"/>
  <c r="R21" i="29" s="1"/>
  <c r="S21" i="29" s="1"/>
  <c r="T21" i="29" s="1"/>
  <c r="U21" i="29" s="1"/>
  <c r="V21" i="29" s="1"/>
  <c r="W21" i="29" s="1"/>
  <c r="X21" i="29" s="1"/>
  <c r="Y21" i="29" s="1"/>
  <c r="Z21" i="29" s="1"/>
  <c r="AA21" i="29" s="1"/>
  <c r="AB21" i="29" s="1"/>
  <c r="AC21" i="29" s="1"/>
  <c r="AD21" i="29" s="1"/>
  <c r="AE21" i="29" s="1"/>
  <c r="AF21" i="29" s="1"/>
  <c r="AG21" i="29" s="1"/>
  <c r="AH21" i="29" s="1"/>
  <c r="AI21" i="29" s="1"/>
  <c r="AJ21" i="29" s="1"/>
  <c r="F20" i="29"/>
  <c r="E20" i="29"/>
  <c r="C19" i="29"/>
  <c r="B18" i="29"/>
  <c r="G16" i="29"/>
  <c r="H16" i="29" s="1"/>
  <c r="G14" i="29"/>
  <c r="H14" i="29" s="1"/>
  <c r="I14" i="29" s="1"/>
  <c r="J14" i="29" s="1"/>
  <c r="K14" i="29" s="1"/>
  <c r="L14" i="29" s="1"/>
  <c r="M14" i="29" s="1"/>
  <c r="N14" i="29" s="1"/>
  <c r="O14" i="29" s="1"/>
  <c r="P14" i="29" s="1"/>
  <c r="Q14" i="29" s="1"/>
  <c r="R14" i="29" s="1"/>
  <c r="S14" i="29" s="1"/>
  <c r="T14" i="29" s="1"/>
  <c r="U14" i="29" s="1"/>
  <c r="V14" i="29" s="1"/>
  <c r="W14" i="29" s="1"/>
  <c r="X14" i="29" s="1"/>
  <c r="Y14" i="29" s="1"/>
  <c r="Z14" i="29" s="1"/>
  <c r="AA14" i="29" s="1"/>
  <c r="AB14" i="29" s="1"/>
  <c r="AC14" i="29" s="1"/>
  <c r="AD14" i="29" s="1"/>
  <c r="AE14" i="29" s="1"/>
  <c r="AF14" i="29" s="1"/>
  <c r="AG14" i="29" s="1"/>
  <c r="AH14" i="29" s="1"/>
  <c r="AI14" i="29" s="1"/>
  <c r="AJ14" i="29" s="1"/>
  <c r="E13" i="29"/>
  <c r="C12" i="29"/>
  <c r="G10" i="29"/>
  <c r="H10" i="29" s="1"/>
  <c r="I10" i="29" s="1"/>
  <c r="J10" i="29" s="1"/>
  <c r="K10" i="29" s="1"/>
  <c r="L10" i="29" s="1"/>
  <c r="M10" i="29" s="1"/>
  <c r="N10" i="29" s="1"/>
  <c r="O10" i="29" s="1"/>
  <c r="P10" i="29" s="1"/>
  <c r="Q10" i="29" s="1"/>
  <c r="R10" i="29" s="1"/>
  <c r="S10" i="29" s="1"/>
  <c r="T10" i="29" s="1"/>
  <c r="U10" i="29" s="1"/>
  <c r="V10" i="29" s="1"/>
  <c r="W10" i="29" s="1"/>
  <c r="X10" i="29" s="1"/>
  <c r="Y10" i="29" s="1"/>
  <c r="Z10" i="29" s="1"/>
  <c r="AA10" i="29" s="1"/>
  <c r="AB10" i="29" s="1"/>
  <c r="AC10" i="29" s="1"/>
  <c r="AD10" i="29" s="1"/>
  <c r="AE10" i="29" s="1"/>
  <c r="AF10" i="29" s="1"/>
  <c r="AG10" i="29" s="1"/>
  <c r="AH10" i="29" s="1"/>
  <c r="AI10" i="29" s="1"/>
  <c r="AJ10" i="29" s="1"/>
  <c r="G9" i="29"/>
  <c r="H9" i="29" s="1"/>
  <c r="I9" i="29" s="1"/>
  <c r="J9" i="29" s="1"/>
  <c r="G7" i="29"/>
  <c r="E6" i="29"/>
  <c r="AJ5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AH51" i="13"/>
  <c r="F52" i="13"/>
  <c r="G52" i="13" s="1"/>
  <c r="H52" i="13" s="1"/>
  <c r="I52" i="13" s="1"/>
  <c r="J52" i="13" s="1"/>
  <c r="K52" i="13" s="1"/>
  <c r="L52" i="13" s="1"/>
  <c r="M52" i="13" s="1"/>
  <c r="N52" i="13" s="1"/>
  <c r="O52" i="13" s="1"/>
  <c r="P52" i="13" s="1"/>
  <c r="Q52" i="13" s="1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AB52" i="13" s="1"/>
  <c r="AC52" i="13" s="1"/>
  <c r="AD52" i="13" s="1"/>
  <c r="AE52" i="13" s="1"/>
  <c r="AF52" i="13" s="1"/>
  <c r="AG52" i="13" s="1"/>
  <c r="AH52" i="13" s="1"/>
  <c r="F51" i="13"/>
  <c r="G51" i="13" s="1"/>
  <c r="H51" i="13" s="1"/>
  <c r="I51" i="13" s="1"/>
  <c r="J51" i="13" s="1"/>
  <c r="K51" i="13" s="1"/>
  <c r="L51" i="13" s="1"/>
  <c r="M51" i="13" s="1"/>
  <c r="N51" i="13" s="1"/>
  <c r="O51" i="13" s="1"/>
  <c r="P51" i="13" s="1"/>
  <c r="Q51" i="13" s="1"/>
  <c r="R51" i="13" s="1"/>
  <c r="S51" i="13" s="1"/>
  <c r="T51" i="13" s="1"/>
  <c r="U51" i="13" s="1"/>
  <c r="V51" i="13" s="1"/>
  <c r="W51" i="13" s="1"/>
  <c r="X51" i="13" s="1"/>
  <c r="Y51" i="13" s="1"/>
  <c r="Z51" i="13" s="1"/>
  <c r="AA51" i="13" s="1"/>
  <c r="AB51" i="13" s="1"/>
  <c r="AC51" i="13" s="1"/>
  <c r="AD51" i="13" s="1"/>
  <c r="AE51" i="13" s="1"/>
  <c r="AF51" i="13" s="1"/>
  <c r="AG51" i="13" s="1"/>
  <c r="F50" i="13"/>
  <c r="G50" i="13" s="1"/>
  <c r="H50" i="13" s="1"/>
  <c r="I50" i="13" s="1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V50" i="13" s="1"/>
  <c r="W50" i="13" s="1"/>
  <c r="X50" i="13" s="1"/>
  <c r="Y50" i="13" s="1"/>
  <c r="Z50" i="13" s="1"/>
  <c r="AA50" i="13" s="1"/>
  <c r="AB50" i="13" s="1"/>
  <c r="AC50" i="13" s="1"/>
  <c r="AD50" i="13" s="1"/>
  <c r="AE50" i="13" s="1"/>
  <c r="AF50" i="13" s="1"/>
  <c r="AG50" i="13" s="1"/>
  <c r="AH50" i="13" s="1"/>
  <c r="F49" i="13"/>
  <c r="G49" i="13" s="1"/>
  <c r="H49" i="13" s="1"/>
  <c r="I49" i="13" s="1"/>
  <c r="J49" i="13" s="1"/>
  <c r="K49" i="13" s="1"/>
  <c r="L49" i="13" s="1"/>
  <c r="M49" i="13" s="1"/>
  <c r="N49" i="13" s="1"/>
  <c r="O49" i="13" s="1"/>
  <c r="P49" i="13" s="1"/>
  <c r="Q49" i="13" s="1"/>
  <c r="R49" i="13" s="1"/>
  <c r="S49" i="13" s="1"/>
  <c r="T49" i="13" s="1"/>
  <c r="U49" i="13" s="1"/>
  <c r="V49" i="13" s="1"/>
  <c r="W49" i="13" s="1"/>
  <c r="X49" i="13" s="1"/>
  <c r="Y49" i="13" s="1"/>
  <c r="Z49" i="13" s="1"/>
  <c r="AA49" i="13" s="1"/>
  <c r="AB49" i="13" s="1"/>
  <c r="AC49" i="13" s="1"/>
  <c r="AD49" i="13" s="1"/>
  <c r="AE49" i="13" s="1"/>
  <c r="AF49" i="13" s="1"/>
  <c r="AG49" i="13" s="1"/>
  <c r="AH49" i="13" s="1"/>
  <c r="F48" i="13"/>
  <c r="G48" i="13" s="1"/>
  <c r="H48" i="13" s="1"/>
  <c r="I48" i="13" s="1"/>
  <c r="J48" i="13" s="1"/>
  <c r="K48" i="13" s="1"/>
  <c r="L48" i="13" s="1"/>
  <c r="M48" i="13" s="1"/>
  <c r="N48" i="13" s="1"/>
  <c r="O48" i="13" s="1"/>
  <c r="P48" i="13" s="1"/>
  <c r="Q48" i="13" s="1"/>
  <c r="R48" i="13" s="1"/>
  <c r="S48" i="13" s="1"/>
  <c r="T48" i="13" s="1"/>
  <c r="U48" i="13" s="1"/>
  <c r="V48" i="13" s="1"/>
  <c r="W48" i="13" s="1"/>
  <c r="X48" i="13" s="1"/>
  <c r="Y48" i="13" s="1"/>
  <c r="Z48" i="13" s="1"/>
  <c r="AA48" i="13" s="1"/>
  <c r="AB48" i="13" s="1"/>
  <c r="AC48" i="13" s="1"/>
  <c r="AD48" i="13" s="1"/>
  <c r="AE48" i="13" s="1"/>
  <c r="AF48" i="13" s="1"/>
  <c r="AG48" i="13" s="1"/>
  <c r="AH48" i="13" s="1"/>
  <c r="F47" i="13"/>
  <c r="H46" i="13"/>
  <c r="I46" i="13" s="1"/>
  <c r="J46" i="13" s="1"/>
  <c r="H45" i="13"/>
  <c r="F54" i="13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AB54" i="13" s="1"/>
  <c r="AC54" i="13" s="1"/>
  <c r="AD54" i="13" s="1"/>
  <c r="AE54" i="13" s="1"/>
  <c r="AF54" i="13" s="1"/>
  <c r="AG54" i="13" s="1"/>
  <c r="AH54" i="13" s="1"/>
  <c r="F53" i="13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E62" i="17"/>
  <c r="E17" i="17"/>
  <c r="D50" i="13"/>
  <c r="K18" i="17" l="1"/>
  <c r="K19" i="17" s="1"/>
  <c r="K22" i="17" s="1"/>
  <c r="K21" i="17" s="1"/>
  <c r="J58" i="17"/>
  <c r="J57" i="17" s="1"/>
  <c r="K54" i="17"/>
  <c r="K55" i="17" s="1"/>
  <c r="J40" i="17"/>
  <c r="J39" i="17" s="1"/>
  <c r="K36" i="17"/>
  <c r="K37" i="17" s="1"/>
  <c r="J49" i="17"/>
  <c r="J48" i="17" s="1"/>
  <c r="K45" i="17"/>
  <c r="K46" i="17" s="1"/>
  <c r="J31" i="17"/>
  <c r="J30" i="17" s="1"/>
  <c r="K27" i="17"/>
  <c r="K28" i="17" s="1"/>
  <c r="W90" i="17"/>
  <c r="F176" i="17"/>
  <c r="F177" i="17" s="1"/>
  <c r="F180" i="17" s="1"/>
  <c r="F179" i="17" s="1"/>
  <c r="F224" i="17"/>
  <c r="F225" i="17" s="1"/>
  <c r="F228" i="17" s="1"/>
  <c r="F227" i="17" s="1"/>
  <c r="E23" i="17"/>
  <c r="X153" i="17"/>
  <c r="W155" i="17"/>
  <c r="Y143" i="17"/>
  <c r="X145" i="17"/>
  <c r="X133" i="17"/>
  <c r="W135" i="17"/>
  <c r="Y123" i="17"/>
  <c r="X125" i="17"/>
  <c r="X113" i="17"/>
  <c r="W115" i="17"/>
  <c r="X89" i="17"/>
  <c r="W91" i="17"/>
  <c r="X79" i="17"/>
  <c r="W81" i="17"/>
  <c r="V222" i="17"/>
  <c r="N183" i="17"/>
  <c r="N104" i="17"/>
  <c r="T213" i="17"/>
  <c r="U211" i="17"/>
  <c r="N199" i="17"/>
  <c r="N103" i="17"/>
  <c r="M105" i="17"/>
  <c r="N191" i="17"/>
  <c r="N175" i="17"/>
  <c r="J167" i="17"/>
  <c r="V221" i="17"/>
  <c r="U223" i="17"/>
  <c r="Z15" i="17"/>
  <c r="Y17" i="17"/>
  <c r="AC75" i="17"/>
  <c r="AC76" i="17" s="1"/>
  <c r="AA6" i="17"/>
  <c r="Z8" i="17"/>
  <c r="E56" i="13"/>
  <c r="E57" i="13" s="1"/>
  <c r="G47" i="13"/>
  <c r="H47" i="13" s="1"/>
  <c r="I47" i="13" s="1"/>
  <c r="J47" i="13" s="1"/>
  <c r="K47" i="13" s="1"/>
  <c r="L47" i="13" s="1"/>
  <c r="M47" i="13" s="1"/>
  <c r="N47" i="13" s="1"/>
  <c r="O47" i="13" s="1"/>
  <c r="P47" i="13" s="1"/>
  <c r="Q47" i="13" s="1"/>
  <c r="R47" i="13" s="1"/>
  <c r="S47" i="13" s="1"/>
  <c r="T47" i="13" s="1"/>
  <c r="U47" i="13" s="1"/>
  <c r="V47" i="13" s="1"/>
  <c r="W47" i="13" s="1"/>
  <c r="X47" i="13" s="1"/>
  <c r="Y47" i="13" s="1"/>
  <c r="Z47" i="13" s="1"/>
  <c r="AA47" i="13" s="1"/>
  <c r="AB47" i="13" s="1"/>
  <c r="AC47" i="13" s="1"/>
  <c r="AD47" i="13" s="1"/>
  <c r="AE47" i="13" s="1"/>
  <c r="AF47" i="13" s="1"/>
  <c r="AG47" i="13" s="1"/>
  <c r="AH47" i="13" s="1"/>
  <c r="G130" i="30"/>
  <c r="G102" i="30"/>
  <c r="G98" i="30"/>
  <c r="G11" i="29"/>
  <c r="G12" i="29" s="1"/>
  <c r="H90" i="29"/>
  <c r="G74" i="30"/>
  <c r="G74" i="29"/>
  <c r="G122" i="29"/>
  <c r="G130" i="29"/>
  <c r="G154" i="29"/>
  <c r="H56" i="30"/>
  <c r="I56" i="30" s="1"/>
  <c r="J56" i="30" s="1"/>
  <c r="K56" i="30" s="1"/>
  <c r="L56" i="30" s="1"/>
  <c r="M56" i="30" s="1"/>
  <c r="N56" i="30" s="1"/>
  <c r="O56" i="30" s="1"/>
  <c r="P56" i="30" s="1"/>
  <c r="G66" i="29"/>
  <c r="H97" i="30"/>
  <c r="I97" i="30" s="1"/>
  <c r="J97" i="30" s="1"/>
  <c r="W97" i="30" s="1"/>
  <c r="G110" i="29"/>
  <c r="G118" i="29"/>
  <c r="H73" i="30"/>
  <c r="I73" i="30" s="1"/>
  <c r="G154" i="30"/>
  <c r="I113" i="29"/>
  <c r="J113" i="29" s="1"/>
  <c r="W113" i="29" s="1"/>
  <c r="W114" i="29" s="1"/>
  <c r="H114" i="29"/>
  <c r="W64" i="30"/>
  <c r="X64" i="30" s="1"/>
  <c r="Y64" i="30" s="1"/>
  <c r="Z64" i="30" s="1"/>
  <c r="AA64" i="30" s="1"/>
  <c r="AB64" i="30" s="1"/>
  <c r="K64" i="30"/>
  <c r="L64" i="30" s="1"/>
  <c r="M64" i="30" s="1"/>
  <c r="N64" i="30" s="1"/>
  <c r="O64" i="30" s="1"/>
  <c r="P64" i="30" s="1"/>
  <c r="AC64" i="30" s="1"/>
  <c r="AD64" i="30" s="1"/>
  <c r="AE64" i="30" s="1"/>
  <c r="AF64" i="30" s="1"/>
  <c r="AG64" i="30" s="1"/>
  <c r="AH64" i="30" s="1"/>
  <c r="AI64" i="30" s="1"/>
  <c r="AJ64" i="30" s="1"/>
  <c r="G78" i="29"/>
  <c r="G134" i="29"/>
  <c r="H104" i="30"/>
  <c r="I104" i="30" s="1"/>
  <c r="J104" i="30" s="1"/>
  <c r="G114" i="30"/>
  <c r="H128" i="30"/>
  <c r="I128" i="30" s="1"/>
  <c r="J128" i="30" s="1"/>
  <c r="W128" i="30" s="1"/>
  <c r="X128" i="30" s="1"/>
  <c r="Y128" i="30" s="1"/>
  <c r="Z128" i="30" s="1"/>
  <c r="AA128" i="30" s="1"/>
  <c r="AB128" i="30" s="1"/>
  <c r="H144" i="30"/>
  <c r="I144" i="30" s="1"/>
  <c r="J144" i="30" s="1"/>
  <c r="G98" i="29"/>
  <c r="G102" i="29"/>
  <c r="G106" i="29"/>
  <c r="H98" i="29"/>
  <c r="G118" i="30"/>
  <c r="H73" i="29"/>
  <c r="H74" i="29" s="1"/>
  <c r="I97" i="29"/>
  <c r="H129" i="29"/>
  <c r="I129" i="29" s="1"/>
  <c r="J129" i="29" s="1"/>
  <c r="G58" i="30"/>
  <c r="G106" i="30"/>
  <c r="G90" i="29"/>
  <c r="G114" i="29"/>
  <c r="G11" i="30"/>
  <c r="G12" i="30" s="1"/>
  <c r="G29" i="30"/>
  <c r="H129" i="30"/>
  <c r="H50" i="29"/>
  <c r="G15" i="30"/>
  <c r="H14" i="30"/>
  <c r="I14" i="30" s="1"/>
  <c r="J14" i="30" s="1"/>
  <c r="K14" i="30" s="1"/>
  <c r="L14" i="30" s="1"/>
  <c r="M14" i="30" s="1"/>
  <c r="N14" i="30" s="1"/>
  <c r="O14" i="30" s="1"/>
  <c r="P14" i="30" s="1"/>
  <c r="Q14" i="30" s="1"/>
  <c r="R14" i="30" s="1"/>
  <c r="S14" i="30" s="1"/>
  <c r="T14" i="30" s="1"/>
  <c r="U14" i="30" s="1"/>
  <c r="V14" i="30" s="1"/>
  <c r="W14" i="30" s="1"/>
  <c r="X14" i="30" s="1"/>
  <c r="Y14" i="30" s="1"/>
  <c r="Z14" i="30" s="1"/>
  <c r="AA14" i="30" s="1"/>
  <c r="AB14" i="30" s="1"/>
  <c r="AC14" i="30" s="1"/>
  <c r="AD14" i="30" s="1"/>
  <c r="AE14" i="30" s="1"/>
  <c r="AF14" i="30" s="1"/>
  <c r="AG14" i="30" s="1"/>
  <c r="AH14" i="30" s="1"/>
  <c r="AI14" i="30" s="1"/>
  <c r="AJ14" i="30" s="1"/>
  <c r="H7" i="29"/>
  <c r="G8" i="30"/>
  <c r="I16" i="30"/>
  <c r="J16" i="30" s="1"/>
  <c r="G17" i="29"/>
  <c r="H17" i="29" s="1"/>
  <c r="I17" i="29" s="1"/>
  <c r="I24" i="29" s="1"/>
  <c r="G115" i="29"/>
  <c r="G116" i="29" s="1"/>
  <c r="G51" i="30"/>
  <c r="H51" i="30" s="1"/>
  <c r="I51" i="30" s="1"/>
  <c r="J51" i="30" s="1"/>
  <c r="K51" i="30" s="1"/>
  <c r="L51" i="30" s="1"/>
  <c r="M51" i="30" s="1"/>
  <c r="N51" i="30" s="1"/>
  <c r="O51" i="30" s="1"/>
  <c r="P51" i="30" s="1"/>
  <c r="Q51" i="30" s="1"/>
  <c r="R51" i="30" s="1"/>
  <c r="S51" i="30" s="1"/>
  <c r="T51" i="30" s="1"/>
  <c r="U51" i="30" s="1"/>
  <c r="V51" i="30" s="1"/>
  <c r="W51" i="30" s="1"/>
  <c r="X51" i="30" s="1"/>
  <c r="Y51" i="30" s="1"/>
  <c r="Z51" i="30" s="1"/>
  <c r="AA51" i="30" s="1"/>
  <c r="AB51" i="30" s="1"/>
  <c r="AC51" i="30" s="1"/>
  <c r="AD51" i="30" s="1"/>
  <c r="AE51" i="30" s="1"/>
  <c r="AF51" i="30" s="1"/>
  <c r="AG51" i="30" s="1"/>
  <c r="AH51" i="30" s="1"/>
  <c r="AI51" i="30" s="1"/>
  <c r="AJ51" i="30" s="1"/>
  <c r="G83" i="30"/>
  <c r="H83" i="30" s="1"/>
  <c r="I83" i="30" s="1"/>
  <c r="J83" i="30" s="1"/>
  <c r="K83" i="30" s="1"/>
  <c r="L83" i="30" s="1"/>
  <c r="M83" i="30" s="1"/>
  <c r="N83" i="30" s="1"/>
  <c r="O83" i="30" s="1"/>
  <c r="P83" i="30" s="1"/>
  <c r="Q83" i="30" s="1"/>
  <c r="R83" i="30" s="1"/>
  <c r="S83" i="30" s="1"/>
  <c r="T83" i="30" s="1"/>
  <c r="U83" i="30" s="1"/>
  <c r="V83" i="30" s="1"/>
  <c r="W83" i="30" s="1"/>
  <c r="X83" i="30" s="1"/>
  <c r="Y83" i="30" s="1"/>
  <c r="Z83" i="30" s="1"/>
  <c r="AA83" i="30" s="1"/>
  <c r="AB83" i="30" s="1"/>
  <c r="AC83" i="30" s="1"/>
  <c r="AD83" i="30" s="1"/>
  <c r="AE83" i="30" s="1"/>
  <c r="AF83" i="30" s="1"/>
  <c r="AG83" i="30" s="1"/>
  <c r="AH83" i="30" s="1"/>
  <c r="AI83" i="30" s="1"/>
  <c r="AJ83" i="30" s="1"/>
  <c r="G155" i="29"/>
  <c r="H155" i="29" s="1"/>
  <c r="I155" i="29" s="1"/>
  <c r="J155" i="29" s="1"/>
  <c r="K155" i="29" s="1"/>
  <c r="L155" i="29" s="1"/>
  <c r="M155" i="29" s="1"/>
  <c r="N155" i="29" s="1"/>
  <c r="O155" i="29" s="1"/>
  <c r="P155" i="29" s="1"/>
  <c r="Q155" i="29" s="1"/>
  <c r="R155" i="29" s="1"/>
  <c r="S155" i="29" s="1"/>
  <c r="T155" i="29" s="1"/>
  <c r="U155" i="29" s="1"/>
  <c r="V155" i="29" s="1"/>
  <c r="W155" i="29" s="1"/>
  <c r="X155" i="29" s="1"/>
  <c r="Y155" i="29" s="1"/>
  <c r="Z155" i="29" s="1"/>
  <c r="AA155" i="29" s="1"/>
  <c r="AB155" i="29" s="1"/>
  <c r="AC155" i="29" s="1"/>
  <c r="AD155" i="29" s="1"/>
  <c r="AE155" i="29" s="1"/>
  <c r="AF155" i="29" s="1"/>
  <c r="AG155" i="29" s="1"/>
  <c r="AH155" i="29" s="1"/>
  <c r="AI155" i="29" s="1"/>
  <c r="AJ155" i="29" s="1"/>
  <c r="G51" i="29"/>
  <c r="H51" i="29" s="1"/>
  <c r="I51" i="29" s="1"/>
  <c r="J51" i="29" s="1"/>
  <c r="K51" i="29" s="1"/>
  <c r="L51" i="29" s="1"/>
  <c r="M51" i="29" s="1"/>
  <c r="N51" i="29" s="1"/>
  <c r="O51" i="29" s="1"/>
  <c r="P51" i="29" s="1"/>
  <c r="Q51" i="29" s="1"/>
  <c r="R51" i="29" s="1"/>
  <c r="S51" i="29" s="1"/>
  <c r="T51" i="29" s="1"/>
  <c r="U51" i="29" s="1"/>
  <c r="V51" i="29" s="1"/>
  <c r="W51" i="29" s="1"/>
  <c r="X51" i="29" s="1"/>
  <c r="Y51" i="29" s="1"/>
  <c r="Z51" i="29" s="1"/>
  <c r="AA51" i="29" s="1"/>
  <c r="AB51" i="29" s="1"/>
  <c r="AC51" i="29" s="1"/>
  <c r="AD51" i="29" s="1"/>
  <c r="AE51" i="29" s="1"/>
  <c r="AF51" i="29" s="1"/>
  <c r="AG51" i="29" s="1"/>
  <c r="AH51" i="29" s="1"/>
  <c r="AI51" i="29" s="1"/>
  <c r="AJ51" i="29" s="1"/>
  <c r="G59" i="29"/>
  <c r="H59" i="29" s="1"/>
  <c r="I59" i="29" s="1"/>
  <c r="J59" i="29" s="1"/>
  <c r="K59" i="29" s="1"/>
  <c r="L59" i="29" s="1"/>
  <c r="M59" i="29" s="1"/>
  <c r="N59" i="29" s="1"/>
  <c r="O59" i="29" s="1"/>
  <c r="P59" i="29" s="1"/>
  <c r="Q59" i="29" s="1"/>
  <c r="R59" i="29" s="1"/>
  <c r="S59" i="29" s="1"/>
  <c r="T59" i="29" s="1"/>
  <c r="U59" i="29" s="1"/>
  <c r="V59" i="29" s="1"/>
  <c r="W59" i="29" s="1"/>
  <c r="X59" i="29" s="1"/>
  <c r="Y59" i="29" s="1"/>
  <c r="Z59" i="29" s="1"/>
  <c r="AA59" i="29" s="1"/>
  <c r="AB59" i="29" s="1"/>
  <c r="AC59" i="29" s="1"/>
  <c r="AD59" i="29" s="1"/>
  <c r="AE59" i="29" s="1"/>
  <c r="AF59" i="29" s="1"/>
  <c r="AG59" i="29" s="1"/>
  <c r="AH59" i="29" s="1"/>
  <c r="AI59" i="29" s="1"/>
  <c r="AJ59" i="29" s="1"/>
  <c r="G123" i="29"/>
  <c r="H123" i="29" s="1"/>
  <c r="I123" i="29" s="1"/>
  <c r="J123" i="29" s="1"/>
  <c r="K123" i="29" s="1"/>
  <c r="L123" i="29" s="1"/>
  <c r="M123" i="29" s="1"/>
  <c r="N123" i="29" s="1"/>
  <c r="O123" i="29" s="1"/>
  <c r="P123" i="29" s="1"/>
  <c r="Q123" i="29" s="1"/>
  <c r="R123" i="29" s="1"/>
  <c r="S123" i="29" s="1"/>
  <c r="T123" i="29" s="1"/>
  <c r="U123" i="29" s="1"/>
  <c r="V123" i="29" s="1"/>
  <c r="W123" i="29" s="1"/>
  <c r="X123" i="29" s="1"/>
  <c r="Y123" i="29" s="1"/>
  <c r="Z123" i="29" s="1"/>
  <c r="AA123" i="29" s="1"/>
  <c r="AB123" i="29" s="1"/>
  <c r="AC123" i="29" s="1"/>
  <c r="AD123" i="29" s="1"/>
  <c r="AE123" i="29" s="1"/>
  <c r="AF123" i="29" s="1"/>
  <c r="AG123" i="29" s="1"/>
  <c r="AH123" i="29" s="1"/>
  <c r="AI123" i="29" s="1"/>
  <c r="AJ123" i="29" s="1"/>
  <c r="H10" i="30"/>
  <c r="I10" i="30" s="1"/>
  <c r="J10" i="30" s="1"/>
  <c r="K10" i="30" s="1"/>
  <c r="L10" i="30" s="1"/>
  <c r="M10" i="30" s="1"/>
  <c r="N10" i="30" s="1"/>
  <c r="O10" i="30" s="1"/>
  <c r="P10" i="30" s="1"/>
  <c r="Q10" i="30" s="1"/>
  <c r="R10" i="30" s="1"/>
  <c r="S10" i="30" s="1"/>
  <c r="T10" i="30" s="1"/>
  <c r="U10" i="30" s="1"/>
  <c r="V10" i="30" s="1"/>
  <c r="W10" i="30" s="1"/>
  <c r="X10" i="30" s="1"/>
  <c r="Y10" i="30" s="1"/>
  <c r="Z10" i="30" s="1"/>
  <c r="AA10" i="30" s="1"/>
  <c r="AB10" i="30" s="1"/>
  <c r="AC10" i="30" s="1"/>
  <c r="AD10" i="30" s="1"/>
  <c r="AE10" i="30" s="1"/>
  <c r="AF10" i="30" s="1"/>
  <c r="AG10" i="30" s="1"/>
  <c r="AH10" i="30" s="1"/>
  <c r="AI10" i="30" s="1"/>
  <c r="AJ10" i="30" s="1"/>
  <c r="G38" i="30"/>
  <c r="H38" i="30" s="1"/>
  <c r="I38" i="30" s="1"/>
  <c r="J38" i="30" s="1"/>
  <c r="K38" i="30" s="1"/>
  <c r="L38" i="30" s="1"/>
  <c r="M38" i="30" s="1"/>
  <c r="N38" i="30" s="1"/>
  <c r="O38" i="30" s="1"/>
  <c r="P38" i="30" s="1"/>
  <c r="Q38" i="30" s="1"/>
  <c r="R38" i="30" s="1"/>
  <c r="S38" i="30" s="1"/>
  <c r="T38" i="30" s="1"/>
  <c r="U38" i="30" s="1"/>
  <c r="V38" i="30" s="1"/>
  <c r="W38" i="30" s="1"/>
  <c r="X38" i="30" s="1"/>
  <c r="Y38" i="30" s="1"/>
  <c r="Z38" i="30" s="1"/>
  <c r="AA38" i="30" s="1"/>
  <c r="AB38" i="30" s="1"/>
  <c r="AC38" i="30" s="1"/>
  <c r="AD38" i="30" s="1"/>
  <c r="AE38" i="30" s="1"/>
  <c r="AF38" i="30" s="1"/>
  <c r="AG38" i="30" s="1"/>
  <c r="AH38" i="30" s="1"/>
  <c r="AI38" i="30" s="1"/>
  <c r="AJ38" i="30" s="1"/>
  <c r="G75" i="30"/>
  <c r="H75" i="30" s="1"/>
  <c r="I75" i="30" s="1"/>
  <c r="J75" i="30" s="1"/>
  <c r="K75" i="30" s="1"/>
  <c r="L75" i="30" s="1"/>
  <c r="M75" i="30" s="1"/>
  <c r="N75" i="30" s="1"/>
  <c r="O75" i="30" s="1"/>
  <c r="P75" i="30" s="1"/>
  <c r="Q75" i="30" s="1"/>
  <c r="R75" i="30" s="1"/>
  <c r="S75" i="30" s="1"/>
  <c r="T75" i="30" s="1"/>
  <c r="U75" i="30" s="1"/>
  <c r="V75" i="30" s="1"/>
  <c r="W75" i="30" s="1"/>
  <c r="X75" i="30" s="1"/>
  <c r="Y75" i="30" s="1"/>
  <c r="Z75" i="30" s="1"/>
  <c r="AA75" i="30" s="1"/>
  <c r="AB75" i="30" s="1"/>
  <c r="AC75" i="30" s="1"/>
  <c r="AD75" i="30" s="1"/>
  <c r="AE75" i="30" s="1"/>
  <c r="AF75" i="30" s="1"/>
  <c r="AG75" i="30" s="1"/>
  <c r="AH75" i="30" s="1"/>
  <c r="AI75" i="30" s="1"/>
  <c r="AJ75" i="30" s="1"/>
  <c r="G155" i="30"/>
  <c r="H155" i="30" s="1"/>
  <c r="I155" i="30" s="1"/>
  <c r="J155" i="30" s="1"/>
  <c r="K155" i="30" s="1"/>
  <c r="L155" i="30" s="1"/>
  <c r="M155" i="30" s="1"/>
  <c r="N155" i="30" s="1"/>
  <c r="O155" i="30" s="1"/>
  <c r="P155" i="30" s="1"/>
  <c r="Q155" i="30" s="1"/>
  <c r="R155" i="30" s="1"/>
  <c r="S155" i="30" s="1"/>
  <c r="T155" i="30" s="1"/>
  <c r="U155" i="30" s="1"/>
  <c r="V155" i="30" s="1"/>
  <c r="W155" i="30" s="1"/>
  <c r="X155" i="30" s="1"/>
  <c r="Y155" i="30" s="1"/>
  <c r="Z155" i="30" s="1"/>
  <c r="AA155" i="30" s="1"/>
  <c r="AB155" i="30" s="1"/>
  <c r="AC155" i="30" s="1"/>
  <c r="AD155" i="30" s="1"/>
  <c r="AE155" i="30" s="1"/>
  <c r="AF155" i="30" s="1"/>
  <c r="AG155" i="30" s="1"/>
  <c r="AH155" i="30" s="1"/>
  <c r="AI155" i="30" s="1"/>
  <c r="AJ155" i="30" s="1"/>
  <c r="G24" i="29"/>
  <c r="H24" i="29" s="1"/>
  <c r="G91" i="29"/>
  <c r="H91" i="29" s="1"/>
  <c r="I91" i="29" s="1"/>
  <c r="J91" i="29" s="1"/>
  <c r="K91" i="29" s="1"/>
  <c r="L91" i="29" s="1"/>
  <c r="M91" i="29" s="1"/>
  <c r="N91" i="29" s="1"/>
  <c r="O91" i="29" s="1"/>
  <c r="P91" i="29" s="1"/>
  <c r="Q91" i="29" s="1"/>
  <c r="R91" i="29" s="1"/>
  <c r="S91" i="29" s="1"/>
  <c r="T91" i="29" s="1"/>
  <c r="U91" i="29" s="1"/>
  <c r="V91" i="29" s="1"/>
  <c r="W91" i="29" s="1"/>
  <c r="X91" i="29" s="1"/>
  <c r="Y91" i="29" s="1"/>
  <c r="Z91" i="29" s="1"/>
  <c r="AA91" i="29" s="1"/>
  <c r="AB91" i="29" s="1"/>
  <c r="AC91" i="29" s="1"/>
  <c r="AD91" i="29" s="1"/>
  <c r="AE91" i="29" s="1"/>
  <c r="AF91" i="29" s="1"/>
  <c r="AG91" i="29" s="1"/>
  <c r="AH91" i="29" s="1"/>
  <c r="AI91" i="29" s="1"/>
  <c r="AJ91" i="29" s="1"/>
  <c r="G31" i="30"/>
  <c r="G91" i="30"/>
  <c r="H91" i="30" s="1"/>
  <c r="I91" i="30" s="1"/>
  <c r="J91" i="30" s="1"/>
  <c r="K91" i="30" s="1"/>
  <c r="L91" i="30" s="1"/>
  <c r="M91" i="30" s="1"/>
  <c r="N91" i="30" s="1"/>
  <c r="O91" i="30" s="1"/>
  <c r="P91" i="30" s="1"/>
  <c r="Q91" i="30" s="1"/>
  <c r="R91" i="30" s="1"/>
  <c r="S91" i="30" s="1"/>
  <c r="T91" i="30" s="1"/>
  <c r="U91" i="30" s="1"/>
  <c r="V91" i="30" s="1"/>
  <c r="W91" i="30" s="1"/>
  <c r="X91" i="30" s="1"/>
  <c r="Y91" i="30" s="1"/>
  <c r="Z91" i="30" s="1"/>
  <c r="AA91" i="30" s="1"/>
  <c r="AB91" i="30" s="1"/>
  <c r="AC91" i="30" s="1"/>
  <c r="AD91" i="30" s="1"/>
  <c r="AE91" i="30" s="1"/>
  <c r="AF91" i="30" s="1"/>
  <c r="AG91" i="30" s="1"/>
  <c r="AH91" i="30" s="1"/>
  <c r="AI91" i="30" s="1"/>
  <c r="AJ91" i="30" s="1"/>
  <c r="G123" i="30"/>
  <c r="H123" i="30" s="1"/>
  <c r="I123" i="30" s="1"/>
  <c r="J123" i="30" s="1"/>
  <c r="K123" i="30" s="1"/>
  <c r="L123" i="30" s="1"/>
  <c r="M123" i="30" s="1"/>
  <c r="N123" i="30" s="1"/>
  <c r="O123" i="30" s="1"/>
  <c r="P123" i="30" s="1"/>
  <c r="Q123" i="30" s="1"/>
  <c r="R123" i="30" s="1"/>
  <c r="S123" i="30" s="1"/>
  <c r="T123" i="30" s="1"/>
  <c r="U123" i="30" s="1"/>
  <c r="V123" i="30" s="1"/>
  <c r="W123" i="30" s="1"/>
  <c r="X123" i="30" s="1"/>
  <c r="Y123" i="30" s="1"/>
  <c r="Z123" i="30" s="1"/>
  <c r="AA123" i="30" s="1"/>
  <c r="AB123" i="30" s="1"/>
  <c r="AC123" i="30" s="1"/>
  <c r="AD123" i="30" s="1"/>
  <c r="AE123" i="30" s="1"/>
  <c r="AF123" i="30" s="1"/>
  <c r="AG123" i="30" s="1"/>
  <c r="AH123" i="30" s="1"/>
  <c r="AI123" i="30" s="1"/>
  <c r="AJ123" i="30" s="1"/>
  <c r="G139" i="30"/>
  <c r="H139" i="30" s="1"/>
  <c r="I139" i="30" s="1"/>
  <c r="J139" i="30" s="1"/>
  <c r="K139" i="30" s="1"/>
  <c r="L139" i="30" s="1"/>
  <c r="M139" i="30" s="1"/>
  <c r="N139" i="30" s="1"/>
  <c r="O139" i="30" s="1"/>
  <c r="P139" i="30" s="1"/>
  <c r="Q139" i="30" s="1"/>
  <c r="R139" i="30" s="1"/>
  <c r="S139" i="30" s="1"/>
  <c r="T139" i="30" s="1"/>
  <c r="U139" i="30" s="1"/>
  <c r="V139" i="30" s="1"/>
  <c r="W139" i="30" s="1"/>
  <c r="X139" i="30" s="1"/>
  <c r="Y139" i="30" s="1"/>
  <c r="Z139" i="30" s="1"/>
  <c r="AA139" i="30" s="1"/>
  <c r="AB139" i="30" s="1"/>
  <c r="AC139" i="30" s="1"/>
  <c r="AD139" i="30" s="1"/>
  <c r="AE139" i="30" s="1"/>
  <c r="AF139" i="30" s="1"/>
  <c r="AG139" i="30" s="1"/>
  <c r="AH139" i="30" s="1"/>
  <c r="AI139" i="30" s="1"/>
  <c r="AJ139" i="30" s="1"/>
  <c r="G31" i="29"/>
  <c r="H31" i="29" s="1"/>
  <c r="I31" i="29" s="1"/>
  <c r="J31" i="29" s="1"/>
  <c r="K31" i="29" s="1"/>
  <c r="L31" i="29" s="1"/>
  <c r="M31" i="29" s="1"/>
  <c r="N31" i="29" s="1"/>
  <c r="O31" i="29" s="1"/>
  <c r="P31" i="29" s="1"/>
  <c r="Q31" i="29" s="1"/>
  <c r="R31" i="29" s="1"/>
  <c r="S31" i="29" s="1"/>
  <c r="T31" i="29" s="1"/>
  <c r="U31" i="29" s="1"/>
  <c r="V31" i="29" s="1"/>
  <c r="W31" i="29" s="1"/>
  <c r="X31" i="29" s="1"/>
  <c r="Y31" i="29" s="1"/>
  <c r="Z31" i="29" s="1"/>
  <c r="AA31" i="29" s="1"/>
  <c r="AB31" i="29" s="1"/>
  <c r="AC31" i="29" s="1"/>
  <c r="AD31" i="29" s="1"/>
  <c r="AE31" i="29" s="1"/>
  <c r="AF31" i="29" s="1"/>
  <c r="AG31" i="29" s="1"/>
  <c r="AH31" i="29" s="1"/>
  <c r="AI31" i="29" s="1"/>
  <c r="AJ31" i="29" s="1"/>
  <c r="G67" i="29"/>
  <c r="H67" i="29" s="1"/>
  <c r="I67" i="29" s="1"/>
  <c r="J67" i="29" s="1"/>
  <c r="K67" i="29" s="1"/>
  <c r="L67" i="29" s="1"/>
  <c r="M67" i="29" s="1"/>
  <c r="N67" i="29" s="1"/>
  <c r="O67" i="29" s="1"/>
  <c r="P67" i="29" s="1"/>
  <c r="Q67" i="29" s="1"/>
  <c r="R67" i="29" s="1"/>
  <c r="S67" i="29" s="1"/>
  <c r="T67" i="29" s="1"/>
  <c r="U67" i="29" s="1"/>
  <c r="V67" i="29" s="1"/>
  <c r="W67" i="29" s="1"/>
  <c r="X67" i="29" s="1"/>
  <c r="Y67" i="29" s="1"/>
  <c r="Z67" i="29" s="1"/>
  <c r="AA67" i="29" s="1"/>
  <c r="AB67" i="29" s="1"/>
  <c r="AC67" i="29" s="1"/>
  <c r="AD67" i="29" s="1"/>
  <c r="AE67" i="29" s="1"/>
  <c r="AF67" i="29" s="1"/>
  <c r="AG67" i="29" s="1"/>
  <c r="AH67" i="29" s="1"/>
  <c r="AI67" i="29" s="1"/>
  <c r="AJ67" i="29" s="1"/>
  <c r="G131" i="29"/>
  <c r="G139" i="29"/>
  <c r="H139" i="29" s="1"/>
  <c r="I139" i="29" s="1"/>
  <c r="J139" i="29" s="1"/>
  <c r="K139" i="29" s="1"/>
  <c r="L139" i="29" s="1"/>
  <c r="M139" i="29" s="1"/>
  <c r="N139" i="29" s="1"/>
  <c r="O139" i="29" s="1"/>
  <c r="P139" i="29" s="1"/>
  <c r="Q139" i="29" s="1"/>
  <c r="R139" i="29" s="1"/>
  <c r="S139" i="29" s="1"/>
  <c r="T139" i="29" s="1"/>
  <c r="U139" i="29" s="1"/>
  <c r="V139" i="29" s="1"/>
  <c r="W139" i="29" s="1"/>
  <c r="X139" i="29" s="1"/>
  <c r="Y139" i="29" s="1"/>
  <c r="Z139" i="29" s="1"/>
  <c r="AA139" i="29" s="1"/>
  <c r="AB139" i="29" s="1"/>
  <c r="AC139" i="29" s="1"/>
  <c r="AD139" i="29" s="1"/>
  <c r="AE139" i="29" s="1"/>
  <c r="AF139" i="29" s="1"/>
  <c r="AG139" i="29" s="1"/>
  <c r="AH139" i="29" s="1"/>
  <c r="AI139" i="29" s="1"/>
  <c r="AJ139" i="29" s="1"/>
  <c r="G115" i="30"/>
  <c r="G131" i="30"/>
  <c r="G75" i="29"/>
  <c r="G99" i="29"/>
  <c r="G24" i="30"/>
  <c r="H24" i="30" s="1"/>
  <c r="G59" i="30"/>
  <c r="G67" i="30"/>
  <c r="H67" i="30" s="1"/>
  <c r="I67" i="30" s="1"/>
  <c r="J67" i="30" s="1"/>
  <c r="K67" i="30" s="1"/>
  <c r="L67" i="30" s="1"/>
  <c r="M67" i="30" s="1"/>
  <c r="N67" i="30" s="1"/>
  <c r="O67" i="30" s="1"/>
  <c r="P67" i="30" s="1"/>
  <c r="Q67" i="30" s="1"/>
  <c r="R67" i="30" s="1"/>
  <c r="S67" i="30" s="1"/>
  <c r="T67" i="30" s="1"/>
  <c r="U67" i="30" s="1"/>
  <c r="V67" i="30" s="1"/>
  <c r="W67" i="30" s="1"/>
  <c r="X67" i="30" s="1"/>
  <c r="Y67" i="30" s="1"/>
  <c r="Z67" i="30" s="1"/>
  <c r="AA67" i="30" s="1"/>
  <c r="AB67" i="30" s="1"/>
  <c r="AC67" i="30" s="1"/>
  <c r="AD67" i="30" s="1"/>
  <c r="AE67" i="30" s="1"/>
  <c r="AF67" i="30" s="1"/>
  <c r="AG67" i="30" s="1"/>
  <c r="AH67" i="30" s="1"/>
  <c r="AI67" i="30" s="1"/>
  <c r="AJ67" i="30" s="1"/>
  <c r="G99" i="30"/>
  <c r="G38" i="29"/>
  <c r="H38" i="29" s="1"/>
  <c r="I38" i="29" s="1"/>
  <c r="J38" i="29" s="1"/>
  <c r="K38" i="29" s="1"/>
  <c r="L38" i="29" s="1"/>
  <c r="M38" i="29" s="1"/>
  <c r="N38" i="29" s="1"/>
  <c r="O38" i="29" s="1"/>
  <c r="P38" i="29" s="1"/>
  <c r="Q38" i="29" s="1"/>
  <c r="R38" i="29" s="1"/>
  <c r="S38" i="29" s="1"/>
  <c r="T38" i="29" s="1"/>
  <c r="U38" i="29" s="1"/>
  <c r="V38" i="29" s="1"/>
  <c r="W38" i="29" s="1"/>
  <c r="X38" i="29" s="1"/>
  <c r="Y38" i="29" s="1"/>
  <c r="Z38" i="29" s="1"/>
  <c r="AA38" i="29" s="1"/>
  <c r="AB38" i="29" s="1"/>
  <c r="AC38" i="29" s="1"/>
  <c r="AD38" i="29" s="1"/>
  <c r="AE38" i="29" s="1"/>
  <c r="AF38" i="29" s="1"/>
  <c r="AG38" i="29" s="1"/>
  <c r="AH38" i="29" s="1"/>
  <c r="AI38" i="29" s="1"/>
  <c r="AJ38" i="29" s="1"/>
  <c r="G83" i="29"/>
  <c r="H83" i="29" s="1"/>
  <c r="I83" i="29" s="1"/>
  <c r="J83" i="29" s="1"/>
  <c r="K83" i="29" s="1"/>
  <c r="L83" i="29" s="1"/>
  <c r="M83" i="29" s="1"/>
  <c r="N83" i="29" s="1"/>
  <c r="O83" i="29" s="1"/>
  <c r="P83" i="29" s="1"/>
  <c r="Q83" i="29" s="1"/>
  <c r="R83" i="29" s="1"/>
  <c r="S83" i="29" s="1"/>
  <c r="T83" i="29" s="1"/>
  <c r="U83" i="29" s="1"/>
  <c r="V83" i="29" s="1"/>
  <c r="W83" i="29" s="1"/>
  <c r="X83" i="29" s="1"/>
  <c r="Y83" i="29" s="1"/>
  <c r="Z83" i="29" s="1"/>
  <c r="AA83" i="29" s="1"/>
  <c r="AB83" i="29" s="1"/>
  <c r="AC83" i="29" s="1"/>
  <c r="AD83" i="29" s="1"/>
  <c r="AE83" i="29" s="1"/>
  <c r="AF83" i="29" s="1"/>
  <c r="AG83" i="29" s="1"/>
  <c r="AH83" i="29" s="1"/>
  <c r="AI83" i="29" s="1"/>
  <c r="AJ83" i="29" s="1"/>
  <c r="G107" i="29"/>
  <c r="G108" i="29" s="1"/>
  <c r="G17" i="30"/>
  <c r="G107" i="30"/>
  <c r="H107" i="30" s="1"/>
  <c r="I107" i="30" s="1"/>
  <c r="J107" i="30" s="1"/>
  <c r="K107" i="30" s="1"/>
  <c r="L107" i="30" s="1"/>
  <c r="M107" i="30" s="1"/>
  <c r="N107" i="30" s="1"/>
  <c r="O107" i="30" s="1"/>
  <c r="P107" i="30" s="1"/>
  <c r="Q107" i="30" s="1"/>
  <c r="R107" i="30" s="1"/>
  <c r="S107" i="30" s="1"/>
  <c r="T107" i="30" s="1"/>
  <c r="U107" i="30" s="1"/>
  <c r="V107" i="30" s="1"/>
  <c r="W107" i="30" s="1"/>
  <c r="X107" i="30" s="1"/>
  <c r="Y107" i="30" s="1"/>
  <c r="Z107" i="30" s="1"/>
  <c r="AA107" i="30" s="1"/>
  <c r="AB107" i="30" s="1"/>
  <c r="AC107" i="30" s="1"/>
  <c r="AD107" i="30" s="1"/>
  <c r="AE107" i="30" s="1"/>
  <c r="AF107" i="30" s="1"/>
  <c r="AG107" i="30" s="1"/>
  <c r="AH107" i="30" s="1"/>
  <c r="AI107" i="30" s="1"/>
  <c r="AJ107" i="30" s="1"/>
  <c r="X53" i="13"/>
  <c r="Y53" i="13" s="1"/>
  <c r="Z53" i="13" s="1"/>
  <c r="AA53" i="13" s="1"/>
  <c r="AB53" i="13" s="1"/>
  <c r="AC53" i="13" s="1"/>
  <c r="AD53" i="13" s="1"/>
  <c r="AE53" i="13" s="1"/>
  <c r="AF53" i="13" s="1"/>
  <c r="AG53" i="13" s="1"/>
  <c r="AH53" i="13" s="1"/>
  <c r="K46" i="13"/>
  <c r="G44" i="30"/>
  <c r="H43" i="30"/>
  <c r="H44" i="30" s="1"/>
  <c r="G50" i="30"/>
  <c r="H50" i="30"/>
  <c r="I48" i="30"/>
  <c r="J48" i="30" s="1"/>
  <c r="K48" i="30" s="1"/>
  <c r="L48" i="30" s="1"/>
  <c r="M48" i="30" s="1"/>
  <c r="N48" i="30" s="1"/>
  <c r="O48" i="30" s="1"/>
  <c r="P48" i="30" s="1"/>
  <c r="AC48" i="30" s="1"/>
  <c r="AD48" i="30" s="1"/>
  <c r="AE48" i="30" s="1"/>
  <c r="AF48" i="30" s="1"/>
  <c r="AG48" i="30" s="1"/>
  <c r="AH48" i="30" s="1"/>
  <c r="AI48" i="30" s="1"/>
  <c r="AJ48" i="30" s="1"/>
  <c r="H35" i="30"/>
  <c r="G54" i="30"/>
  <c r="AC42" i="30"/>
  <c r="AD42" i="30" s="1"/>
  <c r="AE42" i="30" s="1"/>
  <c r="AF42" i="30" s="1"/>
  <c r="AG42" i="30" s="1"/>
  <c r="AH42" i="30" s="1"/>
  <c r="AI42" i="30" s="1"/>
  <c r="AJ42" i="30" s="1"/>
  <c r="Q42" i="30"/>
  <c r="R42" i="30" s="1"/>
  <c r="S42" i="30" s="1"/>
  <c r="T42" i="30" s="1"/>
  <c r="U42" i="30" s="1"/>
  <c r="V42" i="30" s="1"/>
  <c r="H9" i="30"/>
  <c r="W36" i="30"/>
  <c r="K36" i="30"/>
  <c r="K49" i="30"/>
  <c r="W49" i="30"/>
  <c r="K7" i="30"/>
  <c r="L7" i="30" s="1"/>
  <c r="M7" i="30" s="1"/>
  <c r="N7" i="30" s="1"/>
  <c r="O7" i="30" s="1"/>
  <c r="P7" i="30" s="1"/>
  <c r="Q44" i="30"/>
  <c r="G22" i="30"/>
  <c r="H29" i="30"/>
  <c r="R44" i="30"/>
  <c r="S43" i="30"/>
  <c r="H21" i="30"/>
  <c r="I21" i="30" s="1"/>
  <c r="J21" i="30" s="1"/>
  <c r="K21" i="30" s="1"/>
  <c r="L21" i="30" s="1"/>
  <c r="M21" i="30" s="1"/>
  <c r="N21" i="30" s="1"/>
  <c r="O21" i="30" s="1"/>
  <c r="P21" i="30" s="1"/>
  <c r="Q21" i="30" s="1"/>
  <c r="R21" i="30" s="1"/>
  <c r="S21" i="30" s="1"/>
  <c r="T21" i="30" s="1"/>
  <c r="U21" i="30" s="1"/>
  <c r="V21" i="30" s="1"/>
  <c r="W21" i="30" s="1"/>
  <c r="X21" i="30" s="1"/>
  <c r="Y21" i="30" s="1"/>
  <c r="Z21" i="30" s="1"/>
  <c r="AA21" i="30" s="1"/>
  <c r="AB21" i="30" s="1"/>
  <c r="AC21" i="30" s="1"/>
  <c r="AD21" i="30" s="1"/>
  <c r="AE21" i="30" s="1"/>
  <c r="AF21" i="30" s="1"/>
  <c r="AG21" i="30" s="1"/>
  <c r="AH21" i="30" s="1"/>
  <c r="AI21" i="30" s="1"/>
  <c r="AJ21" i="30" s="1"/>
  <c r="I23" i="30"/>
  <c r="I30" i="30"/>
  <c r="W42" i="30"/>
  <c r="X42" i="30" s="1"/>
  <c r="Y42" i="30" s="1"/>
  <c r="Z42" i="30" s="1"/>
  <c r="AA42" i="30" s="1"/>
  <c r="AB42" i="30" s="1"/>
  <c r="H57" i="30"/>
  <c r="J81" i="30"/>
  <c r="H89" i="30"/>
  <c r="G90" i="30"/>
  <c r="H65" i="30"/>
  <c r="G66" i="30"/>
  <c r="AC96" i="30"/>
  <c r="AD96" i="30" s="1"/>
  <c r="AE96" i="30" s="1"/>
  <c r="AF96" i="30" s="1"/>
  <c r="AG96" i="30" s="1"/>
  <c r="AH96" i="30" s="1"/>
  <c r="AI96" i="30" s="1"/>
  <c r="AJ96" i="30" s="1"/>
  <c r="Q96" i="30"/>
  <c r="R96" i="30" s="1"/>
  <c r="S96" i="30" s="1"/>
  <c r="T96" i="30" s="1"/>
  <c r="U96" i="30" s="1"/>
  <c r="V96" i="30" s="1"/>
  <c r="W88" i="30"/>
  <c r="X88" i="30" s="1"/>
  <c r="Y88" i="30" s="1"/>
  <c r="Z88" i="30" s="1"/>
  <c r="AA88" i="30" s="1"/>
  <c r="AB88" i="30" s="1"/>
  <c r="K88" i="30"/>
  <c r="L88" i="30" s="1"/>
  <c r="M88" i="30" s="1"/>
  <c r="N88" i="30" s="1"/>
  <c r="O88" i="30" s="1"/>
  <c r="P88" i="30" s="1"/>
  <c r="H72" i="30"/>
  <c r="I72" i="30" s="1"/>
  <c r="J72" i="30" s="1"/>
  <c r="I121" i="30"/>
  <c r="J137" i="30"/>
  <c r="I113" i="30"/>
  <c r="H114" i="30"/>
  <c r="H80" i="30"/>
  <c r="I80" i="30" s="1"/>
  <c r="J80" i="30" s="1"/>
  <c r="G82" i="30"/>
  <c r="G86" i="30"/>
  <c r="W112" i="30"/>
  <c r="X112" i="30" s="1"/>
  <c r="Y112" i="30" s="1"/>
  <c r="Z112" i="30" s="1"/>
  <c r="AA112" i="30" s="1"/>
  <c r="AB112" i="30" s="1"/>
  <c r="K112" i="30"/>
  <c r="L112" i="30" s="1"/>
  <c r="M112" i="30" s="1"/>
  <c r="N112" i="30" s="1"/>
  <c r="O112" i="30" s="1"/>
  <c r="P112" i="30" s="1"/>
  <c r="W96" i="30"/>
  <c r="X96" i="30" s="1"/>
  <c r="Y96" i="30" s="1"/>
  <c r="Z96" i="30" s="1"/>
  <c r="AA96" i="30" s="1"/>
  <c r="AB96" i="30" s="1"/>
  <c r="G94" i="30"/>
  <c r="G70" i="30"/>
  <c r="I105" i="30"/>
  <c r="G122" i="30"/>
  <c r="H136" i="30"/>
  <c r="I136" i="30" s="1"/>
  <c r="J136" i="30" s="1"/>
  <c r="G138" i="30"/>
  <c r="G142" i="30"/>
  <c r="G126" i="30"/>
  <c r="H120" i="30"/>
  <c r="I120" i="30" s="1"/>
  <c r="J120" i="30" s="1"/>
  <c r="K152" i="30"/>
  <c r="L152" i="30" s="1"/>
  <c r="M152" i="30" s="1"/>
  <c r="N152" i="30" s="1"/>
  <c r="O152" i="30" s="1"/>
  <c r="P152" i="30" s="1"/>
  <c r="W152" i="30"/>
  <c r="X152" i="30" s="1"/>
  <c r="Y152" i="30" s="1"/>
  <c r="Z152" i="30" s="1"/>
  <c r="AA152" i="30" s="1"/>
  <c r="AB152" i="30" s="1"/>
  <c r="G158" i="30"/>
  <c r="G146" i="30"/>
  <c r="H145" i="30"/>
  <c r="H154" i="30"/>
  <c r="I153" i="30"/>
  <c r="Q42" i="29"/>
  <c r="R42" i="29" s="1"/>
  <c r="S42" i="29" s="1"/>
  <c r="T42" i="29" s="1"/>
  <c r="U42" i="29" s="1"/>
  <c r="V42" i="29" s="1"/>
  <c r="AC42" i="29"/>
  <c r="AD42" i="29" s="1"/>
  <c r="AE42" i="29" s="1"/>
  <c r="AF42" i="29" s="1"/>
  <c r="AG42" i="29" s="1"/>
  <c r="AH42" i="29" s="1"/>
  <c r="AI42" i="29" s="1"/>
  <c r="AJ42" i="29" s="1"/>
  <c r="K9" i="29"/>
  <c r="I16" i="29"/>
  <c r="G15" i="29"/>
  <c r="W49" i="29"/>
  <c r="H15" i="29"/>
  <c r="G29" i="29"/>
  <c r="K36" i="29"/>
  <c r="W36" i="29"/>
  <c r="G22" i="29"/>
  <c r="H30" i="29"/>
  <c r="L49" i="29"/>
  <c r="H23" i="29"/>
  <c r="G46" i="29"/>
  <c r="H43" i="29"/>
  <c r="G44" i="29"/>
  <c r="H35" i="29"/>
  <c r="I35" i="29" s="1"/>
  <c r="J35" i="29" s="1"/>
  <c r="J37" i="29" s="1"/>
  <c r="G58" i="29"/>
  <c r="H57" i="29"/>
  <c r="G50" i="29"/>
  <c r="K81" i="29"/>
  <c r="W81" i="29"/>
  <c r="AC96" i="29"/>
  <c r="AD96" i="29" s="1"/>
  <c r="AE96" i="29" s="1"/>
  <c r="AF96" i="29" s="1"/>
  <c r="AG96" i="29" s="1"/>
  <c r="AH96" i="29" s="1"/>
  <c r="AI96" i="29" s="1"/>
  <c r="AJ96" i="29" s="1"/>
  <c r="Q96" i="29"/>
  <c r="R96" i="29" s="1"/>
  <c r="S96" i="29" s="1"/>
  <c r="T96" i="29" s="1"/>
  <c r="U96" i="29" s="1"/>
  <c r="V96" i="29" s="1"/>
  <c r="Q44" i="29"/>
  <c r="R43" i="29"/>
  <c r="I48" i="29"/>
  <c r="J48" i="29" s="1"/>
  <c r="G54" i="29"/>
  <c r="W88" i="29"/>
  <c r="X88" i="29" s="1"/>
  <c r="Y88" i="29" s="1"/>
  <c r="Z88" i="29" s="1"/>
  <c r="AA88" i="29" s="1"/>
  <c r="AB88" i="29" s="1"/>
  <c r="K88" i="29"/>
  <c r="L88" i="29" s="1"/>
  <c r="M88" i="29" s="1"/>
  <c r="N88" i="29" s="1"/>
  <c r="O88" i="29" s="1"/>
  <c r="P88" i="29" s="1"/>
  <c r="H56" i="29"/>
  <c r="I56" i="29" s="1"/>
  <c r="J56" i="29" s="1"/>
  <c r="G70" i="29"/>
  <c r="H64" i="29"/>
  <c r="I64" i="29" s="1"/>
  <c r="J64" i="29" s="1"/>
  <c r="W72" i="29"/>
  <c r="X72" i="29" s="1"/>
  <c r="Y72" i="29" s="1"/>
  <c r="Z72" i="29" s="1"/>
  <c r="AA72" i="29" s="1"/>
  <c r="AB72" i="29" s="1"/>
  <c r="K72" i="29"/>
  <c r="L72" i="29" s="1"/>
  <c r="M72" i="29" s="1"/>
  <c r="N72" i="29" s="1"/>
  <c r="O72" i="29" s="1"/>
  <c r="P72" i="29" s="1"/>
  <c r="I65" i="29"/>
  <c r="H80" i="29"/>
  <c r="I80" i="29" s="1"/>
  <c r="J80" i="29" s="1"/>
  <c r="G82" i="29"/>
  <c r="W96" i="29"/>
  <c r="X96" i="29" s="1"/>
  <c r="Y96" i="29" s="1"/>
  <c r="Z96" i="29" s="1"/>
  <c r="AA96" i="29" s="1"/>
  <c r="AB96" i="29" s="1"/>
  <c r="K104" i="29"/>
  <c r="L104" i="29" s="1"/>
  <c r="M104" i="29" s="1"/>
  <c r="N104" i="29" s="1"/>
  <c r="O104" i="29" s="1"/>
  <c r="P104" i="29" s="1"/>
  <c r="I105" i="29"/>
  <c r="H106" i="29"/>
  <c r="I89" i="29"/>
  <c r="G8" i="29"/>
  <c r="I128" i="29"/>
  <c r="J128" i="29" s="1"/>
  <c r="K112" i="29"/>
  <c r="L112" i="29" s="1"/>
  <c r="M112" i="29" s="1"/>
  <c r="N112" i="29" s="1"/>
  <c r="O112" i="29" s="1"/>
  <c r="P112" i="29" s="1"/>
  <c r="I121" i="29"/>
  <c r="J137" i="29"/>
  <c r="G94" i="29"/>
  <c r="G126" i="29"/>
  <c r="H120" i="29"/>
  <c r="I120" i="29" s="1"/>
  <c r="J120" i="29" s="1"/>
  <c r="I153" i="29"/>
  <c r="H136" i="29"/>
  <c r="I136" i="29" s="1"/>
  <c r="J136" i="29" s="1"/>
  <c r="G138" i="29"/>
  <c r="G142" i="29"/>
  <c r="G158" i="29"/>
  <c r="H152" i="29"/>
  <c r="I152" i="29" s="1"/>
  <c r="J152" i="29" s="1"/>
  <c r="H144" i="29"/>
  <c r="I144" i="29" s="1"/>
  <c r="J144" i="29" s="1"/>
  <c r="G146" i="29"/>
  <c r="H145" i="29"/>
  <c r="I45" i="13"/>
  <c r="E44" i="13"/>
  <c r="E258" i="17" s="1"/>
  <c r="L18" i="17" l="1"/>
  <c r="L19" i="17" s="1"/>
  <c r="L22" i="17" s="1"/>
  <c r="L21" i="17" s="1"/>
  <c r="K49" i="17"/>
  <c r="K48" i="17" s="1"/>
  <c r="L45" i="17"/>
  <c r="L46" i="17" s="1"/>
  <c r="K40" i="17"/>
  <c r="K39" i="17" s="1"/>
  <c r="L36" i="17"/>
  <c r="L37" i="17" s="1"/>
  <c r="K31" i="17"/>
  <c r="K30" i="17" s="1"/>
  <c r="L27" i="17"/>
  <c r="L28" i="17" s="1"/>
  <c r="K58" i="17"/>
  <c r="K57" i="17" s="1"/>
  <c r="L54" i="17"/>
  <c r="L55" i="17" s="1"/>
  <c r="X90" i="17"/>
  <c r="F92" i="17"/>
  <c r="F93" i="17" s="1"/>
  <c r="F96" i="17" s="1"/>
  <c r="F95" i="17" s="1"/>
  <c r="G147" i="30"/>
  <c r="G148" i="30" s="1"/>
  <c r="G149" i="30" s="1"/>
  <c r="F214" i="17"/>
  <c r="F215" i="17" s="1"/>
  <c r="F218" i="17" s="1"/>
  <c r="F217" i="17" s="1"/>
  <c r="F23" i="17"/>
  <c r="G147" i="29"/>
  <c r="H147" i="29" s="1"/>
  <c r="I147" i="29" s="1"/>
  <c r="J147" i="29" s="1"/>
  <c r="K147" i="29" s="1"/>
  <c r="L147" i="29" s="1"/>
  <c r="M147" i="29" s="1"/>
  <c r="N147" i="29" s="1"/>
  <c r="O147" i="29" s="1"/>
  <c r="P147" i="29" s="1"/>
  <c r="Q147" i="29" s="1"/>
  <c r="R147" i="29" s="1"/>
  <c r="S147" i="29" s="1"/>
  <c r="T147" i="29" s="1"/>
  <c r="U147" i="29" s="1"/>
  <c r="V147" i="29" s="1"/>
  <c r="W147" i="29" s="1"/>
  <c r="X147" i="29" s="1"/>
  <c r="Y147" i="29" s="1"/>
  <c r="Z147" i="29" s="1"/>
  <c r="AA147" i="29" s="1"/>
  <c r="AB147" i="29" s="1"/>
  <c r="AC147" i="29" s="1"/>
  <c r="AD147" i="29" s="1"/>
  <c r="AE147" i="29" s="1"/>
  <c r="AF147" i="29" s="1"/>
  <c r="AG147" i="29" s="1"/>
  <c r="AH147" i="29" s="1"/>
  <c r="AI147" i="29" s="1"/>
  <c r="AJ147" i="29" s="1"/>
  <c r="G176" i="17"/>
  <c r="G177" i="17" s="1"/>
  <c r="G180" i="17" s="1"/>
  <c r="G179" i="17" s="1"/>
  <c r="G12" i="17"/>
  <c r="E69" i="17"/>
  <c r="Y153" i="17"/>
  <c r="X155" i="17"/>
  <c r="Z143" i="17"/>
  <c r="Y145" i="17"/>
  <c r="Y133" i="17"/>
  <c r="X135" i="17"/>
  <c r="Z123" i="17"/>
  <c r="Y125" i="17"/>
  <c r="Y113" i="17"/>
  <c r="X115" i="17"/>
  <c r="Y89" i="17"/>
  <c r="X91" i="17"/>
  <c r="Y79" i="17"/>
  <c r="X81" i="17"/>
  <c r="W222" i="17"/>
  <c r="O175" i="17"/>
  <c r="O103" i="17"/>
  <c r="N105" i="17"/>
  <c r="O104" i="17"/>
  <c r="W221" i="17"/>
  <c r="V223" i="17"/>
  <c r="O191" i="17"/>
  <c r="O199" i="17"/>
  <c r="U213" i="17"/>
  <c r="V211" i="17"/>
  <c r="O183" i="17"/>
  <c r="K167" i="17"/>
  <c r="AB6" i="17"/>
  <c r="AA8" i="17"/>
  <c r="AD75" i="17"/>
  <c r="AD76" i="17" s="1"/>
  <c r="Z17" i="17"/>
  <c r="AA15" i="17"/>
  <c r="G56" i="13"/>
  <c r="G57" i="13" s="1"/>
  <c r="H44" i="13"/>
  <c r="H258" i="17" s="1"/>
  <c r="G84" i="29"/>
  <c r="G85" i="29" s="1"/>
  <c r="G84" i="30"/>
  <c r="G85" i="30" s="1"/>
  <c r="J98" i="30"/>
  <c r="I98" i="30"/>
  <c r="G52" i="30"/>
  <c r="G53" i="30" s="1"/>
  <c r="G92" i="29"/>
  <c r="G93" i="29" s="1"/>
  <c r="K97" i="30"/>
  <c r="K98" i="30" s="1"/>
  <c r="J17" i="29"/>
  <c r="J24" i="29" s="1"/>
  <c r="G60" i="29"/>
  <c r="G61" i="29" s="1"/>
  <c r="G32" i="29"/>
  <c r="G33" i="29" s="1"/>
  <c r="G109" i="29"/>
  <c r="H82" i="29"/>
  <c r="G117" i="29"/>
  <c r="H98" i="30"/>
  <c r="G25" i="29"/>
  <c r="G26" i="29" s="1"/>
  <c r="G140" i="30"/>
  <c r="G141" i="30" s="1"/>
  <c r="G68" i="30"/>
  <c r="G69" i="30" s="1"/>
  <c r="H82" i="30"/>
  <c r="G52" i="29"/>
  <c r="G53" i="29" s="1"/>
  <c r="G124" i="30"/>
  <c r="G125" i="30" s="1"/>
  <c r="H130" i="29"/>
  <c r="G124" i="29"/>
  <c r="G125" i="29" s="1"/>
  <c r="J114" i="29"/>
  <c r="H107" i="29"/>
  <c r="I107" i="29" s="1"/>
  <c r="J107" i="29" s="1"/>
  <c r="K107" i="29" s="1"/>
  <c r="L107" i="29" s="1"/>
  <c r="M107" i="29" s="1"/>
  <c r="N107" i="29" s="1"/>
  <c r="O107" i="29" s="1"/>
  <c r="P107" i="29" s="1"/>
  <c r="Q107" i="29" s="1"/>
  <c r="R107" i="29" s="1"/>
  <c r="S107" i="29" s="1"/>
  <c r="T107" i="29" s="1"/>
  <c r="U107" i="29" s="1"/>
  <c r="V107" i="29" s="1"/>
  <c r="W107" i="29" s="1"/>
  <c r="X107" i="29" s="1"/>
  <c r="Y107" i="29" s="1"/>
  <c r="Z107" i="29" s="1"/>
  <c r="AA107" i="29" s="1"/>
  <c r="AB107" i="29" s="1"/>
  <c r="AC107" i="29" s="1"/>
  <c r="AD107" i="29" s="1"/>
  <c r="AE107" i="29" s="1"/>
  <c r="AF107" i="29" s="1"/>
  <c r="AG107" i="29" s="1"/>
  <c r="AH107" i="29" s="1"/>
  <c r="AI107" i="29" s="1"/>
  <c r="AJ107" i="29" s="1"/>
  <c r="H66" i="29"/>
  <c r="G92" i="30"/>
  <c r="G93" i="30" s="1"/>
  <c r="W56" i="30"/>
  <c r="X56" i="30" s="1"/>
  <c r="Y56" i="30" s="1"/>
  <c r="Z56" i="30" s="1"/>
  <c r="AA56" i="30" s="1"/>
  <c r="AB56" i="30" s="1"/>
  <c r="X113" i="29"/>
  <c r="Y113" i="29" s="1"/>
  <c r="G68" i="29"/>
  <c r="G69" i="29" s="1"/>
  <c r="Q64" i="30"/>
  <c r="R64" i="30" s="1"/>
  <c r="S64" i="30" s="1"/>
  <c r="T64" i="30" s="1"/>
  <c r="U64" i="30" s="1"/>
  <c r="V64" i="30" s="1"/>
  <c r="I82" i="30"/>
  <c r="G140" i="29"/>
  <c r="G141" i="29" s="1"/>
  <c r="I114" i="29"/>
  <c r="K113" i="29"/>
  <c r="L113" i="29" s="1"/>
  <c r="G108" i="30"/>
  <c r="G109" i="30" s="1"/>
  <c r="G39" i="30"/>
  <c r="G40" i="30" s="1"/>
  <c r="H122" i="30"/>
  <c r="K128" i="30"/>
  <c r="L128" i="30" s="1"/>
  <c r="M128" i="30" s="1"/>
  <c r="N128" i="30" s="1"/>
  <c r="O128" i="30" s="1"/>
  <c r="P128" i="30" s="1"/>
  <c r="AC128" i="30" s="1"/>
  <c r="AD128" i="30" s="1"/>
  <c r="AE128" i="30" s="1"/>
  <c r="AF128" i="30" s="1"/>
  <c r="AG128" i="30" s="1"/>
  <c r="AH128" i="30" s="1"/>
  <c r="AI128" i="30" s="1"/>
  <c r="AJ128" i="30" s="1"/>
  <c r="I73" i="29"/>
  <c r="I74" i="29" s="1"/>
  <c r="H106" i="30"/>
  <c r="H154" i="29"/>
  <c r="H15" i="30"/>
  <c r="I15" i="30"/>
  <c r="I130" i="29"/>
  <c r="H122" i="29"/>
  <c r="G18" i="29"/>
  <c r="G19" i="29" s="1"/>
  <c r="W104" i="30"/>
  <c r="X104" i="30" s="1"/>
  <c r="Y104" i="30" s="1"/>
  <c r="Z104" i="30" s="1"/>
  <c r="AA104" i="30" s="1"/>
  <c r="AB104" i="30" s="1"/>
  <c r="K104" i="30"/>
  <c r="L104" i="30" s="1"/>
  <c r="M104" i="30" s="1"/>
  <c r="N104" i="30" s="1"/>
  <c r="O104" i="30" s="1"/>
  <c r="P104" i="30" s="1"/>
  <c r="W144" i="30"/>
  <c r="X144" i="30" s="1"/>
  <c r="Y144" i="30" s="1"/>
  <c r="Z144" i="30" s="1"/>
  <c r="AA144" i="30" s="1"/>
  <c r="AB144" i="30" s="1"/>
  <c r="K144" i="30"/>
  <c r="L144" i="30" s="1"/>
  <c r="M144" i="30" s="1"/>
  <c r="N144" i="30" s="1"/>
  <c r="O144" i="30" s="1"/>
  <c r="P144" i="30" s="1"/>
  <c r="I98" i="29"/>
  <c r="J97" i="29"/>
  <c r="G156" i="29"/>
  <c r="G157" i="29" s="1"/>
  <c r="G156" i="30"/>
  <c r="G157" i="30" s="1"/>
  <c r="G39" i="29"/>
  <c r="G40" i="29" s="1"/>
  <c r="H115" i="29"/>
  <c r="I115" i="29" s="1"/>
  <c r="J115" i="29" s="1"/>
  <c r="K115" i="29" s="1"/>
  <c r="L115" i="29" s="1"/>
  <c r="M115" i="29" s="1"/>
  <c r="N115" i="29" s="1"/>
  <c r="O115" i="29" s="1"/>
  <c r="P115" i="29" s="1"/>
  <c r="Q115" i="29" s="1"/>
  <c r="R115" i="29" s="1"/>
  <c r="S115" i="29" s="1"/>
  <c r="T115" i="29" s="1"/>
  <c r="U115" i="29" s="1"/>
  <c r="V115" i="29" s="1"/>
  <c r="W115" i="29" s="1"/>
  <c r="X115" i="29" s="1"/>
  <c r="Y115" i="29" s="1"/>
  <c r="Z115" i="29" s="1"/>
  <c r="AA115" i="29" s="1"/>
  <c r="AB115" i="29" s="1"/>
  <c r="AC115" i="29" s="1"/>
  <c r="AD115" i="29" s="1"/>
  <c r="AE115" i="29" s="1"/>
  <c r="AF115" i="29" s="1"/>
  <c r="AG115" i="29" s="1"/>
  <c r="AH115" i="29" s="1"/>
  <c r="AI115" i="29" s="1"/>
  <c r="AJ115" i="29" s="1"/>
  <c r="H130" i="30"/>
  <c r="I129" i="30"/>
  <c r="H8" i="29"/>
  <c r="I7" i="29"/>
  <c r="H99" i="29"/>
  <c r="I99" i="29" s="1"/>
  <c r="J99" i="29" s="1"/>
  <c r="K99" i="29" s="1"/>
  <c r="L99" i="29" s="1"/>
  <c r="M99" i="29" s="1"/>
  <c r="N99" i="29" s="1"/>
  <c r="O99" i="29" s="1"/>
  <c r="P99" i="29" s="1"/>
  <c r="Q99" i="29" s="1"/>
  <c r="R99" i="29" s="1"/>
  <c r="S99" i="29" s="1"/>
  <c r="T99" i="29" s="1"/>
  <c r="U99" i="29" s="1"/>
  <c r="V99" i="29" s="1"/>
  <c r="W99" i="29" s="1"/>
  <c r="X99" i="29" s="1"/>
  <c r="Y99" i="29" s="1"/>
  <c r="Z99" i="29" s="1"/>
  <c r="AA99" i="29" s="1"/>
  <c r="AB99" i="29" s="1"/>
  <c r="AC99" i="29" s="1"/>
  <c r="AD99" i="29" s="1"/>
  <c r="AE99" i="29" s="1"/>
  <c r="AF99" i="29" s="1"/>
  <c r="AG99" i="29" s="1"/>
  <c r="AH99" i="29" s="1"/>
  <c r="AI99" i="29" s="1"/>
  <c r="AJ99" i="29" s="1"/>
  <c r="G100" i="29"/>
  <c r="G101" i="29" s="1"/>
  <c r="G76" i="29"/>
  <c r="G77" i="29" s="1"/>
  <c r="H75" i="29"/>
  <c r="I75" i="29" s="1"/>
  <c r="J75" i="29" s="1"/>
  <c r="K75" i="29" s="1"/>
  <c r="L75" i="29" s="1"/>
  <c r="M75" i="29" s="1"/>
  <c r="N75" i="29" s="1"/>
  <c r="O75" i="29" s="1"/>
  <c r="P75" i="29" s="1"/>
  <c r="Q75" i="29" s="1"/>
  <c r="R75" i="29" s="1"/>
  <c r="S75" i="29" s="1"/>
  <c r="T75" i="29" s="1"/>
  <c r="U75" i="29" s="1"/>
  <c r="V75" i="29" s="1"/>
  <c r="W75" i="29" s="1"/>
  <c r="X75" i="29" s="1"/>
  <c r="Y75" i="29" s="1"/>
  <c r="Z75" i="29" s="1"/>
  <c r="AA75" i="29" s="1"/>
  <c r="AB75" i="29" s="1"/>
  <c r="AC75" i="29" s="1"/>
  <c r="AD75" i="29" s="1"/>
  <c r="AE75" i="29" s="1"/>
  <c r="AF75" i="29" s="1"/>
  <c r="AG75" i="29" s="1"/>
  <c r="AH75" i="29" s="1"/>
  <c r="AI75" i="29" s="1"/>
  <c r="AJ75" i="29" s="1"/>
  <c r="G18" i="30"/>
  <c r="G19" i="30" s="1"/>
  <c r="H17" i="30"/>
  <c r="I17" i="30" s="1"/>
  <c r="H99" i="30"/>
  <c r="I99" i="30" s="1"/>
  <c r="J99" i="30" s="1"/>
  <c r="K99" i="30" s="1"/>
  <c r="L99" i="30" s="1"/>
  <c r="M99" i="30" s="1"/>
  <c r="N99" i="30" s="1"/>
  <c r="O99" i="30" s="1"/>
  <c r="P99" i="30" s="1"/>
  <c r="Q99" i="30" s="1"/>
  <c r="R99" i="30" s="1"/>
  <c r="S99" i="30" s="1"/>
  <c r="T99" i="30" s="1"/>
  <c r="U99" i="30" s="1"/>
  <c r="V99" i="30" s="1"/>
  <c r="W99" i="30" s="1"/>
  <c r="X99" i="30" s="1"/>
  <c r="Y99" i="30" s="1"/>
  <c r="Z99" i="30" s="1"/>
  <c r="AA99" i="30" s="1"/>
  <c r="AB99" i="30" s="1"/>
  <c r="AC99" i="30" s="1"/>
  <c r="AD99" i="30" s="1"/>
  <c r="AE99" i="30" s="1"/>
  <c r="AF99" i="30" s="1"/>
  <c r="AG99" i="30" s="1"/>
  <c r="AH99" i="30" s="1"/>
  <c r="AI99" i="30" s="1"/>
  <c r="AJ99" i="30" s="1"/>
  <c r="G100" i="30"/>
  <c r="G101" i="30" s="1"/>
  <c r="G76" i="30"/>
  <c r="G77" i="30" s="1"/>
  <c r="H131" i="29"/>
  <c r="I131" i="29" s="1"/>
  <c r="J131" i="29" s="1"/>
  <c r="K131" i="29" s="1"/>
  <c r="L131" i="29" s="1"/>
  <c r="M131" i="29" s="1"/>
  <c r="N131" i="29" s="1"/>
  <c r="O131" i="29" s="1"/>
  <c r="P131" i="29" s="1"/>
  <c r="Q131" i="29" s="1"/>
  <c r="R131" i="29" s="1"/>
  <c r="S131" i="29" s="1"/>
  <c r="T131" i="29" s="1"/>
  <c r="U131" i="29" s="1"/>
  <c r="V131" i="29" s="1"/>
  <c r="W131" i="29" s="1"/>
  <c r="X131" i="29" s="1"/>
  <c r="Y131" i="29" s="1"/>
  <c r="Z131" i="29" s="1"/>
  <c r="AA131" i="29" s="1"/>
  <c r="AB131" i="29" s="1"/>
  <c r="AC131" i="29" s="1"/>
  <c r="AD131" i="29" s="1"/>
  <c r="AE131" i="29" s="1"/>
  <c r="AF131" i="29" s="1"/>
  <c r="AG131" i="29" s="1"/>
  <c r="AH131" i="29" s="1"/>
  <c r="AI131" i="29" s="1"/>
  <c r="AJ131" i="29" s="1"/>
  <c r="G132" i="29"/>
  <c r="G133" i="29" s="1"/>
  <c r="G32" i="30"/>
  <c r="G33" i="30" s="1"/>
  <c r="H31" i="30"/>
  <c r="I31" i="30" s="1"/>
  <c r="J31" i="30" s="1"/>
  <c r="K31" i="30" s="1"/>
  <c r="L31" i="30" s="1"/>
  <c r="M31" i="30" s="1"/>
  <c r="N31" i="30" s="1"/>
  <c r="O31" i="30" s="1"/>
  <c r="P31" i="30" s="1"/>
  <c r="Q31" i="30" s="1"/>
  <c r="R31" i="30" s="1"/>
  <c r="S31" i="30" s="1"/>
  <c r="T31" i="30" s="1"/>
  <c r="U31" i="30" s="1"/>
  <c r="V31" i="30" s="1"/>
  <c r="W31" i="30" s="1"/>
  <c r="X31" i="30" s="1"/>
  <c r="Y31" i="30" s="1"/>
  <c r="Z31" i="30" s="1"/>
  <c r="AA31" i="30" s="1"/>
  <c r="AB31" i="30" s="1"/>
  <c r="AC31" i="30" s="1"/>
  <c r="AD31" i="30" s="1"/>
  <c r="AE31" i="30" s="1"/>
  <c r="AF31" i="30" s="1"/>
  <c r="AG31" i="30" s="1"/>
  <c r="AH31" i="30" s="1"/>
  <c r="AI31" i="30" s="1"/>
  <c r="AJ31" i="30" s="1"/>
  <c r="H59" i="30"/>
  <c r="I59" i="30" s="1"/>
  <c r="J59" i="30" s="1"/>
  <c r="K59" i="30" s="1"/>
  <c r="L59" i="30" s="1"/>
  <c r="M59" i="30" s="1"/>
  <c r="N59" i="30" s="1"/>
  <c r="O59" i="30" s="1"/>
  <c r="P59" i="30" s="1"/>
  <c r="Q59" i="30" s="1"/>
  <c r="R59" i="30" s="1"/>
  <c r="S59" i="30" s="1"/>
  <c r="T59" i="30" s="1"/>
  <c r="U59" i="30" s="1"/>
  <c r="V59" i="30" s="1"/>
  <c r="W59" i="30" s="1"/>
  <c r="X59" i="30" s="1"/>
  <c r="Y59" i="30" s="1"/>
  <c r="Z59" i="30" s="1"/>
  <c r="AA59" i="30" s="1"/>
  <c r="AB59" i="30" s="1"/>
  <c r="AC59" i="30" s="1"/>
  <c r="AD59" i="30" s="1"/>
  <c r="AE59" i="30" s="1"/>
  <c r="AF59" i="30" s="1"/>
  <c r="AG59" i="30" s="1"/>
  <c r="AH59" i="30" s="1"/>
  <c r="AI59" i="30" s="1"/>
  <c r="AJ59" i="30" s="1"/>
  <c r="G60" i="30"/>
  <c r="G61" i="30" s="1"/>
  <c r="H131" i="30"/>
  <c r="I131" i="30" s="1"/>
  <c r="J131" i="30" s="1"/>
  <c r="K131" i="30" s="1"/>
  <c r="L131" i="30" s="1"/>
  <c r="M131" i="30" s="1"/>
  <c r="N131" i="30" s="1"/>
  <c r="O131" i="30" s="1"/>
  <c r="P131" i="30" s="1"/>
  <c r="Q131" i="30" s="1"/>
  <c r="R131" i="30" s="1"/>
  <c r="S131" i="30" s="1"/>
  <c r="T131" i="30" s="1"/>
  <c r="U131" i="30" s="1"/>
  <c r="V131" i="30" s="1"/>
  <c r="W131" i="30" s="1"/>
  <c r="X131" i="30" s="1"/>
  <c r="Y131" i="30" s="1"/>
  <c r="Z131" i="30" s="1"/>
  <c r="AA131" i="30" s="1"/>
  <c r="AB131" i="30" s="1"/>
  <c r="AC131" i="30" s="1"/>
  <c r="AD131" i="30" s="1"/>
  <c r="AE131" i="30" s="1"/>
  <c r="AF131" i="30" s="1"/>
  <c r="AG131" i="30" s="1"/>
  <c r="AH131" i="30" s="1"/>
  <c r="AI131" i="30" s="1"/>
  <c r="AJ131" i="30" s="1"/>
  <c r="G132" i="30"/>
  <c r="G133" i="30" s="1"/>
  <c r="H115" i="30"/>
  <c r="I115" i="30" s="1"/>
  <c r="J115" i="30" s="1"/>
  <c r="K115" i="30" s="1"/>
  <c r="L115" i="30" s="1"/>
  <c r="M115" i="30" s="1"/>
  <c r="N115" i="30" s="1"/>
  <c r="O115" i="30" s="1"/>
  <c r="P115" i="30" s="1"/>
  <c r="Q115" i="30" s="1"/>
  <c r="R115" i="30" s="1"/>
  <c r="S115" i="30" s="1"/>
  <c r="T115" i="30" s="1"/>
  <c r="U115" i="30" s="1"/>
  <c r="V115" i="30" s="1"/>
  <c r="W115" i="30" s="1"/>
  <c r="X115" i="30" s="1"/>
  <c r="Y115" i="30" s="1"/>
  <c r="Z115" i="30" s="1"/>
  <c r="AA115" i="30" s="1"/>
  <c r="AB115" i="30" s="1"/>
  <c r="AC115" i="30" s="1"/>
  <c r="AD115" i="30" s="1"/>
  <c r="AE115" i="30" s="1"/>
  <c r="AF115" i="30" s="1"/>
  <c r="AG115" i="30" s="1"/>
  <c r="AH115" i="30" s="1"/>
  <c r="AI115" i="30" s="1"/>
  <c r="AJ115" i="30" s="1"/>
  <c r="G116" i="30"/>
  <c r="G117" i="30" s="1"/>
  <c r="G25" i="30"/>
  <c r="G26" i="30" s="1"/>
  <c r="I43" i="30"/>
  <c r="I44" i="30" s="1"/>
  <c r="Q48" i="30"/>
  <c r="R48" i="30" s="1"/>
  <c r="S48" i="30" s="1"/>
  <c r="T48" i="30" s="1"/>
  <c r="U48" i="30" s="1"/>
  <c r="V48" i="30" s="1"/>
  <c r="W48" i="30"/>
  <c r="X48" i="30" s="1"/>
  <c r="Y48" i="30" s="1"/>
  <c r="Z48" i="30" s="1"/>
  <c r="AA48" i="30" s="1"/>
  <c r="AB48" i="30" s="1"/>
  <c r="L46" i="13"/>
  <c r="G161" i="29"/>
  <c r="J50" i="30"/>
  <c r="I50" i="30"/>
  <c r="G161" i="30"/>
  <c r="I35" i="30"/>
  <c r="H37" i="30"/>
  <c r="I37" i="29"/>
  <c r="I145" i="30"/>
  <c r="H146" i="30"/>
  <c r="H138" i="30"/>
  <c r="K80" i="30"/>
  <c r="L80" i="30" s="1"/>
  <c r="M80" i="30" s="1"/>
  <c r="N80" i="30" s="1"/>
  <c r="O80" i="30" s="1"/>
  <c r="P80" i="30" s="1"/>
  <c r="W80" i="30"/>
  <c r="X80" i="30" s="1"/>
  <c r="Y80" i="30" s="1"/>
  <c r="Z80" i="30" s="1"/>
  <c r="AA80" i="30" s="1"/>
  <c r="AB80" i="30" s="1"/>
  <c r="I138" i="30"/>
  <c r="AC88" i="30"/>
  <c r="AD88" i="30" s="1"/>
  <c r="AE88" i="30" s="1"/>
  <c r="AF88" i="30" s="1"/>
  <c r="AG88" i="30" s="1"/>
  <c r="AH88" i="30" s="1"/>
  <c r="AI88" i="30" s="1"/>
  <c r="AJ88" i="30" s="1"/>
  <c r="Q88" i="30"/>
  <c r="R88" i="30" s="1"/>
  <c r="S88" i="30" s="1"/>
  <c r="T88" i="30" s="1"/>
  <c r="U88" i="30" s="1"/>
  <c r="V88" i="30" s="1"/>
  <c r="H22" i="30"/>
  <c r="AC7" i="30"/>
  <c r="AD7" i="30" s="1"/>
  <c r="AE7" i="30" s="1"/>
  <c r="AF7" i="30" s="1"/>
  <c r="AG7" i="30" s="1"/>
  <c r="AH7" i="30" s="1"/>
  <c r="AI7" i="30" s="1"/>
  <c r="AJ7" i="30" s="1"/>
  <c r="Q7" i="30"/>
  <c r="R7" i="30" s="1"/>
  <c r="S7" i="30" s="1"/>
  <c r="T7" i="30" s="1"/>
  <c r="U7" i="30" s="1"/>
  <c r="V7" i="30" s="1"/>
  <c r="H8" i="30"/>
  <c r="I9" i="30"/>
  <c r="W136" i="30"/>
  <c r="X136" i="30" s="1"/>
  <c r="Y136" i="30" s="1"/>
  <c r="Z136" i="30" s="1"/>
  <c r="AA136" i="30" s="1"/>
  <c r="AB136" i="30" s="1"/>
  <c r="K136" i="30"/>
  <c r="L136" i="30" s="1"/>
  <c r="M136" i="30" s="1"/>
  <c r="N136" i="30" s="1"/>
  <c r="O136" i="30" s="1"/>
  <c r="P136" i="30" s="1"/>
  <c r="K137" i="30"/>
  <c r="J138" i="30"/>
  <c r="W137" i="30"/>
  <c r="H66" i="30"/>
  <c r="I65" i="30"/>
  <c r="J82" i="30"/>
  <c r="K81" i="30"/>
  <c r="W81" i="30"/>
  <c r="L36" i="30"/>
  <c r="J121" i="30"/>
  <c r="I122" i="30"/>
  <c r="X36" i="30"/>
  <c r="Q152" i="30"/>
  <c r="R152" i="30" s="1"/>
  <c r="S152" i="30" s="1"/>
  <c r="T152" i="30" s="1"/>
  <c r="U152" i="30" s="1"/>
  <c r="V152" i="30" s="1"/>
  <c r="AC152" i="30"/>
  <c r="AD152" i="30" s="1"/>
  <c r="AE152" i="30" s="1"/>
  <c r="AF152" i="30" s="1"/>
  <c r="AG152" i="30" s="1"/>
  <c r="AH152" i="30" s="1"/>
  <c r="AI152" i="30" s="1"/>
  <c r="AJ152" i="30" s="1"/>
  <c r="J105" i="30"/>
  <c r="I106" i="30"/>
  <c r="W98" i="30"/>
  <c r="X97" i="30"/>
  <c r="H58" i="30"/>
  <c r="I57" i="30"/>
  <c r="K16" i="30"/>
  <c r="J15" i="30"/>
  <c r="X49" i="30"/>
  <c r="J153" i="30"/>
  <c r="I154" i="30"/>
  <c r="J113" i="30"/>
  <c r="I114" i="30"/>
  <c r="I74" i="30"/>
  <c r="J73" i="30"/>
  <c r="I89" i="30"/>
  <c r="H90" i="30"/>
  <c r="J30" i="30"/>
  <c r="I29" i="30"/>
  <c r="T43" i="30"/>
  <c r="S44" i="30"/>
  <c r="K120" i="30"/>
  <c r="L120" i="30" s="1"/>
  <c r="M120" i="30" s="1"/>
  <c r="N120" i="30" s="1"/>
  <c r="O120" i="30" s="1"/>
  <c r="P120" i="30" s="1"/>
  <c r="W120" i="30"/>
  <c r="X120" i="30" s="1"/>
  <c r="Y120" i="30" s="1"/>
  <c r="Z120" i="30" s="1"/>
  <c r="AA120" i="30" s="1"/>
  <c r="AB120" i="30" s="1"/>
  <c r="Q112" i="30"/>
  <c r="R112" i="30" s="1"/>
  <c r="S112" i="30" s="1"/>
  <c r="T112" i="30" s="1"/>
  <c r="U112" i="30" s="1"/>
  <c r="V112" i="30" s="1"/>
  <c r="AC112" i="30"/>
  <c r="AD112" i="30" s="1"/>
  <c r="AE112" i="30" s="1"/>
  <c r="AF112" i="30" s="1"/>
  <c r="AG112" i="30" s="1"/>
  <c r="AH112" i="30" s="1"/>
  <c r="AI112" i="30" s="1"/>
  <c r="AJ112" i="30" s="1"/>
  <c r="W72" i="30"/>
  <c r="X72" i="30" s="1"/>
  <c r="Y72" i="30" s="1"/>
  <c r="Z72" i="30" s="1"/>
  <c r="AA72" i="30" s="1"/>
  <c r="AB72" i="30" s="1"/>
  <c r="K72" i="30"/>
  <c r="L72" i="30" s="1"/>
  <c r="M72" i="30" s="1"/>
  <c r="N72" i="30" s="1"/>
  <c r="O72" i="30" s="1"/>
  <c r="P72" i="30" s="1"/>
  <c r="H74" i="30"/>
  <c r="AC56" i="30"/>
  <c r="AD56" i="30" s="1"/>
  <c r="AE56" i="30" s="1"/>
  <c r="AF56" i="30" s="1"/>
  <c r="AG56" i="30" s="1"/>
  <c r="AH56" i="30" s="1"/>
  <c r="AI56" i="30" s="1"/>
  <c r="AJ56" i="30" s="1"/>
  <c r="Q56" i="30"/>
  <c r="R56" i="30" s="1"/>
  <c r="S56" i="30" s="1"/>
  <c r="T56" i="30" s="1"/>
  <c r="U56" i="30" s="1"/>
  <c r="V56" i="30" s="1"/>
  <c r="J23" i="30"/>
  <c r="I22" i="30"/>
  <c r="K50" i="30"/>
  <c r="L49" i="30"/>
  <c r="I145" i="29"/>
  <c r="H146" i="29"/>
  <c r="K152" i="29"/>
  <c r="L152" i="29" s="1"/>
  <c r="M152" i="29" s="1"/>
  <c r="N152" i="29" s="1"/>
  <c r="O152" i="29" s="1"/>
  <c r="P152" i="29" s="1"/>
  <c r="W152" i="29"/>
  <c r="X152" i="29" s="1"/>
  <c r="Y152" i="29" s="1"/>
  <c r="Z152" i="29" s="1"/>
  <c r="AA152" i="29" s="1"/>
  <c r="AB152" i="29" s="1"/>
  <c r="K137" i="29"/>
  <c r="J138" i="29"/>
  <c r="W137" i="29"/>
  <c r="J121" i="29"/>
  <c r="I122" i="29"/>
  <c r="W64" i="29"/>
  <c r="X64" i="29" s="1"/>
  <c r="Y64" i="29" s="1"/>
  <c r="Z64" i="29" s="1"/>
  <c r="AA64" i="29" s="1"/>
  <c r="AB64" i="29" s="1"/>
  <c r="K64" i="29"/>
  <c r="L64" i="29" s="1"/>
  <c r="M64" i="29" s="1"/>
  <c r="N64" i="29" s="1"/>
  <c r="O64" i="29" s="1"/>
  <c r="P64" i="29" s="1"/>
  <c r="I57" i="29"/>
  <c r="H58" i="29"/>
  <c r="I23" i="29"/>
  <c r="H22" i="29"/>
  <c r="X36" i="29"/>
  <c r="K136" i="29"/>
  <c r="L136" i="29" s="1"/>
  <c r="M136" i="29" s="1"/>
  <c r="N136" i="29" s="1"/>
  <c r="O136" i="29" s="1"/>
  <c r="P136" i="29" s="1"/>
  <c r="W136" i="29"/>
  <c r="X136" i="29" s="1"/>
  <c r="Y136" i="29" s="1"/>
  <c r="Z136" i="29" s="1"/>
  <c r="AA136" i="29" s="1"/>
  <c r="AB136" i="29" s="1"/>
  <c r="AC112" i="29"/>
  <c r="AD112" i="29" s="1"/>
  <c r="AE112" i="29" s="1"/>
  <c r="AF112" i="29" s="1"/>
  <c r="AG112" i="29" s="1"/>
  <c r="AH112" i="29" s="1"/>
  <c r="AI112" i="29" s="1"/>
  <c r="AJ112" i="29" s="1"/>
  <c r="Q112" i="29"/>
  <c r="R112" i="29" s="1"/>
  <c r="S112" i="29" s="1"/>
  <c r="T112" i="29" s="1"/>
  <c r="U112" i="29" s="1"/>
  <c r="V112" i="29" s="1"/>
  <c r="I50" i="29"/>
  <c r="H29" i="29"/>
  <c r="I30" i="29"/>
  <c r="L36" i="29"/>
  <c r="J153" i="29"/>
  <c r="I154" i="29"/>
  <c r="W129" i="29"/>
  <c r="K129" i="29"/>
  <c r="J130" i="29"/>
  <c r="J105" i="29"/>
  <c r="I106" i="29"/>
  <c r="K80" i="29"/>
  <c r="L80" i="29" s="1"/>
  <c r="M80" i="29" s="1"/>
  <c r="N80" i="29" s="1"/>
  <c r="O80" i="29" s="1"/>
  <c r="P80" i="29" s="1"/>
  <c r="W80" i="29"/>
  <c r="X80" i="29" s="1"/>
  <c r="Y80" i="29" s="1"/>
  <c r="Z80" i="29" s="1"/>
  <c r="AA80" i="29" s="1"/>
  <c r="AB80" i="29" s="1"/>
  <c r="AC72" i="29"/>
  <c r="AD72" i="29" s="1"/>
  <c r="AE72" i="29" s="1"/>
  <c r="AF72" i="29" s="1"/>
  <c r="AG72" i="29" s="1"/>
  <c r="AH72" i="29" s="1"/>
  <c r="AI72" i="29" s="1"/>
  <c r="AJ72" i="29" s="1"/>
  <c r="Q72" i="29"/>
  <c r="R72" i="29" s="1"/>
  <c r="S72" i="29" s="1"/>
  <c r="T72" i="29" s="1"/>
  <c r="U72" i="29" s="1"/>
  <c r="V72" i="29" s="1"/>
  <c r="K56" i="29"/>
  <c r="L56" i="29" s="1"/>
  <c r="M56" i="29" s="1"/>
  <c r="N56" i="29" s="1"/>
  <c r="O56" i="29" s="1"/>
  <c r="P56" i="29" s="1"/>
  <c r="W56" i="29"/>
  <c r="X56" i="29" s="1"/>
  <c r="Y56" i="29" s="1"/>
  <c r="Z56" i="29" s="1"/>
  <c r="AA56" i="29" s="1"/>
  <c r="AB56" i="29" s="1"/>
  <c r="X81" i="29"/>
  <c r="J16" i="29"/>
  <c r="I15" i="29"/>
  <c r="H138" i="29"/>
  <c r="J89" i="29"/>
  <c r="I90" i="29"/>
  <c r="AC104" i="29"/>
  <c r="AD104" i="29" s="1"/>
  <c r="AE104" i="29" s="1"/>
  <c r="AF104" i="29" s="1"/>
  <c r="AG104" i="29" s="1"/>
  <c r="AH104" i="29" s="1"/>
  <c r="AI104" i="29" s="1"/>
  <c r="AJ104" i="29" s="1"/>
  <c r="Q104" i="29"/>
  <c r="R104" i="29" s="1"/>
  <c r="S104" i="29" s="1"/>
  <c r="T104" i="29" s="1"/>
  <c r="U104" i="29" s="1"/>
  <c r="V104" i="29" s="1"/>
  <c r="W48" i="29"/>
  <c r="X48" i="29" s="1"/>
  <c r="Y48" i="29" s="1"/>
  <c r="Z48" i="29" s="1"/>
  <c r="AA48" i="29" s="1"/>
  <c r="AB48" i="29" s="1"/>
  <c r="J50" i="29"/>
  <c r="K48" i="29"/>
  <c r="L81" i="29"/>
  <c r="I43" i="29"/>
  <c r="H44" i="29"/>
  <c r="M49" i="29"/>
  <c r="W120" i="29"/>
  <c r="X120" i="29" s="1"/>
  <c r="Y120" i="29" s="1"/>
  <c r="Z120" i="29" s="1"/>
  <c r="AA120" i="29" s="1"/>
  <c r="AB120" i="29" s="1"/>
  <c r="K120" i="29"/>
  <c r="L120" i="29" s="1"/>
  <c r="M120" i="29" s="1"/>
  <c r="N120" i="29" s="1"/>
  <c r="O120" i="29" s="1"/>
  <c r="P120" i="29" s="1"/>
  <c r="W128" i="29"/>
  <c r="X128" i="29" s="1"/>
  <c r="Y128" i="29" s="1"/>
  <c r="Z128" i="29" s="1"/>
  <c r="AA128" i="29" s="1"/>
  <c r="AB128" i="29" s="1"/>
  <c r="K128" i="29"/>
  <c r="L128" i="29" s="1"/>
  <c r="M128" i="29" s="1"/>
  <c r="N128" i="29" s="1"/>
  <c r="O128" i="29" s="1"/>
  <c r="P128" i="29" s="1"/>
  <c r="I82" i="29"/>
  <c r="I66" i="29"/>
  <c r="J65" i="29"/>
  <c r="R44" i="29"/>
  <c r="S43" i="29"/>
  <c r="J82" i="29"/>
  <c r="W35" i="29"/>
  <c r="X35" i="29" s="1"/>
  <c r="Y35" i="29" s="1"/>
  <c r="Z35" i="29" s="1"/>
  <c r="AA35" i="29" s="1"/>
  <c r="AB35" i="29" s="1"/>
  <c r="K35" i="29"/>
  <c r="L35" i="29" s="1"/>
  <c r="M35" i="29" s="1"/>
  <c r="N35" i="29" s="1"/>
  <c r="O35" i="29" s="1"/>
  <c r="P35" i="29" s="1"/>
  <c r="H37" i="29"/>
  <c r="W144" i="29"/>
  <c r="X144" i="29" s="1"/>
  <c r="Y144" i="29" s="1"/>
  <c r="Z144" i="29" s="1"/>
  <c r="AA144" i="29" s="1"/>
  <c r="AB144" i="29" s="1"/>
  <c r="K144" i="29"/>
  <c r="L144" i="29" s="1"/>
  <c r="M144" i="29" s="1"/>
  <c r="N144" i="29" s="1"/>
  <c r="O144" i="29" s="1"/>
  <c r="P144" i="29" s="1"/>
  <c r="I138" i="29"/>
  <c r="AC88" i="29"/>
  <c r="AD88" i="29" s="1"/>
  <c r="AE88" i="29" s="1"/>
  <c r="AF88" i="29" s="1"/>
  <c r="AG88" i="29" s="1"/>
  <c r="AH88" i="29" s="1"/>
  <c r="AI88" i="29" s="1"/>
  <c r="AJ88" i="29" s="1"/>
  <c r="Q88" i="29"/>
  <c r="R88" i="29" s="1"/>
  <c r="S88" i="29" s="1"/>
  <c r="T88" i="29" s="1"/>
  <c r="U88" i="29" s="1"/>
  <c r="V88" i="29" s="1"/>
  <c r="X49" i="29"/>
  <c r="L9" i="29"/>
  <c r="H56" i="13"/>
  <c r="H57" i="13" s="1"/>
  <c r="J45" i="13"/>
  <c r="K45" i="13" s="1"/>
  <c r="G44" i="13"/>
  <c r="G258" i="17" s="1"/>
  <c r="H147" i="30" l="1"/>
  <c r="I147" i="30" s="1"/>
  <c r="J147" i="30" s="1"/>
  <c r="K147" i="30" s="1"/>
  <c r="L147" i="30" s="1"/>
  <c r="M147" i="30" s="1"/>
  <c r="N147" i="30" s="1"/>
  <c r="O147" i="30" s="1"/>
  <c r="P147" i="30" s="1"/>
  <c r="Q147" i="30" s="1"/>
  <c r="R147" i="30" s="1"/>
  <c r="S147" i="30" s="1"/>
  <c r="T147" i="30" s="1"/>
  <c r="U147" i="30" s="1"/>
  <c r="V147" i="30" s="1"/>
  <c r="W147" i="30" s="1"/>
  <c r="X147" i="30" s="1"/>
  <c r="Y147" i="30" s="1"/>
  <c r="Z147" i="30" s="1"/>
  <c r="AA147" i="30" s="1"/>
  <c r="AB147" i="30" s="1"/>
  <c r="AC147" i="30" s="1"/>
  <c r="AD147" i="30" s="1"/>
  <c r="AE147" i="30" s="1"/>
  <c r="AF147" i="30" s="1"/>
  <c r="AG147" i="30" s="1"/>
  <c r="AH147" i="30" s="1"/>
  <c r="AI147" i="30" s="1"/>
  <c r="AJ147" i="30" s="1"/>
  <c r="M18" i="17"/>
  <c r="M19" i="17" s="1"/>
  <c r="M22" i="17" s="1"/>
  <c r="M21" i="17" s="1"/>
  <c r="L31" i="17"/>
  <c r="L30" i="17" s="1"/>
  <c r="M27" i="17"/>
  <c r="M28" i="17" s="1"/>
  <c r="L40" i="17"/>
  <c r="L39" i="17" s="1"/>
  <c r="M36" i="17"/>
  <c r="M37" i="17" s="1"/>
  <c r="L58" i="17"/>
  <c r="L57" i="17" s="1"/>
  <c r="M54" i="17"/>
  <c r="M55" i="17" s="1"/>
  <c r="L49" i="17"/>
  <c r="L48" i="17" s="1"/>
  <c r="M45" i="17"/>
  <c r="M46" i="17" s="1"/>
  <c r="Y90" i="17"/>
  <c r="E98" i="17"/>
  <c r="E97" i="17"/>
  <c r="E101" i="17" s="1"/>
  <c r="E99" i="17"/>
  <c r="E240" i="17" s="1"/>
  <c r="E239" i="17" s="1"/>
  <c r="E58" i="13" s="1"/>
  <c r="H10" i="17"/>
  <c r="G148" i="29"/>
  <c r="G149" i="29" s="1"/>
  <c r="G162" i="29" s="1"/>
  <c r="G224" i="17"/>
  <c r="G225" i="17" s="1"/>
  <c r="G228" i="17" s="1"/>
  <c r="G227" i="17" s="1"/>
  <c r="G136" i="17"/>
  <c r="G137" i="17" s="1"/>
  <c r="G140" i="17" s="1"/>
  <c r="G139" i="17" s="1"/>
  <c r="G184" i="17"/>
  <c r="G185" i="17" s="1"/>
  <c r="G188" i="17" s="1"/>
  <c r="G187" i="17" s="1"/>
  <c r="F32" i="17"/>
  <c r="G168" i="17"/>
  <c r="G169" i="17" s="1"/>
  <c r="G172" i="17" s="1"/>
  <c r="G171" i="17" s="1"/>
  <c r="G82" i="17"/>
  <c r="G83" i="17" s="1"/>
  <c r="G86" i="17" s="1"/>
  <c r="E208" i="17"/>
  <c r="F50" i="17"/>
  <c r="G200" i="17"/>
  <c r="G201" i="17" s="1"/>
  <c r="G204" i="17" s="1"/>
  <c r="G203" i="17" s="1"/>
  <c r="E100" i="17"/>
  <c r="E237" i="17" s="1"/>
  <c r="G156" i="17"/>
  <c r="G157" i="17" s="1"/>
  <c r="G160" i="17" s="1"/>
  <c r="G159" i="17" s="1"/>
  <c r="G106" i="17"/>
  <c r="G107" i="17" s="1"/>
  <c r="G110" i="17" s="1"/>
  <c r="G109" i="17" s="1"/>
  <c r="G146" i="17"/>
  <c r="G147" i="17" s="1"/>
  <c r="G150" i="17" s="1"/>
  <c r="G149" i="17" s="1"/>
  <c r="E164" i="17"/>
  <c r="G126" i="17"/>
  <c r="G127" i="17" s="1"/>
  <c r="G130" i="17" s="1"/>
  <c r="G129" i="17" s="1"/>
  <c r="F41" i="17"/>
  <c r="G214" i="17"/>
  <c r="G215" i="17" s="1"/>
  <c r="G218" i="17" s="1"/>
  <c r="G217" i="17" s="1"/>
  <c r="H176" i="17"/>
  <c r="H177" i="17" s="1"/>
  <c r="H180" i="17" s="1"/>
  <c r="H179" i="17" s="1"/>
  <c r="G116" i="17"/>
  <c r="G117" i="17" s="1"/>
  <c r="G120" i="17" s="1"/>
  <c r="G119" i="17" s="1"/>
  <c r="G192" i="17"/>
  <c r="G193" i="17" s="1"/>
  <c r="G196" i="17" s="1"/>
  <c r="G195" i="17" s="1"/>
  <c r="E232" i="17"/>
  <c r="F59" i="17"/>
  <c r="Z153" i="17"/>
  <c r="Y155" i="17"/>
  <c r="Z145" i="17"/>
  <c r="AA143" i="17"/>
  <c r="Z133" i="17"/>
  <c r="Y135" i="17"/>
  <c r="AA123" i="17"/>
  <c r="Z125" i="17"/>
  <c r="Z113" i="17"/>
  <c r="Y115" i="17"/>
  <c r="Y91" i="17"/>
  <c r="Z89" i="17"/>
  <c r="Z79" i="17"/>
  <c r="Y81" i="17"/>
  <c r="E73" i="17"/>
  <c r="P199" i="17"/>
  <c r="X221" i="17"/>
  <c r="W223" i="17"/>
  <c r="P175" i="17"/>
  <c r="L167" i="17"/>
  <c r="P183" i="17"/>
  <c r="P191" i="17"/>
  <c r="W211" i="17"/>
  <c r="V213" i="17"/>
  <c r="P103" i="17"/>
  <c r="O105" i="17"/>
  <c r="X222" i="17"/>
  <c r="P104" i="17"/>
  <c r="AB15" i="17"/>
  <c r="AA17" i="17"/>
  <c r="AB8" i="17"/>
  <c r="AC6" i="17"/>
  <c r="AE75" i="17"/>
  <c r="AE76" i="17" s="1"/>
  <c r="G260" i="17"/>
  <c r="L97" i="30"/>
  <c r="L98" i="30" s="1"/>
  <c r="K17" i="29"/>
  <c r="L17" i="29" s="1"/>
  <c r="W82" i="29"/>
  <c r="J73" i="29"/>
  <c r="K73" i="29" s="1"/>
  <c r="X114" i="29"/>
  <c r="Q128" i="30"/>
  <c r="R128" i="30" s="1"/>
  <c r="S128" i="30" s="1"/>
  <c r="T128" i="30" s="1"/>
  <c r="U128" i="30" s="1"/>
  <c r="V128" i="30" s="1"/>
  <c r="K114" i="29"/>
  <c r="K97" i="29"/>
  <c r="J98" i="29"/>
  <c r="W97" i="29"/>
  <c r="Q144" i="30"/>
  <c r="R144" i="30" s="1"/>
  <c r="S144" i="30" s="1"/>
  <c r="T144" i="30" s="1"/>
  <c r="U144" i="30" s="1"/>
  <c r="V144" i="30" s="1"/>
  <c r="AC144" i="30"/>
  <c r="AD144" i="30" s="1"/>
  <c r="AE144" i="30" s="1"/>
  <c r="AF144" i="30" s="1"/>
  <c r="AG144" i="30" s="1"/>
  <c r="AH144" i="30" s="1"/>
  <c r="AI144" i="30" s="1"/>
  <c r="AJ144" i="30" s="1"/>
  <c r="AC104" i="30"/>
  <c r="AD104" i="30" s="1"/>
  <c r="AE104" i="30" s="1"/>
  <c r="AF104" i="30" s="1"/>
  <c r="AG104" i="30" s="1"/>
  <c r="AH104" i="30" s="1"/>
  <c r="AI104" i="30" s="1"/>
  <c r="AJ104" i="30" s="1"/>
  <c r="Q104" i="30"/>
  <c r="R104" i="30" s="1"/>
  <c r="S104" i="30" s="1"/>
  <c r="T104" i="30" s="1"/>
  <c r="U104" i="30" s="1"/>
  <c r="V104" i="30" s="1"/>
  <c r="J129" i="30"/>
  <c r="I130" i="30"/>
  <c r="J7" i="29"/>
  <c r="I8" i="29"/>
  <c r="G160" i="30"/>
  <c r="J17" i="30"/>
  <c r="I24" i="30"/>
  <c r="J43" i="30"/>
  <c r="J44" i="30" s="1"/>
  <c r="W50" i="30"/>
  <c r="M46" i="13"/>
  <c r="L45" i="13"/>
  <c r="G163" i="30"/>
  <c r="K37" i="29"/>
  <c r="J35" i="30"/>
  <c r="I37" i="30"/>
  <c r="M49" i="30"/>
  <c r="L50" i="30"/>
  <c r="K30" i="30"/>
  <c r="J29" i="30"/>
  <c r="J114" i="30"/>
  <c r="K113" i="30"/>
  <c r="W113" i="30"/>
  <c r="Y49" i="30"/>
  <c r="X50" i="30"/>
  <c r="M36" i="30"/>
  <c r="AC136" i="30"/>
  <c r="AD136" i="30" s="1"/>
  <c r="AE136" i="30" s="1"/>
  <c r="AF136" i="30" s="1"/>
  <c r="AG136" i="30" s="1"/>
  <c r="AH136" i="30" s="1"/>
  <c r="AI136" i="30" s="1"/>
  <c r="AJ136" i="30" s="1"/>
  <c r="Q136" i="30"/>
  <c r="R136" i="30" s="1"/>
  <c r="S136" i="30" s="1"/>
  <c r="T136" i="30" s="1"/>
  <c r="U136" i="30" s="1"/>
  <c r="V136" i="30" s="1"/>
  <c r="AC72" i="30"/>
  <c r="AD72" i="30" s="1"/>
  <c r="AE72" i="30" s="1"/>
  <c r="AF72" i="30" s="1"/>
  <c r="AG72" i="30" s="1"/>
  <c r="AH72" i="30" s="1"/>
  <c r="AI72" i="30" s="1"/>
  <c r="AJ72" i="30" s="1"/>
  <c r="Q72" i="30"/>
  <c r="R72" i="30" s="1"/>
  <c r="S72" i="30" s="1"/>
  <c r="T72" i="30" s="1"/>
  <c r="U72" i="30" s="1"/>
  <c r="V72" i="30" s="1"/>
  <c r="J106" i="30"/>
  <c r="K105" i="30"/>
  <c r="W105" i="30"/>
  <c r="Y36" i="30"/>
  <c r="J122" i="30"/>
  <c r="W121" i="30"/>
  <c r="K121" i="30"/>
  <c r="X137" i="30"/>
  <c r="W138" i="30"/>
  <c r="W153" i="30"/>
  <c r="K153" i="30"/>
  <c r="J154" i="30"/>
  <c r="Q120" i="30"/>
  <c r="R120" i="30" s="1"/>
  <c r="S120" i="30" s="1"/>
  <c r="T120" i="30" s="1"/>
  <c r="U120" i="30" s="1"/>
  <c r="V120" i="30" s="1"/>
  <c r="AC120" i="30"/>
  <c r="AD120" i="30" s="1"/>
  <c r="AE120" i="30" s="1"/>
  <c r="AF120" i="30" s="1"/>
  <c r="AG120" i="30" s="1"/>
  <c r="AH120" i="30" s="1"/>
  <c r="AI120" i="30" s="1"/>
  <c r="AJ120" i="30" s="1"/>
  <c r="I90" i="30"/>
  <c r="J89" i="30"/>
  <c r="K15" i="30"/>
  <c r="L16" i="30"/>
  <c r="I146" i="30"/>
  <c r="J145" i="30"/>
  <c r="J65" i="30"/>
  <c r="I66" i="30"/>
  <c r="J22" i="30"/>
  <c r="K23" i="30"/>
  <c r="T44" i="30"/>
  <c r="U43" i="30"/>
  <c r="W73" i="30"/>
  <c r="K73" i="30"/>
  <c r="J74" i="30"/>
  <c r="Y97" i="30"/>
  <c r="X98" i="30"/>
  <c r="L81" i="30"/>
  <c r="K82" i="30"/>
  <c r="L137" i="30"/>
  <c r="K138" i="30"/>
  <c r="X81" i="30"/>
  <c r="W82" i="30"/>
  <c r="J57" i="30"/>
  <c r="I58" i="30"/>
  <c r="J9" i="30"/>
  <c r="I8" i="30"/>
  <c r="AC80" i="30"/>
  <c r="AD80" i="30" s="1"/>
  <c r="AE80" i="30" s="1"/>
  <c r="AF80" i="30" s="1"/>
  <c r="AG80" i="30" s="1"/>
  <c r="AH80" i="30" s="1"/>
  <c r="AI80" i="30" s="1"/>
  <c r="AJ80" i="30" s="1"/>
  <c r="Q80" i="30"/>
  <c r="R80" i="30" s="1"/>
  <c r="S80" i="30" s="1"/>
  <c r="T80" i="30" s="1"/>
  <c r="U80" i="30" s="1"/>
  <c r="V80" i="30" s="1"/>
  <c r="G162" i="30"/>
  <c r="W50" i="29"/>
  <c r="S44" i="29"/>
  <c r="T43" i="29"/>
  <c r="W130" i="29"/>
  <c r="X129" i="29"/>
  <c r="AC136" i="29"/>
  <c r="AD136" i="29" s="1"/>
  <c r="AE136" i="29" s="1"/>
  <c r="AF136" i="29" s="1"/>
  <c r="AG136" i="29" s="1"/>
  <c r="AH136" i="29" s="1"/>
  <c r="AI136" i="29" s="1"/>
  <c r="AJ136" i="29" s="1"/>
  <c r="Q136" i="29"/>
  <c r="R136" i="29" s="1"/>
  <c r="S136" i="29" s="1"/>
  <c r="T136" i="29" s="1"/>
  <c r="U136" i="29" s="1"/>
  <c r="V136" i="29" s="1"/>
  <c r="L82" i="29"/>
  <c r="M81" i="29"/>
  <c r="Q56" i="29"/>
  <c r="R56" i="29" s="1"/>
  <c r="S56" i="29" s="1"/>
  <c r="T56" i="29" s="1"/>
  <c r="U56" i="29" s="1"/>
  <c r="V56" i="29" s="1"/>
  <c r="AC56" i="29"/>
  <c r="AD56" i="29" s="1"/>
  <c r="AE56" i="29" s="1"/>
  <c r="AF56" i="29" s="1"/>
  <c r="AG56" i="29" s="1"/>
  <c r="AH56" i="29" s="1"/>
  <c r="AI56" i="29" s="1"/>
  <c r="AJ56" i="29" s="1"/>
  <c r="I22" i="29"/>
  <c r="J23" i="29"/>
  <c r="L137" i="29"/>
  <c r="K138" i="29"/>
  <c r="I146" i="29"/>
  <c r="J145" i="29"/>
  <c r="M113" i="29"/>
  <c r="L114" i="29"/>
  <c r="N49" i="29"/>
  <c r="L48" i="29"/>
  <c r="K50" i="29"/>
  <c r="J15" i="29"/>
  <c r="K16" i="29"/>
  <c r="Y114" i="29"/>
  <c r="Z113" i="29"/>
  <c r="I29" i="29"/>
  <c r="J30" i="29"/>
  <c r="M9" i="29"/>
  <c r="AC35" i="29"/>
  <c r="AD35" i="29" s="1"/>
  <c r="AE35" i="29" s="1"/>
  <c r="AF35" i="29" s="1"/>
  <c r="AG35" i="29" s="1"/>
  <c r="AH35" i="29" s="1"/>
  <c r="AI35" i="29" s="1"/>
  <c r="AJ35" i="29" s="1"/>
  <c r="Q35" i="29"/>
  <c r="R35" i="29" s="1"/>
  <c r="S35" i="29" s="1"/>
  <c r="T35" i="29" s="1"/>
  <c r="U35" i="29" s="1"/>
  <c r="V35" i="29" s="1"/>
  <c r="K65" i="29"/>
  <c r="J66" i="29"/>
  <c r="W65" i="29"/>
  <c r="W89" i="29"/>
  <c r="K89" i="29"/>
  <c r="J90" i="29"/>
  <c r="J106" i="29"/>
  <c r="K105" i="29"/>
  <c r="W105" i="29"/>
  <c r="X37" i="29"/>
  <c r="Y36" i="29"/>
  <c r="I58" i="29"/>
  <c r="J57" i="29"/>
  <c r="Q120" i="29"/>
  <c r="R120" i="29" s="1"/>
  <c r="S120" i="29" s="1"/>
  <c r="T120" i="29" s="1"/>
  <c r="U120" i="29" s="1"/>
  <c r="V120" i="29" s="1"/>
  <c r="AC120" i="29"/>
  <c r="AD120" i="29" s="1"/>
  <c r="AE120" i="29" s="1"/>
  <c r="AF120" i="29" s="1"/>
  <c r="AG120" i="29" s="1"/>
  <c r="AH120" i="29" s="1"/>
  <c r="AI120" i="29" s="1"/>
  <c r="AJ120" i="29" s="1"/>
  <c r="W153" i="29"/>
  <c r="K153" i="29"/>
  <c r="J154" i="29"/>
  <c r="W37" i="29"/>
  <c r="AC64" i="29"/>
  <c r="AD64" i="29" s="1"/>
  <c r="AE64" i="29" s="1"/>
  <c r="AF64" i="29" s="1"/>
  <c r="AG64" i="29" s="1"/>
  <c r="AH64" i="29" s="1"/>
  <c r="AI64" i="29" s="1"/>
  <c r="AJ64" i="29" s="1"/>
  <c r="Q64" i="29"/>
  <c r="R64" i="29" s="1"/>
  <c r="S64" i="29" s="1"/>
  <c r="T64" i="29" s="1"/>
  <c r="U64" i="29" s="1"/>
  <c r="V64" i="29" s="1"/>
  <c r="J122" i="29"/>
  <c r="W121" i="29"/>
  <c r="K121" i="29"/>
  <c r="Q152" i="29"/>
  <c r="R152" i="29" s="1"/>
  <c r="S152" i="29" s="1"/>
  <c r="T152" i="29" s="1"/>
  <c r="U152" i="29" s="1"/>
  <c r="V152" i="29" s="1"/>
  <c r="AC152" i="29"/>
  <c r="AD152" i="29" s="1"/>
  <c r="AE152" i="29" s="1"/>
  <c r="AF152" i="29" s="1"/>
  <c r="AG152" i="29" s="1"/>
  <c r="AH152" i="29" s="1"/>
  <c r="AI152" i="29" s="1"/>
  <c r="AJ152" i="29" s="1"/>
  <c r="I44" i="29"/>
  <c r="J43" i="29"/>
  <c r="X82" i="29"/>
  <c r="Y81" i="29"/>
  <c r="AC80" i="29"/>
  <c r="AD80" i="29" s="1"/>
  <c r="AE80" i="29" s="1"/>
  <c r="AF80" i="29" s="1"/>
  <c r="AG80" i="29" s="1"/>
  <c r="AH80" i="29" s="1"/>
  <c r="AI80" i="29" s="1"/>
  <c r="AJ80" i="29" s="1"/>
  <c r="Q80" i="29"/>
  <c r="R80" i="29" s="1"/>
  <c r="S80" i="29" s="1"/>
  <c r="T80" i="29" s="1"/>
  <c r="U80" i="29" s="1"/>
  <c r="V80" i="29" s="1"/>
  <c r="L129" i="29"/>
  <c r="K130" i="29"/>
  <c r="L37" i="29"/>
  <c r="M36" i="29"/>
  <c r="X137" i="29"/>
  <c r="W138" i="29"/>
  <c r="Q144" i="29"/>
  <c r="R144" i="29" s="1"/>
  <c r="S144" i="29" s="1"/>
  <c r="T144" i="29" s="1"/>
  <c r="U144" i="29" s="1"/>
  <c r="V144" i="29" s="1"/>
  <c r="AC144" i="29"/>
  <c r="AD144" i="29" s="1"/>
  <c r="AE144" i="29" s="1"/>
  <c r="AF144" i="29" s="1"/>
  <c r="AG144" i="29" s="1"/>
  <c r="AH144" i="29" s="1"/>
  <c r="AI144" i="29" s="1"/>
  <c r="AJ144" i="29" s="1"/>
  <c r="AC128" i="29"/>
  <c r="AD128" i="29" s="1"/>
  <c r="AE128" i="29" s="1"/>
  <c r="AF128" i="29" s="1"/>
  <c r="AG128" i="29" s="1"/>
  <c r="AH128" i="29" s="1"/>
  <c r="AI128" i="29" s="1"/>
  <c r="AJ128" i="29" s="1"/>
  <c r="Q128" i="29"/>
  <c r="R128" i="29" s="1"/>
  <c r="S128" i="29" s="1"/>
  <c r="T128" i="29" s="1"/>
  <c r="U128" i="29" s="1"/>
  <c r="V128" i="29" s="1"/>
  <c r="K82" i="29"/>
  <c r="X50" i="29"/>
  <c r="Y49" i="29"/>
  <c r="I44" i="13"/>
  <c r="I258" i="17" s="1"/>
  <c r="I56" i="13"/>
  <c r="I57" i="13" s="1"/>
  <c r="G163" i="29" l="1"/>
  <c r="N18" i="17"/>
  <c r="N19" i="17" s="1"/>
  <c r="N22" i="17" s="1"/>
  <c r="N21" i="17" s="1"/>
  <c r="E70" i="17"/>
  <c r="M58" i="17"/>
  <c r="M57" i="17" s="1"/>
  <c r="N54" i="17"/>
  <c r="N55" i="17" s="1"/>
  <c r="M40" i="17"/>
  <c r="M39" i="17" s="1"/>
  <c r="N36" i="17"/>
  <c r="N37" i="17" s="1"/>
  <c r="M49" i="17"/>
  <c r="M48" i="17" s="1"/>
  <c r="N45" i="17"/>
  <c r="N46" i="17" s="1"/>
  <c r="M31" i="17"/>
  <c r="M30" i="17" s="1"/>
  <c r="N27" i="17"/>
  <c r="N28" i="17" s="1"/>
  <c r="Z90" i="17"/>
  <c r="E241" i="17"/>
  <c r="E242" i="17" s="1"/>
  <c r="E253" i="17"/>
  <c r="E246" i="17"/>
  <c r="E251" i="17"/>
  <c r="E250" i="17" s="1"/>
  <c r="E60" i="13" s="1"/>
  <c r="G160" i="29"/>
  <c r="G92" i="17"/>
  <c r="G93" i="17" s="1"/>
  <c r="G96" i="17" s="1"/>
  <c r="G95" i="17" s="1"/>
  <c r="F97" i="17"/>
  <c r="H13" i="17"/>
  <c r="H12" i="17" s="1"/>
  <c r="I9" i="17"/>
  <c r="F85" i="17"/>
  <c r="E236" i="17"/>
  <c r="E238" i="17" s="1"/>
  <c r="F220" i="17"/>
  <c r="F219" i="17"/>
  <c r="F231" i="17"/>
  <c r="G14" i="17"/>
  <c r="G23" i="17"/>
  <c r="F206" i="17"/>
  <c r="F205" i="17"/>
  <c r="F174" i="17"/>
  <c r="F173" i="17"/>
  <c r="F142" i="17"/>
  <c r="F141" i="17"/>
  <c r="F121" i="17"/>
  <c r="F122" i="17"/>
  <c r="F111" i="17"/>
  <c r="F112" i="17"/>
  <c r="F163" i="17"/>
  <c r="F151" i="17"/>
  <c r="F152" i="17"/>
  <c r="F230" i="17"/>
  <c r="F229" i="17"/>
  <c r="G181" i="17"/>
  <c r="G182" i="17"/>
  <c r="F131" i="17"/>
  <c r="F132" i="17"/>
  <c r="F162" i="17"/>
  <c r="F161" i="17"/>
  <c r="F197" i="17"/>
  <c r="F198" i="17"/>
  <c r="F189" i="17"/>
  <c r="F190" i="17"/>
  <c r="F181" i="17"/>
  <c r="F207" i="17"/>
  <c r="F182" i="17"/>
  <c r="K24" i="29"/>
  <c r="K43" i="30"/>
  <c r="K44" i="30" s="1"/>
  <c r="Z155" i="17"/>
  <c r="AA153" i="17"/>
  <c r="AA145" i="17"/>
  <c r="AB143" i="17"/>
  <c r="Z135" i="17"/>
  <c r="AA133" i="17"/>
  <c r="AA125" i="17"/>
  <c r="AB123" i="17"/>
  <c r="AA113" i="17"/>
  <c r="Z115" i="17"/>
  <c r="Z91" i="17"/>
  <c r="AA89" i="17"/>
  <c r="AA79" i="17"/>
  <c r="Z81" i="17"/>
  <c r="M167" i="17"/>
  <c r="Y221" i="17"/>
  <c r="X223" i="17"/>
  <c r="Q104" i="17"/>
  <c r="Q103" i="17"/>
  <c r="P105" i="17"/>
  <c r="Q191" i="17"/>
  <c r="Q175" i="17"/>
  <c r="Q199" i="17"/>
  <c r="X211" i="17"/>
  <c r="W213" i="17"/>
  <c r="Y222" i="17"/>
  <c r="Q183" i="17"/>
  <c r="J56" i="13"/>
  <c r="J57" i="13" s="1"/>
  <c r="K56" i="13"/>
  <c r="K57" i="13" s="1"/>
  <c r="AF75" i="17"/>
  <c r="AF76" i="17" s="1"/>
  <c r="AC15" i="17"/>
  <c r="AB17" i="17"/>
  <c r="AD6" i="17"/>
  <c r="AC8" i="17"/>
  <c r="M97" i="30"/>
  <c r="N97" i="30" s="1"/>
  <c r="W73" i="29"/>
  <c r="X73" i="29" s="1"/>
  <c r="W43" i="30"/>
  <c r="W44" i="30" s="1"/>
  <c r="J74" i="29"/>
  <c r="X97" i="29"/>
  <c r="W98" i="29"/>
  <c r="L97" i="29"/>
  <c r="K98" i="29"/>
  <c r="J130" i="30"/>
  <c r="K129" i="30"/>
  <c r="W129" i="30"/>
  <c r="J8" i="29"/>
  <c r="K7" i="29"/>
  <c r="W7" i="29"/>
  <c r="X7" i="29" s="1"/>
  <c r="Y7" i="29" s="1"/>
  <c r="Z7" i="29" s="1"/>
  <c r="AA7" i="29" s="1"/>
  <c r="AB7" i="29" s="1"/>
  <c r="J24" i="30"/>
  <c r="K17" i="30"/>
  <c r="K44" i="13"/>
  <c r="K258" i="17" s="1"/>
  <c r="N46" i="13"/>
  <c r="M45" i="13"/>
  <c r="J44" i="13"/>
  <c r="J258" i="17" s="1"/>
  <c r="K35" i="30"/>
  <c r="W35" i="30"/>
  <c r="J37" i="30"/>
  <c r="L138" i="30"/>
  <c r="M137" i="30"/>
  <c r="K74" i="30"/>
  <c r="L73" i="30"/>
  <c r="W89" i="30"/>
  <c r="K89" i="30"/>
  <c r="J90" i="30"/>
  <c r="X153" i="30"/>
  <c r="W154" i="30"/>
  <c r="L113" i="30"/>
  <c r="K114" i="30"/>
  <c r="W74" i="30"/>
  <c r="X73" i="30"/>
  <c r="Z36" i="30"/>
  <c r="X138" i="30"/>
  <c r="Y137" i="30"/>
  <c r="J58" i="30"/>
  <c r="W57" i="30"/>
  <c r="K57" i="30"/>
  <c r="L82" i="30"/>
  <c r="M81" i="30"/>
  <c r="V43" i="30"/>
  <c r="V44" i="30" s="1"/>
  <c r="U44" i="30"/>
  <c r="W65" i="30"/>
  <c r="K65" i="30"/>
  <c r="J66" i="30"/>
  <c r="W106" i="30"/>
  <c r="X105" i="30"/>
  <c r="M16" i="30"/>
  <c r="L15" i="30"/>
  <c r="K122" i="30"/>
  <c r="L121" i="30"/>
  <c r="K106" i="30"/>
  <c r="L105" i="30"/>
  <c r="L30" i="30"/>
  <c r="K29" i="30"/>
  <c r="Y98" i="30"/>
  <c r="Z97" i="30"/>
  <c r="W145" i="30"/>
  <c r="K145" i="30"/>
  <c r="J146" i="30"/>
  <c r="W122" i="30"/>
  <c r="X121" i="30"/>
  <c r="N36" i="30"/>
  <c r="Y50" i="30"/>
  <c r="Z49" i="30"/>
  <c r="J8" i="30"/>
  <c r="K9" i="30"/>
  <c r="X82" i="30"/>
  <c r="Y81" i="30"/>
  <c r="L23" i="30"/>
  <c r="K22" i="30"/>
  <c r="L153" i="30"/>
  <c r="K154" i="30"/>
  <c r="W114" i="30"/>
  <c r="X113" i="30"/>
  <c r="M50" i="30"/>
  <c r="N49" i="30"/>
  <c r="M129" i="29"/>
  <c r="L130" i="29"/>
  <c r="J44" i="29"/>
  <c r="K43" i="29"/>
  <c r="W43" i="29"/>
  <c r="L153" i="29"/>
  <c r="K154" i="29"/>
  <c r="W57" i="29"/>
  <c r="J58" i="29"/>
  <c r="K57" i="29"/>
  <c r="L105" i="29"/>
  <c r="K106" i="29"/>
  <c r="K74" i="29"/>
  <c r="L73" i="29"/>
  <c r="L138" i="29"/>
  <c r="M137" i="29"/>
  <c r="O49" i="29"/>
  <c r="X153" i="29"/>
  <c r="W154" i="29"/>
  <c r="Z81" i="29"/>
  <c r="Y82" i="29"/>
  <c r="K122" i="29"/>
  <c r="L121" i="29"/>
  <c r="W122" i="29"/>
  <c r="X121" i="29"/>
  <c r="K90" i="29"/>
  <c r="L89" i="29"/>
  <c r="M48" i="29"/>
  <c r="L50" i="29"/>
  <c r="Y50" i="29"/>
  <c r="Z49" i="29"/>
  <c r="X138" i="29"/>
  <c r="Y137" i="29"/>
  <c r="Z36" i="29"/>
  <c r="Y37" i="29"/>
  <c r="X65" i="29"/>
  <c r="W66" i="29"/>
  <c r="AA113" i="29"/>
  <c r="Z114" i="29"/>
  <c r="W145" i="29"/>
  <c r="K145" i="29"/>
  <c r="J146" i="29"/>
  <c r="U43" i="29"/>
  <c r="T44" i="29"/>
  <c r="L24" i="29"/>
  <c r="M17" i="29"/>
  <c r="M114" i="29"/>
  <c r="N113" i="29"/>
  <c r="K23" i="29"/>
  <c r="J22" i="29"/>
  <c r="L65" i="29"/>
  <c r="K66" i="29"/>
  <c r="N81" i="29"/>
  <c r="M82" i="29"/>
  <c r="Y129" i="29"/>
  <c r="X130" i="29"/>
  <c r="M37" i="29"/>
  <c r="N36" i="29"/>
  <c r="W106" i="29"/>
  <c r="X105" i="29"/>
  <c r="W90" i="29"/>
  <c r="X89" i="29"/>
  <c r="N9" i="29"/>
  <c r="J29" i="29"/>
  <c r="K30" i="29"/>
  <c r="L16" i="29"/>
  <c r="K15" i="29"/>
  <c r="O18" i="17" l="1"/>
  <c r="O19" i="17" s="1"/>
  <c r="O22" i="17" s="1"/>
  <c r="O21" i="17" s="1"/>
  <c r="N49" i="17"/>
  <c r="N48" i="17" s="1"/>
  <c r="O45" i="17"/>
  <c r="O46" i="17" s="1"/>
  <c r="N40" i="17"/>
  <c r="N39" i="17" s="1"/>
  <c r="O36" i="17"/>
  <c r="O37" i="17" s="1"/>
  <c r="N31" i="17"/>
  <c r="N30" i="17" s="1"/>
  <c r="O27" i="17"/>
  <c r="O28" i="17" s="1"/>
  <c r="N58" i="17"/>
  <c r="N57" i="17" s="1"/>
  <c r="O54" i="17"/>
  <c r="O55" i="17" s="1"/>
  <c r="AA90" i="17"/>
  <c r="F98" i="17"/>
  <c r="E243" i="17"/>
  <c r="E252" i="17"/>
  <c r="E61" i="13" s="1"/>
  <c r="E264" i="17"/>
  <c r="F99" i="17"/>
  <c r="F253" i="17" s="1"/>
  <c r="F252" i="17" s="1"/>
  <c r="F61" i="13" s="1"/>
  <c r="F87" i="17"/>
  <c r="F101" i="17" s="1"/>
  <c r="F246" i="17" s="1"/>
  <c r="F88" i="17"/>
  <c r="I10" i="17"/>
  <c r="F208" i="17"/>
  <c r="F209" i="17"/>
  <c r="G32" i="17"/>
  <c r="H146" i="17"/>
  <c r="H147" i="17" s="1"/>
  <c r="H150" i="17" s="1"/>
  <c r="H149" i="17" s="1"/>
  <c r="F164" i="17"/>
  <c r="G59" i="17"/>
  <c r="H156" i="17"/>
  <c r="H157" i="17" s="1"/>
  <c r="H160" i="17" s="1"/>
  <c r="H159" i="17" s="1"/>
  <c r="H106" i="17"/>
  <c r="H107" i="17" s="1"/>
  <c r="H110" i="17" s="1"/>
  <c r="H109" i="17" s="1"/>
  <c r="H116" i="17"/>
  <c r="H117" i="17" s="1"/>
  <c r="H120" i="17" s="1"/>
  <c r="H119" i="17" s="1"/>
  <c r="H136" i="17"/>
  <c r="H137" i="17" s="1"/>
  <c r="H140" i="17" s="1"/>
  <c r="H139" i="17" s="1"/>
  <c r="H184" i="17"/>
  <c r="H185" i="17" s="1"/>
  <c r="H188" i="17" s="1"/>
  <c r="H187" i="17" s="1"/>
  <c r="F233" i="17"/>
  <c r="F165" i="17"/>
  <c r="F100" i="17"/>
  <c r="F237" i="17" s="1"/>
  <c r="H126" i="17"/>
  <c r="H127" i="17" s="1"/>
  <c r="H130" i="17" s="1"/>
  <c r="H129" i="17" s="1"/>
  <c r="G50" i="17"/>
  <c r="H168" i="17"/>
  <c r="H169" i="17" s="1"/>
  <c r="H172" i="17" s="1"/>
  <c r="H171" i="17" s="1"/>
  <c r="F232" i="17"/>
  <c r="H82" i="17"/>
  <c r="H83" i="17" s="1"/>
  <c r="H86" i="17" s="1"/>
  <c r="H224" i="17"/>
  <c r="H225" i="17" s="1"/>
  <c r="H228" i="17" s="1"/>
  <c r="H227" i="17" s="1"/>
  <c r="H214" i="17"/>
  <c r="H215" i="17" s="1"/>
  <c r="H218" i="17" s="1"/>
  <c r="H217" i="17" s="1"/>
  <c r="H192" i="17"/>
  <c r="H193" i="17" s="1"/>
  <c r="H196" i="17" s="1"/>
  <c r="H195" i="17" s="1"/>
  <c r="I176" i="17"/>
  <c r="I177" i="17" s="1"/>
  <c r="I180" i="17" s="1"/>
  <c r="I179" i="17" s="1"/>
  <c r="G41" i="17"/>
  <c r="H200" i="17"/>
  <c r="H201" i="17" s="1"/>
  <c r="H204" i="17" s="1"/>
  <c r="H203" i="17" s="1"/>
  <c r="L43" i="30"/>
  <c r="L44" i="30" s="1"/>
  <c r="AA155" i="17"/>
  <c r="AB153" i="17"/>
  <c r="AC143" i="17"/>
  <c r="AB145" i="17"/>
  <c r="AA135" i="17"/>
  <c r="AB133" i="17"/>
  <c r="AB125" i="17"/>
  <c r="AC123" i="17"/>
  <c r="AA115" i="17"/>
  <c r="AB113" i="17"/>
  <c r="AB89" i="17"/>
  <c r="AA91" i="17"/>
  <c r="AA81" i="17"/>
  <c r="AB79" i="17"/>
  <c r="R199" i="17"/>
  <c r="Q105" i="17"/>
  <c r="R103" i="17"/>
  <c r="R104" i="17"/>
  <c r="Z222" i="17"/>
  <c r="R175" i="17"/>
  <c r="Z221" i="17"/>
  <c r="Y223" i="17"/>
  <c r="Y211" i="17"/>
  <c r="X213" i="17"/>
  <c r="R191" i="17"/>
  <c r="R183" i="17"/>
  <c r="N167" i="17"/>
  <c r="L56" i="13"/>
  <c r="L57" i="13" s="1"/>
  <c r="AD8" i="17"/>
  <c r="AE6" i="17"/>
  <c r="AD15" i="17"/>
  <c r="AC17" i="17"/>
  <c r="AG75" i="17"/>
  <c r="AG76" i="17" s="1"/>
  <c r="M98" i="30"/>
  <c r="W74" i="29"/>
  <c r="X43" i="30"/>
  <c r="X44" i="30" s="1"/>
  <c r="M97" i="29"/>
  <c r="L98" i="29"/>
  <c r="X98" i="29"/>
  <c r="Y97" i="29"/>
  <c r="L129" i="30"/>
  <c r="K130" i="30"/>
  <c r="W130" i="30"/>
  <c r="X129" i="30"/>
  <c r="L7" i="29"/>
  <c r="K8" i="29"/>
  <c r="L17" i="30"/>
  <c r="K24" i="30"/>
  <c r="L44" i="13"/>
  <c r="L258" i="17" s="1"/>
  <c r="N45" i="13"/>
  <c r="O46" i="13"/>
  <c r="X35" i="30"/>
  <c r="W37" i="30"/>
  <c r="L35" i="30"/>
  <c r="K37" i="30"/>
  <c r="K90" i="30"/>
  <c r="L89" i="30"/>
  <c r="L154" i="30"/>
  <c r="M153" i="30"/>
  <c r="W146" i="30"/>
  <c r="X145" i="30"/>
  <c r="M15" i="30"/>
  <c r="N16" i="30"/>
  <c r="Y138" i="30"/>
  <c r="Z137" i="30"/>
  <c r="Y73" i="30"/>
  <c r="X74" i="30"/>
  <c r="W90" i="30"/>
  <c r="X89" i="30"/>
  <c r="Z81" i="30"/>
  <c r="Y82" i="30"/>
  <c r="Y121" i="30"/>
  <c r="X122" i="30"/>
  <c r="L106" i="30"/>
  <c r="M105" i="30"/>
  <c r="K66" i="30"/>
  <c r="L65" i="30"/>
  <c r="K58" i="30"/>
  <c r="L57" i="30"/>
  <c r="M113" i="30"/>
  <c r="L114" i="30"/>
  <c r="M73" i="30"/>
  <c r="L74" i="30"/>
  <c r="Z50" i="30"/>
  <c r="AA49" i="30"/>
  <c r="X65" i="30"/>
  <c r="W66" i="30"/>
  <c r="X57" i="30"/>
  <c r="W58" i="30"/>
  <c r="N81" i="30"/>
  <c r="M82" i="30"/>
  <c r="Y113" i="30"/>
  <c r="X114" i="30"/>
  <c r="Z98" i="30"/>
  <c r="AA97" i="30"/>
  <c r="M121" i="30"/>
  <c r="L122" i="30"/>
  <c r="AA36" i="30"/>
  <c r="X154" i="30"/>
  <c r="Y153" i="30"/>
  <c r="M138" i="30"/>
  <c r="N137" i="30"/>
  <c r="K146" i="30"/>
  <c r="L145" i="30"/>
  <c r="Y105" i="30"/>
  <c r="X106" i="30"/>
  <c r="N50" i="30"/>
  <c r="O49" i="30"/>
  <c r="L22" i="30"/>
  <c r="M23" i="30"/>
  <c r="L9" i="30"/>
  <c r="K8" i="30"/>
  <c r="O36" i="30"/>
  <c r="M30" i="30"/>
  <c r="L29" i="30"/>
  <c r="O97" i="30"/>
  <c r="N98" i="30"/>
  <c r="L30" i="29"/>
  <c r="K29" i="29"/>
  <c r="Y105" i="29"/>
  <c r="X106" i="29"/>
  <c r="N82" i="29"/>
  <c r="O81" i="29"/>
  <c r="M121" i="29"/>
  <c r="L122" i="29"/>
  <c r="K58" i="29"/>
  <c r="L57" i="29"/>
  <c r="K44" i="29"/>
  <c r="L43" i="29"/>
  <c r="N37" i="29"/>
  <c r="O36" i="29"/>
  <c r="L145" i="29"/>
  <c r="K146" i="29"/>
  <c r="X122" i="29"/>
  <c r="Y121" i="29"/>
  <c r="M138" i="29"/>
  <c r="N137" i="29"/>
  <c r="L66" i="29"/>
  <c r="M65" i="29"/>
  <c r="L23" i="29"/>
  <c r="K22" i="29"/>
  <c r="W146" i="29"/>
  <c r="X145" i="29"/>
  <c r="X66" i="29"/>
  <c r="Y65" i="29"/>
  <c r="M73" i="29"/>
  <c r="L74" i="29"/>
  <c r="X57" i="29"/>
  <c r="W58" i="29"/>
  <c r="L15" i="29"/>
  <c r="M16" i="29"/>
  <c r="Y130" i="29"/>
  <c r="Z129" i="29"/>
  <c r="N17" i="29"/>
  <c r="M24" i="29"/>
  <c r="U44" i="29"/>
  <c r="V43" i="29"/>
  <c r="V44" i="29" s="1"/>
  <c r="AA49" i="29"/>
  <c r="Z50" i="29"/>
  <c r="Z82" i="29"/>
  <c r="AA81" i="29"/>
  <c r="Y73" i="29"/>
  <c r="X74" i="29"/>
  <c r="X154" i="29"/>
  <c r="Y153" i="29"/>
  <c r="M130" i="29"/>
  <c r="N129" i="29"/>
  <c r="O9" i="29"/>
  <c r="X90" i="29"/>
  <c r="Y89" i="29"/>
  <c r="N114" i="29"/>
  <c r="O113" i="29"/>
  <c r="Z37" i="29"/>
  <c r="AA36" i="29"/>
  <c r="Y138" i="29"/>
  <c r="Z137" i="29"/>
  <c r="N48" i="29"/>
  <c r="M50" i="29"/>
  <c r="L154" i="29"/>
  <c r="M153" i="29"/>
  <c r="AB113" i="29"/>
  <c r="AB114" i="29" s="1"/>
  <c r="AA114" i="29"/>
  <c r="M89" i="29"/>
  <c r="L90" i="29"/>
  <c r="P49" i="29"/>
  <c r="L106" i="29"/>
  <c r="M105" i="29"/>
  <c r="X43" i="29"/>
  <c r="W44" i="29"/>
  <c r="P18" i="17" l="1"/>
  <c r="P19" i="17" s="1"/>
  <c r="P22" i="17" s="1"/>
  <c r="P21" i="17" s="1"/>
  <c r="O31" i="17"/>
  <c r="O30" i="17" s="1"/>
  <c r="P27" i="17"/>
  <c r="P28" i="17" s="1"/>
  <c r="O40" i="17"/>
  <c r="O39" i="17" s="1"/>
  <c r="P36" i="17"/>
  <c r="P37" i="17" s="1"/>
  <c r="O58" i="17"/>
  <c r="O57" i="17" s="1"/>
  <c r="P54" i="17"/>
  <c r="P55" i="17" s="1"/>
  <c r="O49" i="17"/>
  <c r="O48" i="17" s="1"/>
  <c r="P45" i="17"/>
  <c r="P46" i="17" s="1"/>
  <c r="AB90" i="17"/>
  <c r="F241" i="17"/>
  <c r="H92" i="17"/>
  <c r="H93" i="17" s="1"/>
  <c r="H96" i="17" s="1"/>
  <c r="H95" i="17" s="1"/>
  <c r="G97" i="17"/>
  <c r="I13" i="17"/>
  <c r="I12" i="17" s="1"/>
  <c r="J9" i="17"/>
  <c r="G85" i="17"/>
  <c r="F251" i="17"/>
  <c r="F250" i="17" s="1"/>
  <c r="F60" i="13" s="1"/>
  <c r="F21" i="13" s="1"/>
  <c r="G205" i="17"/>
  <c r="G206" i="17"/>
  <c r="G231" i="17"/>
  <c r="G220" i="17"/>
  <c r="G219" i="17"/>
  <c r="H23" i="17"/>
  <c r="G151" i="17"/>
  <c r="G152" i="17"/>
  <c r="G190" i="17"/>
  <c r="G189" i="17"/>
  <c r="G141" i="17"/>
  <c r="G142" i="17"/>
  <c r="G161" i="17"/>
  <c r="G162" i="17"/>
  <c r="G198" i="17"/>
  <c r="G197" i="17"/>
  <c r="G229" i="17"/>
  <c r="G230" i="17"/>
  <c r="G131" i="17"/>
  <c r="G132" i="17"/>
  <c r="G112" i="17"/>
  <c r="G111" i="17"/>
  <c r="G163" i="17"/>
  <c r="H182" i="17"/>
  <c r="H181" i="17"/>
  <c r="G122" i="17"/>
  <c r="G121" i="17"/>
  <c r="H14" i="17"/>
  <c r="G173" i="17"/>
  <c r="G207" i="17"/>
  <c r="G174" i="17"/>
  <c r="M43" i="30"/>
  <c r="N43" i="30" s="1"/>
  <c r="AC153" i="17"/>
  <c r="AB155" i="17"/>
  <c r="AD143" i="17"/>
  <c r="AC145" i="17"/>
  <c r="AC133" i="17"/>
  <c r="AB135" i="17"/>
  <c r="AD123" i="17"/>
  <c r="AC125" i="17"/>
  <c r="AB115" i="17"/>
  <c r="AC113" i="17"/>
  <c r="AC89" i="17"/>
  <c r="AB91" i="17"/>
  <c r="AB81" i="17"/>
  <c r="AC79" i="17"/>
  <c r="S104" i="17"/>
  <c r="O167" i="17"/>
  <c r="S191" i="17"/>
  <c r="S175" i="17"/>
  <c r="R105" i="17"/>
  <c r="S103" i="17"/>
  <c r="Z223" i="17"/>
  <c r="AA221" i="17"/>
  <c r="AA222" i="17"/>
  <c r="S183" i="17"/>
  <c r="Z211" i="17"/>
  <c r="Y213" i="17"/>
  <c r="S199" i="17"/>
  <c r="M56" i="13"/>
  <c r="M57" i="13" s="1"/>
  <c r="AF6" i="17"/>
  <c r="AE8" i="17"/>
  <c r="AE15" i="17"/>
  <c r="AD17" i="17"/>
  <c r="AH75" i="17"/>
  <c r="AH76" i="17" s="1"/>
  <c r="Y43" i="30"/>
  <c r="Y44" i="30" s="1"/>
  <c r="Y98" i="29"/>
  <c r="Z97" i="29"/>
  <c r="M98" i="29"/>
  <c r="N97" i="29"/>
  <c r="Y129" i="30"/>
  <c r="X130" i="30"/>
  <c r="M129" i="30"/>
  <c r="L130" i="30"/>
  <c r="M7" i="29"/>
  <c r="L8" i="29"/>
  <c r="M17" i="30"/>
  <c r="L24" i="30"/>
  <c r="M44" i="13"/>
  <c r="M258" i="17" s="1"/>
  <c r="P46" i="13"/>
  <c r="O45" i="13"/>
  <c r="Y35" i="30"/>
  <c r="X37" i="30"/>
  <c r="M35" i="30"/>
  <c r="L37" i="30"/>
  <c r="AA50" i="30"/>
  <c r="AB49" i="30"/>
  <c r="AB50" i="30" s="1"/>
  <c r="L66" i="30"/>
  <c r="M65" i="30"/>
  <c r="Z153" i="30"/>
  <c r="Y154" i="30"/>
  <c r="AA98" i="30"/>
  <c r="AB97" i="30"/>
  <c r="AB98" i="30" s="1"/>
  <c r="N73" i="30"/>
  <c r="M74" i="30"/>
  <c r="M9" i="30"/>
  <c r="L8" i="30"/>
  <c r="O137" i="30"/>
  <c r="N138" i="30"/>
  <c r="AB36" i="30"/>
  <c r="N82" i="30"/>
  <c r="O81" i="30"/>
  <c r="N23" i="30"/>
  <c r="M22" i="30"/>
  <c r="Z82" i="30"/>
  <c r="AA81" i="30"/>
  <c r="M29" i="30"/>
  <c r="N30" i="30"/>
  <c r="P36" i="30"/>
  <c r="Z105" i="30"/>
  <c r="Y106" i="30"/>
  <c r="X58" i="30"/>
  <c r="Y57" i="30"/>
  <c r="Y65" i="30"/>
  <c r="X66" i="30"/>
  <c r="Y74" i="30"/>
  <c r="Z73" i="30"/>
  <c r="N15" i="30"/>
  <c r="O16" i="30"/>
  <c r="Y114" i="30"/>
  <c r="Z113" i="30"/>
  <c r="M114" i="30"/>
  <c r="N113" i="30"/>
  <c r="AA137" i="30"/>
  <c r="Z138" i="30"/>
  <c r="M154" i="30"/>
  <c r="N153" i="30"/>
  <c r="L90" i="30"/>
  <c r="M89" i="30"/>
  <c r="P97" i="30"/>
  <c r="O98" i="30"/>
  <c r="M145" i="30"/>
  <c r="L146" i="30"/>
  <c r="P49" i="30"/>
  <c r="O50" i="30"/>
  <c r="M122" i="30"/>
  <c r="N121" i="30"/>
  <c r="L58" i="30"/>
  <c r="M57" i="30"/>
  <c r="M106" i="30"/>
  <c r="N105" i="30"/>
  <c r="Y122" i="30"/>
  <c r="Z121" i="30"/>
  <c r="X90" i="30"/>
  <c r="Y89" i="30"/>
  <c r="X146" i="30"/>
  <c r="Y145" i="30"/>
  <c r="AC49" i="29"/>
  <c r="Q49" i="29"/>
  <c r="AA137" i="29"/>
  <c r="Z138" i="29"/>
  <c r="O114" i="29"/>
  <c r="P113" i="29"/>
  <c r="N130" i="29"/>
  <c r="O129" i="29"/>
  <c r="Y154" i="29"/>
  <c r="Z153" i="29"/>
  <c r="AA50" i="29"/>
  <c r="AB49" i="29"/>
  <c r="AB50" i="29" s="1"/>
  <c r="N73" i="29"/>
  <c r="M74" i="29"/>
  <c r="Y66" i="29"/>
  <c r="Z65" i="29"/>
  <c r="M57" i="29"/>
  <c r="L58" i="29"/>
  <c r="P81" i="29"/>
  <c r="O82" i="29"/>
  <c r="Y90" i="29"/>
  <c r="Z89" i="29"/>
  <c r="M15" i="29"/>
  <c r="N16" i="29"/>
  <c r="AB36" i="29"/>
  <c r="AB37" i="29" s="1"/>
  <c r="AA37" i="29"/>
  <c r="M23" i="29"/>
  <c r="L22" i="29"/>
  <c r="M66" i="29"/>
  <c r="N65" i="29"/>
  <c r="M90" i="29"/>
  <c r="N89" i="29"/>
  <c r="M154" i="29"/>
  <c r="N153" i="29"/>
  <c r="Y74" i="29"/>
  <c r="Z73" i="29"/>
  <c r="L146" i="29"/>
  <c r="M145" i="29"/>
  <c r="N121" i="29"/>
  <c r="M122" i="29"/>
  <c r="X44" i="29"/>
  <c r="Y43" i="29"/>
  <c r="O48" i="29"/>
  <c r="N50" i="29"/>
  <c r="AA82" i="29"/>
  <c r="AB81" i="29"/>
  <c r="AB82" i="29" s="1"/>
  <c r="AA129" i="29"/>
  <c r="Z130" i="29"/>
  <c r="X58" i="29"/>
  <c r="Y57" i="29"/>
  <c r="Y145" i="29"/>
  <c r="X146" i="29"/>
  <c r="N138" i="29"/>
  <c r="O137" i="29"/>
  <c r="P36" i="29"/>
  <c r="O37" i="29"/>
  <c r="M43" i="29"/>
  <c r="L44" i="29"/>
  <c r="Z105" i="29"/>
  <c r="Y106" i="29"/>
  <c r="M106" i="29"/>
  <c r="N105" i="29"/>
  <c r="P9" i="29"/>
  <c r="O17" i="29"/>
  <c r="N24" i="29"/>
  <c r="Y122" i="29"/>
  <c r="Z121" i="29"/>
  <c r="L29" i="29"/>
  <c r="M30" i="29"/>
  <c r="Q18" i="17" l="1"/>
  <c r="Q19" i="17" s="1"/>
  <c r="Q22" i="17" s="1"/>
  <c r="Q21" i="17" s="1"/>
  <c r="P58" i="17"/>
  <c r="P57" i="17" s="1"/>
  <c r="Q54" i="17"/>
  <c r="Q55" i="17" s="1"/>
  <c r="P40" i="17"/>
  <c r="P39" i="17" s="1"/>
  <c r="Q36" i="17"/>
  <c r="Q37" i="17" s="1"/>
  <c r="P49" i="17"/>
  <c r="P48" i="17" s="1"/>
  <c r="Q45" i="17"/>
  <c r="Q46" i="17" s="1"/>
  <c r="P31" i="17"/>
  <c r="P30" i="17" s="1"/>
  <c r="Q27" i="17"/>
  <c r="Q28" i="17" s="1"/>
  <c r="AC90" i="17"/>
  <c r="G98" i="17"/>
  <c r="G99" i="17"/>
  <c r="G253" i="17" s="1"/>
  <c r="R18" i="17"/>
  <c r="R19" i="17" s="1"/>
  <c r="R22" i="17" s="1"/>
  <c r="R21" i="17" s="1"/>
  <c r="G87" i="17"/>
  <c r="G101" i="17" s="1"/>
  <c r="G246" i="17" s="1"/>
  <c r="G88" i="17"/>
  <c r="J10" i="17"/>
  <c r="G209" i="17"/>
  <c r="G100" i="17"/>
  <c r="G237" i="17" s="1"/>
  <c r="J176" i="17"/>
  <c r="J177" i="17" s="1"/>
  <c r="J180" i="17" s="1"/>
  <c r="J179" i="17" s="1"/>
  <c r="I224" i="17"/>
  <c r="I225" i="17" s="1"/>
  <c r="I228" i="17" s="1"/>
  <c r="I227" i="17" s="1"/>
  <c r="I156" i="17"/>
  <c r="I157" i="17" s="1"/>
  <c r="I160" i="17" s="1"/>
  <c r="I159" i="17" s="1"/>
  <c r="I146" i="17"/>
  <c r="I147" i="17" s="1"/>
  <c r="I150" i="17" s="1"/>
  <c r="I149" i="17" s="1"/>
  <c r="H50" i="17"/>
  <c r="I106" i="17"/>
  <c r="I107" i="17" s="1"/>
  <c r="I110" i="17" s="1"/>
  <c r="I109" i="17" s="1"/>
  <c r="I116" i="17"/>
  <c r="I117" i="17" s="1"/>
  <c r="I120" i="17" s="1"/>
  <c r="I119" i="17" s="1"/>
  <c r="G208" i="17"/>
  <c r="I192" i="17"/>
  <c r="I193" i="17" s="1"/>
  <c r="I196" i="17" s="1"/>
  <c r="I195" i="17" s="1"/>
  <c r="I136" i="17"/>
  <c r="I137" i="17" s="1"/>
  <c r="I140" i="17" s="1"/>
  <c r="I139" i="17" s="1"/>
  <c r="I82" i="17"/>
  <c r="I83" i="17" s="1"/>
  <c r="I86" i="17" s="1"/>
  <c r="H41" i="17"/>
  <c r="I184" i="17"/>
  <c r="I185" i="17" s="1"/>
  <c r="I188" i="17" s="1"/>
  <c r="I187" i="17" s="1"/>
  <c r="I200" i="17"/>
  <c r="I201" i="17" s="1"/>
  <c r="I204" i="17" s="1"/>
  <c r="I203" i="17" s="1"/>
  <c r="H32" i="17"/>
  <c r="I126" i="17"/>
  <c r="I127" i="17" s="1"/>
  <c r="I130" i="17" s="1"/>
  <c r="I129" i="17" s="1"/>
  <c r="I168" i="17"/>
  <c r="I169" i="17" s="1"/>
  <c r="I172" i="17" s="1"/>
  <c r="I171" i="17" s="1"/>
  <c r="G232" i="17"/>
  <c r="H59" i="17"/>
  <c r="G165" i="17"/>
  <c r="G164" i="17"/>
  <c r="I214" i="17"/>
  <c r="I215" i="17" s="1"/>
  <c r="I218" i="17" s="1"/>
  <c r="I217" i="17" s="1"/>
  <c r="G233" i="17"/>
  <c r="M44" i="30"/>
  <c r="AD153" i="17"/>
  <c r="AC155" i="17"/>
  <c r="AE143" i="17"/>
  <c r="AD145" i="17"/>
  <c r="AD133" i="17"/>
  <c r="AC135" i="17"/>
  <c r="AE123" i="17"/>
  <c r="AD125" i="17"/>
  <c r="AD113" i="17"/>
  <c r="AC115" i="17"/>
  <c r="AD89" i="17"/>
  <c r="AC91" i="17"/>
  <c r="AD79" i="17"/>
  <c r="AC81" i="17"/>
  <c r="S105" i="17"/>
  <c r="T103" i="17"/>
  <c r="AA211" i="17"/>
  <c r="Z213" i="17"/>
  <c r="AB222" i="17"/>
  <c r="P167" i="17"/>
  <c r="AB221" i="17"/>
  <c r="AA223" i="17"/>
  <c r="T183" i="17"/>
  <c r="T175" i="17"/>
  <c r="T199" i="17"/>
  <c r="T104" i="17"/>
  <c r="T191" i="17"/>
  <c r="N56" i="13"/>
  <c r="N57" i="13" s="1"/>
  <c r="AF8" i="17"/>
  <c r="AG6" i="17"/>
  <c r="AE17" i="17"/>
  <c r="AF15" i="17"/>
  <c r="Z43" i="30"/>
  <c r="AA43" i="30" s="1"/>
  <c r="Z98" i="29"/>
  <c r="AA97" i="29"/>
  <c r="N98" i="29"/>
  <c r="O97" i="29"/>
  <c r="Y130" i="30"/>
  <c r="Z129" i="30"/>
  <c r="M130" i="30"/>
  <c r="N129" i="30"/>
  <c r="N7" i="29"/>
  <c r="M8" i="29"/>
  <c r="M24" i="30"/>
  <c r="N17" i="30"/>
  <c r="N44" i="13"/>
  <c r="N258" i="17" s="1"/>
  <c r="P45" i="13"/>
  <c r="Q46" i="13"/>
  <c r="N35" i="30"/>
  <c r="M37" i="30"/>
  <c r="Z35" i="30"/>
  <c r="Y37" i="30"/>
  <c r="Z122" i="30"/>
  <c r="AA121" i="30"/>
  <c r="N57" i="30"/>
  <c r="M58" i="30"/>
  <c r="P50" i="30"/>
  <c r="AC49" i="30"/>
  <c r="Q49" i="30"/>
  <c r="N114" i="30"/>
  <c r="O113" i="30"/>
  <c r="Z65" i="30"/>
  <c r="Y66" i="30"/>
  <c r="AC36" i="30"/>
  <c r="Q36" i="30"/>
  <c r="AA82" i="30"/>
  <c r="AB81" i="30"/>
  <c r="AB82" i="30" s="1"/>
  <c r="N9" i="30"/>
  <c r="M8" i="30"/>
  <c r="O43" i="30"/>
  <c r="N44" i="30"/>
  <c r="Z145" i="30"/>
  <c r="Y146" i="30"/>
  <c r="O121" i="30"/>
  <c r="N122" i="30"/>
  <c r="O153" i="30"/>
  <c r="N154" i="30"/>
  <c r="Y58" i="30"/>
  <c r="Z57" i="30"/>
  <c r="O30" i="30"/>
  <c r="N29" i="30"/>
  <c r="P81" i="30"/>
  <c r="O82" i="30"/>
  <c r="Z74" i="30"/>
  <c r="AA73" i="30"/>
  <c r="Z154" i="30"/>
  <c r="AA153" i="30"/>
  <c r="O105" i="30"/>
  <c r="N106" i="30"/>
  <c r="O138" i="30"/>
  <c r="P137" i="30"/>
  <c r="N65" i="30"/>
  <c r="M66" i="30"/>
  <c r="Y90" i="30"/>
  <c r="Z89" i="30"/>
  <c r="AC97" i="30"/>
  <c r="Q97" i="30"/>
  <c r="P98" i="30"/>
  <c r="AA138" i="30"/>
  <c r="AB137" i="30"/>
  <c r="AB138" i="30" s="1"/>
  <c r="AA113" i="30"/>
  <c r="Z114" i="30"/>
  <c r="Z106" i="30"/>
  <c r="AA105" i="30"/>
  <c r="N74" i="30"/>
  <c r="O73" i="30"/>
  <c r="M146" i="30"/>
  <c r="N145" i="30"/>
  <c r="N89" i="30"/>
  <c r="M90" i="30"/>
  <c r="P16" i="30"/>
  <c r="O15" i="30"/>
  <c r="O23" i="30"/>
  <c r="N22" i="30"/>
  <c r="M22" i="29"/>
  <c r="N23" i="29"/>
  <c r="P82" i="29"/>
  <c r="AC81" i="29"/>
  <c r="Q81" i="29"/>
  <c r="Q113" i="29"/>
  <c r="P114" i="29"/>
  <c r="AC113" i="29"/>
  <c r="AA138" i="29"/>
  <c r="AB137" i="29"/>
  <c r="AB138" i="29" s="1"/>
  <c r="M44" i="29"/>
  <c r="N43" i="29"/>
  <c r="Z145" i="29"/>
  <c r="Y146" i="29"/>
  <c r="P48" i="29"/>
  <c r="O50" i="29"/>
  <c r="O121" i="29"/>
  <c r="N122" i="29"/>
  <c r="Z74" i="29"/>
  <c r="AA73" i="29"/>
  <c r="O24" i="29"/>
  <c r="P17" i="29"/>
  <c r="Q9" i="29"/>
  <c r="N106" i="29"/>
  <c r="O105" i="29"/>
  <c r="AA130" i="29"/>
  <c r="AB129" i="29"/>
  <c r="AB130" i="29" s="1"/>
  <c r="O65" i="29"/>
  <c r="N66" i="29"/>
  <c r="AA65" i="29"/>
  <c r="Z66" i="29"/>
  <c r="Z154" i="29"/>
  <c r="AA153" i="29"/>
  <c r="R49" i="29"/>
  <c r="Z122" i="29"/>
  <c r="AA121" i="29"/>
  <c r="P37" i="29"/>
  <c r="AC36" i="29"/>
  <c r="Q36" i="29"/>
  <c r="Z43" i="29"/>
  <c r="Y44" i="29"/>
  <c r="N90" i="29"/>
  <c r="O89" i="29"/>
  <c r="N15" i="29"/>
  <c r="O16" i="29"/>
  <c r="AD49" i="29"/>
  <c r="N30" i="29"/>
  <c r="M29" i="29"/>
  <c r="O138" i="29"/>
  <c r="P137" i="29"/>
  <c r="M146" i="29"/>
  <c r="N145" i="29"/>
  <c r="P129" i="29"/>
  <c r="O130" i="29"/>
  <c r="Z106" i="29"/>
  <c r="AA105" i="29"/>
  <c r="Y58" i="29"/>
  <c r="Z57" i="29"/>
  <c r="N154" i="29"/>
  <c r="O153" i="29"/>
  <c r="Z90" i="29"/>
  <c r="AA89" i="29"/>
  <c r="N57" i="29"/>
  <c r="M58" i="29"/>
  <c r="O73" i="29"/>
  <c r="N74" i="29"/>
  <c r="Q49" i="17" l="1"/>
  <c r="Q48" i="17" s="1"/>
  <c r="R45" i="17"/>
  <c r="R46" i="17" s="1"/>
  <c r="Q40" i="17"/>
  <c r="Q39" i="17" s="1"/>
  <c r="R36" i="17"/>
  <c r="R37" i="17" s="1"/>
  <c r="Q31" i="17"/>
  <c r="Q30" i="17" s="1"/>
  <c r="R27" i="17"/>
  <c r="R28" i="17" s="1"/>
  <c r="Q58" i="17"/>
  <c r="Q57" i="17" s="1"/>
  <c r="R54" i="17"/>
  <c r="R55" i="17" s="1"/>
  <c r="AD90" i="17"/>
  <c r="G241" i="17"/>
  <c r="I92" i="17"/>
  <c r="I93" i="17" s="1"/>
  <c r="I96" i="17" s="1"/>
  <c r="I95" i="17" s="1"/>
  <c r="H97" i="17"/>
  <c r="S18" i="17"/>
  <c r="S19" i="17" s="1"/>
  <c r="S22" i="17" s="1"/>
  <c r="S21" i="17" s="1"/>
  <c r="J13" i="17"/>
  <c r="J12" i="17" s="1"/>
  <c r="K9" i="17"/>
  <c r="H85" i="17"/>
  <c r="H88" i="17" s="1"/>
  <c r="G251" i="17"/>
  <c r="G250" i="17" s="1"/>
  <c r="G60" i="13" s="1"/>
  <c r="G21" i="13" s="1"/>
  <c r="I23" i="17"/>
  <c r="H122" i="17"/>
  <c r="H121" i="17"/>
  <c r="H230" i="17"/>
  <c r="H229" i="17"/>
  <c r="H231" i="17"/>
  <c r="H220" i="17"/>
  <c r="H219" i="17"/>
  <c r="I14" i="17"/>
  <c r="H207" i="17"/>
  <c r="H189" i="17"/>
  <c r="H190" i="17"/>
  <c r="H142" i="17"/>
  <c r="H141" i="17"/>
  <c r="H174" i="17"/>
  <c r="H173" i="17"/>
  <c r="H206" i="17"/>
  <c r="H205" i="17"/>
  <c r="H152" i="17"/>
  <c r="H151" i="17"/>
  <c r="I182" i="17"/>
  <c r="I181" i="17"/>
  <c r="H197" i="17"/>
  <c r="H198" i="17"/>
  <c r="H132" i="17"/>
  <c r="H131" i="17"/>
  <c r="G252" i="17"/>
  <c r="G61" i="13" s="1"/>
  <c r="G264" i="17"/>
  <c r="H111" i="17"/>
  <c r="H112" i="17"/>
  <c r="H163" i="17"/>
  <c r="H162" i="17"/>
  <c r="H161" i="17"/>
  <c r="AE153" i="17"/>
  <c r="AD155" i="17"/>
  <c r="AF143" i="17"/>
  <c r="AE145" i="17"/>
  <c r="AE133" i="17"/>
  <c r="AD135" i="17"/>
  <c r="AF123" i="17"/>
  <c r="AE125" i="17"/>
  <c r="AE113" i="17"/>
  <c r="AD115" i="17"/>
  <c r="AE89" i="17"/>
  <c r="AD91" i="17"/>
  <c r="AE79" i="17"/>
  <c r="AD81" i="17"/>
  <c r="U191" i="17"/>
  <c r="U199" i="17"/>
  <c r="U183" i="17"/>
  <c r="AC222" i="17"/>
  <c r="AB223" i="17"/>
  <c r="AC221" i="17"/>
  <c r="Q167" i="17"/>
  <c r="AA213" i="17"/>
  <c r="AB211" i="17"/>
  <c r="U175" i="17"/>
  <c r="U103" i="17"/>
  <c r="T105" i="17"/>
  <c r="U104" i="17"/>
  <c r="O56" i="13"/>
  <c r="O57" i="13" s="1"/>
  <c r="AH6" i="17"/>
  <c r="AG8" i="17"/>
  <c r="AF17" i="17"/>
  <c r="AG15" i="17"/>
  <c r="Z44" i="30"/>
  <c r="P97" i="29"/>
  <c r="O98" i="29"/>
  <c r="AA98" i="29"/>
  <c r="AB97" i="29"/>
  <c r="AB98" i="29" s="1"/>
  <c r="N130" i="30"/>
  <c r="O129" i="30"/>
  <c r="AA129" i="30"/>
  <c r="Z130" i="30"/>
  <c r="O7" i="29"/>
  <c r="N8" i="29"/>
  <c r="O17" i="30"/>
  <c r="N24" i="30"/>
  <c r="O44" i="13"/>
  <c r="O258" i="17" s="1"/>
  <c r="R46" i="13"/>
  <c r="Q45" i="13"/>
  <c r="O35" i="30"/>
  <c r="N37" i="30"/>
  <c r="AA35" i="30"/>
  <c r="Z37" i="30"/>
  <c r="P23" i="30"/>
  <c r="O22" i="30"/>
  <c r="Z58" i="30"/>
  <c r="AA57" i="30"/>
  <c r="Q16" i="30"/>
  <c r="P15" i="30"/>
  <c r="P82" i="30"/>
  <c r="AC81" i="30"/>
  <c r="Q81" i="30"/>
  <c r="Z66" i="30"/>
  <c r="AA65" i="30"/>
  <c r="Q50" i="30"/>
  <c r="R49" i="30"/>
  <c r="P43" i="30"/>
  <c r="O44" i="30"/>
  <c r="AC50" i="30"/>
  <c r="AD49" i="30"/>
  <c r="O57" i="30"/>
  <c r="N58" i="30"/>
  <c r="O89" i="30"/>
  <c r="N90" i="30"/>
  <c r="Q98" i="30"/>
  <c r="R97" i="30"/>
  <c r="AA89" i="30"/>
  <c r="Z90" i="30"/>
  <c r="AB43" i="30"/>
  <c r="AB44" i="30" s="1"/>
  <c r="AA44" i="30"/>
  <c r="O154" i="30"/>
  <c r="P153" i="30"/>
  <c r="O145" i="30"/>
  <c r="N146" i="30"/>
  <c r="AD97" i="30"/>
  <c r="AC98" i="30"/>
  <c r="AA154" i="30"/>
  <c r="AB153" i="30"/>
  <c r="AB154" i="30" s="1"/>
  <c r="AA145" i="30"/>
  <c r="Z146" i="30"/>
  <c r="AB121" i="30"/>
  <c r="AB122" i="30" s="1"/>
  <c r="AA122" i="30"/>
  <c r="P138" i="30"/>
  <c r="AC137" i="30"/>
  <c r="Q137" i="30"/>
  <c r="P30" i="30"/>
  <c r="O29" i="30"/>
  <c r="P121" i="30"/>
  <c r="O122" i="30"/>
  <c r="R36" i="30"/>
  <c r="O114" i="30"/>
  <c r="P113" i="30"/>
  <c r="O74" i="30"/>
  <c r="P73" i="30"/>
  <c r="AB105" i="30"/>
  <c r="AB106" i="30" s="1"/>
  <c r="AA106" i="30"/>
  <c r="AB113" i="30"/>
  <c r="AB114" i="30" s="1"/>
  <c r="AA114" i="30"/>
  <c r="N66" i="30"/>
  <c r="O65" i="30"/>
  <c r="P105" i="30"/>
  <c r="O106" i="30"/>
  <c r="AB73" i="30"/>
  <c r="AB74" i="30" s="1"/>
  <c r="AA74" i="30"/>
  <c r="N8" i="30"/>
  <c r="O9" i="30"/>
  <c r="AD36" i="30"/>
  <c r="O74" i="29"/>
  <c r="P73" i="29"/>
  <c r="R9" i="29"/>
  <c r="Q82" i="29"/>
  <c r="R81" i="29"/>
  <c r="O154" i="29"/>
  <c r="P153" i="29"/>
  <c r="AA57" i="29"/>
  <c r="Z58" i="29"/>
  <c r="O30" i="29"/>
  <c r="N29" i="29"/>
  <c r="AA43" i="29"/>
  <c r="Z44" i="29"/>
  <c r="S49" i="29"/>
  <c r="P65" i="29"/>
  <c r="O66" i="29"/>
  <c r="Q17" i="29"/>
  <c r="P24" i="29"/>
  <c r="AC48" i="29"/>
  <c r="Q48" i="29"/>
  <c r="P50" i="29"/>
  <c r="AC82" i="29"/>
  <c r="AD81" i="29"/>
  <c r="O57" i="29"/>
  <c r="N58" i="29"/>
  <c r="P130" i="29"/>
  <c r="Q129" i="29"/>
  <c r="AC129" i="29"/>
  <c r="O145" i="29"/>
  <c r="N146" i="29"/>
  <c r="P138" i="29"/>
  <c r="AC137" i="29"/>
  <c r="Q137" i="29"/>
  <c r="O90" i="29"/>
  <c r="P89" i="29"/>
  <c r="AA154" i="29"/>
  <c r="AB153" i="29"/>
  <c r="AB154" i="29" s="1"/>
  <c r="AA66" i="29"/>
  <c r="AB65" i="29"/>
  <c r="AB66" i="29" s="1"/>
  <c r="P105" i="29"/>
  <c r="O106" i="29"/>
  <c r="AE49" i="29"/>
  <c r="P16" i="29"/>
  <c r="O15" i="29"/>
  <c r="R36" i="29"/>
  <c r="Q37" i="29"/>
  <c r="AC114" i="29"/>
  <c r="AD113" i="29"/>
  <c r="O23" i="29"/>
  <c r="N22" i="29"/>
  <c r="AB89" i="29"/>
  <c r="AB90" i="29" s="1"/>
  <c r="AA90" i="29"/>
  <c r="AB105" i="29"/>
  <c r="AB106" i="29" s="1"/>
  <c r="AA106" i="29"/>
  <c r="AD36" i="29"/>
  <c r="AC37" i="29"/>
  <c r="AB121" i="29"/>
  <c r="AB122" i="29" s="1"/>
  <c r="AA122" i="29"/>
  <c r="AA145" i="29"/>
  <c r="Z146" i="29"/>
  <c r="AB73" i="29"/>
  <c r="AB74" i="29" s="1"/>
  <c r="AA74" i="29"/>
  <c r="P121" i="29"/>
  <c r="O122" i="29"/>
  <c r="O43" i="29"/>
  <c r="N44" i="29"/>
  <c r="Q114" i="29"/>
  <c r="R113" i="29"/>
  <c r="R31" i="17" l="1"/>
  <c r="R30" i="17" s="1"/>
  <c r="S27" i="17"/>
  <c r="S28" i="17" s="1"/>
  <c r="R40" i="17"/>
  <c r="R39" i="17" s="1"/>
  <c r="S36" i="17"/>
  <c r="S37" i="17" s="1"/>
  <c r="R58" i="17"/>
  <c r="R57" i="17" s="1"/>
  <c r="S54" i="17"/>
  <c r="S55" i="17" s="1"/>
  <c r="R49" i="17"/>
  <c r="R48" i="17" s="1"/>
  <c r="S45" i="17"/>
  <c r="S46" i="17" s="1"/>
  <c r="AE90" i="17"/>
  <c r="H98" i="17"/>
  <c r="T18" i="17"/>
  <c r="T19" i="17" s="1"/>
  <c r="T22" i="17" s="1"/>
  <c r="T21" i="17" s="1"/>
  <c r="H99" i="17"/>
  <c r="H241" i="17" s="1"/>
  <c r="H87" i="17"/>
  <c r="H101" i="17" s="1"/>
  <c r="H246" i="17" s="1"/>
  <c r="K10" i="17"/>
  <c r="L9" i="17" s="1"/>
  <c r="I41" i="17"/>
  <c r="I59" i="17"/>
  <c r="H164" i="17"/>
  <c r="H232" i="17"/>
  <c r="J126" i="17"/>
  <c r="J127" i="17" s="1"/>
  <c r="J130" i="17" s="1"/>
  <c r="J129" i="17" s="1"/>
  <c r="J106" i="17"/>
  <c r="J107" i="17" s="1"/>
  <c r="J110" i="17" s="1"/>
  <c r="J109" i="17" s="1"/>
  <c r="J136" i="17"/>
  <c r="J137" i="17" s="1"/>
  <c r="J140" i="17" s="1"/>
  <c r="J139" i="17" s="1"/>
  <c r="J116" i="17"/>
  <c r="J117" i="17" s="1"/>
  <c r="J120" i="17" s="1"/>
  <c r="J119" i="17" s="1"/>
  <c r="J214" i="17"/>
  <c r="J215" i="17" s="1"/>
  <c r="J218" i="17" s="1"/>
  <c r="J217" i="17" s="1"/>
  <c r="J156" i="17"/>
  <c r="J157" i="17" s="1"/>
  <c r="J160" i="17" s="1"/>
  <c r="J159" i="17" s="1"/>
  <c r="H208" i="17"/>
  <c r="I32" i="17"/>
  <c r="H100" i="17"/>
  <c r="H237" i="17" s="1"/>
  <c r="K176" i="17"/>
  <c r="K177" i="17" s="1"/>
  <c r="K180" i="17" s="1"/>
  <c r="K179" i="17" s="1"/>
  <c r="J200" i="17"/>
  <c r="J201" i="17" s="1"/>
  <c r="J204" i="17" s="1"/>
  <c r="J203" i="17" s="1"/>
  <c r="J184" i="17"/>
  <c r="J185" i="17" s="1"/>
  <c r="J188" i="17" s="1"/>
  <c r="J187" i="17" s="1"/>
  <c r="J224" i="17"/>
  <c r="J225" i="17" s="1"/>
  <c r="J228" i="17" s="1"/>
  <c r="J227" i="17" s="1"/>
  <c r="J82" i="17"/>
  <c r="J83" i="17" s="1"/>
  <c r="J86" i="17" s="1"/>
  <c r="H165" i="17"/>
  <c r="J192" i="17"/>
  <c r="J193" i="17" s="1"/>
  <c r="J196" i="17" s="1"/>
  <c r="J195" i="17" s="1"/>
  <c r="J146" i="17"/>
  <c r="J147" i="17" s="1"/>
  <c r="J150" i="17" s="1"/>
  <c r="J149" i="17" s="1"/>
  <c r="J168" i="17"/>
  <c r="J169" i="17" s="1"/>
  <c r="J172" i="17" s="1"/>
  <c r="J171" i="17" s="1"/>
  <c r="I50" i="17"/>
  <c r="H209" i="17"/>
  <c r="H233" i="17"/>
  <c r="AF153" i="17"/>
  <c r="AE155" i="17"/>
  <c r="AF145" i="17"/>
  <c r="AG143" i="17"/>
  <c r="AF133" i="17"/>
  <c r="AE135" i="17"/>
  <c r="AG123" i="17"/>
  <c r="AF125" i="17"/>
  <c r="AF113" i="17"/>
  <c r="AE115" i="17"/>
  <c r="AE91" i="17"/>
  <c r="AF89" i="17"/>
  <c r="AF79" i="17"/>
  <c r="AE81" i="17"/>
  <c r="U105" i="17"/>
  <c r="V103" i="17"/>
  <c r="AC211" i="17"/>
  <c r="AB213" i="17"/>
  <c r="V199" i="17"/>
  <c r="R167" i="17"/>
  <c r="AD222" i="17"/>
  <c r="V175" i="17"/>
  <c r="AC223" i="17"/>
  <c r="AD221" i="17"/>
  <c r="V104" i="17"/>
  <c r="V183" i="17"/>
  <c r="V191" i="17"/>
  <c r="P56" i="13"/>
  <c r="P57" i="13" s="1"/>
  <c r="AH8" i="17"/>
  <c r="AG17" i="17"/>
  <c r="AH15" i="17"/>
  <c r="P98" i="29"/>
  <c r="Q97" i="29"/>
  <c r="AC97" i="29"/>
  <c r="AA130" i="30"/>
  <c r="AB129" i="30"/>
  <c r="AB130" i="30" s="1"/>
  <c r="O130" i="30"/>
  <c r="P129" i="30"/>
  <c r="P7" i="29"/>
  <c r="O8" i="29"/>
  <c r="P17" i="30"/>
  <c r="O24" i="30"/>
  <c r="P44" i="13"/>
  <c r="P258" i="17" s="1"/>
  <c r="R45" i="13"/>
  <c r="S46" i="13"/>
  <c r="AB35" i="30"/>
  <c r="AB37" i="30" s="1"/>
  <c r="AA37" i="30"/>
  <c r="P35" i="30"/>
  <c r="O37" i="30"/>
  <c r="AE36" i="30"/>
  <c r="O66" i="30"/>
  <c r="P65" i="30"/>
  <c r="AC73" i="30"/>
  <c r="Q73" i="30"/>
  <c r="P74" i="30"/>
  <c r="Q113" i="30"/>
  <c r="P114" i="30"/>
  <c r="AC113" i="30"/>
  <c r="P57" i="30"/>
  <c r="O58" i="30"/>
  <c r="AB65" i="30"/>
  <c r="AB66" i="30" s="1"/>
  <c r="AA66" i="30"/>
  <c r="AC82" i="30"/>
  <c r="AD81" i="30"/>
  <c r="P106" i="30"/>
  <c r="Q105" i="30"/>
  <c r="AC105" i="30"/>
  <c r="Q30" i="30"/>
  <c r="P29" i="30"/>
  <c r="R137" i="30"/>
  <c r="Q138" i="30"/>
  <c r="AE97" i="30"/>
  <c r="AD98" i="30"/>
  <c r="AE49" i="30"/>
  <c r="AD50" i="30"/>
  <c r="P22" i="30"/>
  <c r="Q23" i="30"/>
  <c r="S36" i="30"/>
  <c r="P44" i="30"/>
  <c r="AC43" i="30"/>
  <c r="AB57" i="30"/>
  <c r="AB58" i="30" s="1"/>
  <c r="AA58" i="30"/>
  <c r="P9" i="30"/>
  <c r="O8" i="30"/>
  <c r="AD137" i="30"/>
  <c r="AC138" i="30"/>
  <c r="AA146" i="30"/>
  <c r="AB145" i="30"/>
  <c r="AB146" i="30" s="1"/>
  <c r="O146" i="30"/>
  <c r="P145" i="30"/>
  <c r="AA90" i="30"/>
  <c r="AB89" i="30"/>
  <c r="AB90" i="30" s="1"/>
  <c r="O90" i="30"/>
  <c r="P89" i="30"/>
  <c r="S49" i="30"/>
  <c r="R50" i="30"/>
  <c r="R16" i="30"/>
  <c r="Q15" i="30"/>
  <c r="P122" i="30"/>
  <c r="AC121" i="30"/>
  <c r="Q121" i="30"/>
  <c r="Q153" i="30"/>
  <c r="P154" i="30"/>
  <c r="AC153" i="30"/>
  <c r="S97" i="30"/>
  <c r="R98" i="30"/>
  <c r="Q82" i="30"/>
  <c r="R81" i="30"/>
  <c r="S113" i="29"/>
  <c r="R114" i="29"/>
  <c r="AF49" i="29"/>
  <c r="O58" i="29"/>
  <c r="P57" i="29"/>
  <c r="O29" i="29"/>
  <c r="P30" i="29"/>
  <c r="AA146" i="29"/>
  <c r="AB145" i="29"/>
  <c r="AB146" i="29" s="1"/>
  <c r="O22" i="29"/>
  <c r="P23" i="29"/>
  <c r="AC89" i="29"/>
  <c r="Q89" i="29"/>
  <c r="P90" i="29"/>
  <c r="O146" i="29"/>
  <c r="P145" i="29"/>
  <c r="P66" i="29"/>
  <c r="AC65" i="29"/>
  <c r="Q65" i="29"/>
  <c r="S9" i="29"/>
  <c r="AE113" i="29"/>
  <c r="AD114" i="29"/>
  <c r="P106" i="29"/>
  <c r="Q105" i="29"/>
  <c r="AC105" i="29"/>
  <c r="S81" i="29"/>
  <c r="R82" i="29"/>
  <c r="O44" i="29"/>
  <c r="P43" i="29"/>
  <c r="AE36" i="29"/>
  <c r="AD37" i="29"/>
  <c r="R137" i="29"/>
  <c r="Q138" i="29"/>
  <c r="AE81" i="29"/>
  <c r="AD82" i="29"/>
  <c r="R17" i="29"/>
  <c r="Q24" i="29"/>
  <c r="T49" i="29"/>
  <c r="AA44" i="29"/>
  <c r="AB43" i="29"/>
  <c r="AB44" i="29" s="1"/>
  <c r="S36" i="29"/>
  <c r="R37" i="29"/>
  <c r="AD137" i="29"/>
  <c r="AC138" i="29"/>
  <c r="AC130" i="29"/>
  <c r="AD129" i="29"/>
  <c r="R48" i="29"/>
  <c r="Q50" i="29"/>
  <c r="AA58" i="29"/>
  <c r="AB57" i="29"/>
  <c r="AB58" i="29" s="1"/>
  <c r="AC73" i="29"/>
  <c r="Q73" i="29"/>
  <c r="P74" i="29"/>
  <c r="P122" i="29"/>
  <c r="AC121" i="29"/>
  <c r="Q121" i="29"/>
  <c r="Q16" i="29"/>
  <c r="P15" i="29"/>
  <c r="R129" i="29"/>
  <c r="Q130" i="29"/>
  <c r="AD48" i="29"/>
  <c r="AC50" i="29"/>
  <c r="P154" i="29"/>
  <c r="Q153" i="29"/>
  <c r="AC153" i="29"/>
  <c r="S58" i="17" l="1"/>
  <c r="S57" i="17" s="1"/>
  <c r="T54" i="17"/>
  <c r="T55" i="17" s="1"/>
  <c r="S40" i="17"/>
  <c r="S39" i="17" s="1"/>
  <c r="T36" i="17"/>
  <c r="T37" i="17" s="1"/>
  <c r="S49" i="17"/>
  <c r="S48" i="17" s="1"/>
  <c r="T45" i="17"/>
  <c r="T46" i="17" s="1"/>
  <c r="S31" i="17"/>
  <c r="S30" i="17" s="1"/>
  <c r="T27" i="17"/>
  <c r="T28" i="17" s="1"/>
  <c r="AF90" i="17"/>
  <c r="J92" i="17"/>
  <c r="J93" i="17" s="1"/>
  <c r="J96" i="17" s="1"/>
  <c r="J95" i="17" s="1"/>
  <c r="I97" i="17"/>
  <c r="U18" i="17"/>
  <c r="U19" i="17" s="1"/>
  <c r="U22" i="17" s="1"/>
  <c r="U21" i="17" s="1"/>
  <c r="H253" i="17"/>
  <c r="H264" i="17" s="1"/>
  <c r="I85" i="17"/>
  <c r="I88" i="17" s="1"/>
  <c r="H251" i="17"/>
  <c r="H250" i="17" s="1"/>
  <c r="H60" i="13" s="1"/>
  <c r="H21" i="13" s="1"/>
  <c r="I229" i="17"/>
  <c r="I230" i="17"/>
  <c r="J182" i="17"/>
  <c r="J181" i="17"/>
  <c r="I141" i="17"/>
  <c r="I142" i="17"/>
  <c r="I198" i="17"/>
  <c r="I197" i="17"/>
  <c r="I162" i="17"/>
  <c r="I161" i="17"/>
  <c r="I173" i="17"/>
  <c r="I174" i="17"/>
  <c r="I207" i="17"/>
  <c r="I190" i="17"/>
  <c r="I189" i="17"/>
  <c r="I112" i="17"/>
  <c r="I111" i="17"/>
  <c r="I163" i="17"/>
  <c r="I219" i="17"/>
  <c r="I220" i="17"/>
  <c r="I231" i="17"/>
  <c r="J23" i="17"/>
  <c r="I122" i="17"/>
  <c r="I121" i="17"/>
  <c r="I132" i="17"/>
  <c r="I131" i="17"/>
  <c r="I151" i="17"/>
  <c r="I152" i="17"/>
  <c r="J14" i="17"/>
  <c r="I205" i="17"/>
  <c r="I206" i="17"/>
  <c r="AF155" i="17"/>
  <c r="AG153" i="17"/>
  <c r="AG145" i="17"/>
  <c r="AH143" i="17"/>
  <c r="AH145" i="17" s="1"/>
  <c r="AF135" i="17"/>
  <c r="AG133" i="17"/>
  <c r="AG125" i="17"/>
  <c r="AH123" i="17"/>
  <c r="AH125" i="17" s="1"/>
  <c r="AG113" i="17"/>
  <c r="AF115" i="17"/>
  <c r="AF91" i="17"/>
  <c r="AG89" i="17"/>
  <c r="AG79" i="17"/>
  <c r="AF81" i="17"/>
  <c r="W104" i="17"/>
  <c r="AE221" i="17"/>
  <c r="AD223" i="17"/>
  <c r="S167" i="17"/>
  <c r="W199" i="17"/>
  <c r="AC213" i="17"/>
  <c r="AD211" i="17"/>
  <c r="W191" i="17"/>
  <c r="V105" i="17"/>
  <c r="W103" i="17"/>
  <c r="AE222" i="17"/>
  <c r="W183" i="17"/>
  <c r="W175" i="17"/>
  <c r="Q56" i="13"/>
  <c r="Q57" i="13" s="1"/>
  <c r="AH17" i="17"/>
  <c r="Q98" i="29"/>
  <c r="R97" i="29"/>
  <c r="AC98" i="29"/>
  <c r="AD97" i="29"/>
  <c r="Q129" i="30"/>
  <c r="P130" i="30"/>
  <c r="AC129" i="30"/>
  <c r="AC7" i="29"/>
  <c r="AD7" i="29" s="1"/>
  <c r="AE7" i="29" s="1"/>
  <c r="AF7" i="29" s="1"/>
  <c r="AG7" i="29" s="1"/>
  <c r="AH7" i="29" s="1"/>
  <c r="AI7" i="29" s="1"/>
  <c r="AJ7" i="29" s="1"/>
  <c r="Q7" i="29"/>
  <c r="P8" i="29"/>
  <c r="P24" i="30"/>
  <c r="Q17" i="30"/>
  <c r="Q44" i="13"/>
  <c r="Q258" i="17" s="1"/>
  <c r="T46" i="13"/>
  <c r="S45" i="13"/>
  <c r="AC35" i="30"/>
  <c r="Q35" i="30"/>
  <c r="P37" i="30"/>
  <c r="AE98" i="30"/>
  <c r="AF97" i="30"/>
  <c r="R138" i="30"/>
  <c r="S137" i="30"/>
  <c r="Q114" i="30"/>
  <c r="R113" i="30"/>
  <c r="Q122" i="30"/>
  <c r="R121" i="30"/>
  <c r="S16" i="30"/>
  <c r="R15" i="30"/>
  <c r="R23" i="30"/>
  <c r="Q22" i="30"/>
  <c r="AC106" i="30"/>
  <c r="AD105" i="30"/>
  <c r="AC65" i="30"/>
  <c r="Q65" i="30"/>
  <c r="P66" i="30"/>
  <c r="AD121" i="30"/>
  <c r="AC122" i="30"/>
  <c r="P146" i="30"/>
  <c r="Q145" i="30"/>
  <c r="AC145" i="30"/>
  <c r="R105" i="30"/>
  <c r="Q106" i="30"/>
  <c r="P58" i="30"/>
  <c r="AC57" i="30"/>
  <c r="Q57" i="30"/>
  <c r="Q74" i="30"/>
  <c r="R73" i="30"/>
  <c r="R82" i="30"/>
  <c r="S81" i="30"/>
  <c r="S98" i="30"/>
  <c r="T97" i="30"/>
  <c r="AD153" i="30"/>
  <c r="AC154" i="30"/>
  <c r="AD138" i="30"/>
  <c r="AE137" i="30"/>
  <c r="P8" i="30"/>
  <c r="Q9" i="30"/>
  <c r="Q29" i="30"/>
  <c r="R30" i="30"/>
  <c r="AD82" i="30"/>
  <c r="AE81" i="30"/>
  <c r="AC74" i="30"/>
  <c r="AD73" i="30"/>
  <c r="S50" i="30"/>
  <c r="T49" i="30"/>
  <c r="AC89" i="30"/>
  <c r="Q89" i="30"/>
  <c r="P90" i="30"/>
  <c r="AC44" i="30"/>
  <c r="AD43" i="30"/>
  <c r="T36" i="30"/>
  <c r="AE50" i="30"/>
  <c r="AF49" i="30"/>
  <c r="AD113" i="30"/>
  <c r="AC114" i="30"/>
  <c r="AF36" i="30"/>
  <c r="R153" i="30"/>
  <c r="Q154" i="30"/>
  <c r="R153" i="29"/>
  <c r="Q154" i="29"/>
  <c r="R105" i="29"/>
  <c r="Q106" i="29"/>
  <c r="AE114" i="29"/>
  <c r="AF113" i="29"/>
  <c r="T9" i="29"/>
  <c r="Q122" i="29"/>
  <c r="R121" i="29"/>
  <c r="AF81" i="29"/>
  <c r="AE82" i="29"/>
  <c r="AE37" i="29"/>
  <c r="AF36" i="29"/>
  <c r="Q90" i="29"/>
  <c r="R89" i="29"/>
  <c r="AG49" i="29"/>
  <c r="AD121" i="29"/>
  <c r="AC122" i="29"/>
  <c r="AD138" i="29"/>
  <c r="AE137" i="29"/>
  <c r="U49" i="29"/>
  <c r="T81" i="29"/>
  <c r="S82" i="29"/>
  <c r="R65" i="29"/>
  <c r="Q66" i="29"/>
  <c r="AC90" i="29"/>
  <c r="AD89" i="29"/>
  <c r="Q23" i="29"/>
  <c r="P22" i="29"/>
  <c r="S48" i="29"/>
  <c r="R50" i="29"/>
  <c r="S37" i="29"/>
  <c r="T36" i="29"/>
  <c r="AD65" i="29"/>
  <c r="AC66" i="29"/>
  <c r="Q74" i="29"/>
  <c r="R73" i="29"/>
  <c r="S17" i="29"/>
  <c r="R24" i="29"/>
  <c r="R138" i="29"/>
  <c r="S137" i="29"/>
  <c r="Q145" i="29"/>
  <c r="P146" i="29"/>
  <c r="AC145" i="29"/>
  <c r="P29" i="29"/>
  <c r="Q30" i="29"/>
  <c r="AD153" i="29"/>
  <c r="AC154" i="29"/>
  <c r="AE48" i="29"/>
  <c r="AD50" i="29"/>
  <c r="S129" i="29"/>
  <c r="R130" i="29"/>
  <c r="R16" i="29"/>
  <c r="Q15" i="29"/>
  <c r="AC74" i="29"/>
  <c r="AD73" i="29"/>
  <c r="AE129" i="29"/>
  <c r="AD130" i="29"/>
  <c r="P44" i="29"/>
  <c r="AC43" i="29"/>
  <c r="AC106" i="29"/>
  <c r="AD105" i="29"/>
  <c r="AC57" i="29"/>
  <c r="P58" i="29"/>
  <c r="Q57" i="29"/>
  <c r="S114" i="29"/>
  <c r="T113" i="29"/>
  <c r="T49" i="17" l="1"/>
  <c r="T48" i="17" s="1"/>
  <c r="U45" i="17"/>
  <c r="U46" i="17" s="1"/>
  <c r="T40" i="17"/>
  <c r="T39" i="17" s="1"/>
  <c r="U36" i="17"/>
  <c r="U37" i="17" s="1"/>
  <c r="T31" i="17"/>
  <c r="T30" i="17" s="1"/>
  <c r="U27" i="17"/>
  <c r="U28" i="17" s="1"/>
  <c r="T58" i="17"/>
  <c r="T57" i="17" s="1"/>
  <c r="U54" i="17"/>
  <c r="U55" i="17" s="1"/>
  <c r="AG90" i="17"/>
  <c r="I98" i="17"/>
  <c r="V18" i="17"/>
  <c r="V19" i="17" s="1"/>
  <c r="V22" i="17" s="1"/>
  <c r="V21" i="17" s="1"/>
  <c r="K13" i="17"/>
  <c r="K12" i="17" s="1"/>
  <c r="H252" i="17"/>
  <c r="H61" i="13" s="1"/>
  <c r="I99" i="17"/>
  <c r="I253" i="17" s="1"/>
  <c r="I87" i="17"/>
  <c r="I101" i="17" s="1"/>
  <c r="L10" i="17"/>
  <c r="M9" i="17" s="1"/>
  <c r="I100" i="17"/>
  <c r="I237" i="17" s="1"/>
  <c r="I233" i="17"/>
  <c r="I208" i="17"/>
  <c r="K200" i="17"/>
  <c r="K201" i="17" s="1"/>
  <c r="K204" i="17" s="1"/>
  <c r="K203" i="17" s="1"/>
  <c r="K106" i="17"/>
  <c r="K107" i="17" s="1"/>
  <c r="K110" i="17" s="1"/>
  <c r="K109" i="17" s="1"/>
  <c r="J50" i="17"/>
  <c r="I164" i="17"/>
  <c r="K82" i="17"/>
  <c r="K83" i="17" s="1"/>
  <c r="K86" i="17" s="1"/>
  <c r="K136" i="17"/>
  <c r="K137" i="17" s="1"/>
  <c r="K140" i="17" s="1"/>
  <c r="K139" i="17" s="1"/>
  <c r="K116" i="17"/>
  <c r="K117" i="17" s="1"/>
  <c r="K120" i="17" s="1"/>
  <c r="K119" i="17" s="1"/>
  <c r="J59" i="17"/>
  <c r="K192" i="17"/>
  <c r="K193" i="17" s="1"/>
  <c r="K196" i="17" s="1"/>
  <c r="K195" i="17" s="1"/>
  <c r="K224" i="17"/>
  <c r="K225" i="17" s="1"/>
  <c r="K228" i="17" s="1"/>
  <c r="K227" i="17" s="1"/>
  <c r="I232" i="17"/>
  <c r="K126" i="17"/>
  <c r="K127" i="17" s="1"/>
  <c r="K130" i="17" s="1"/>
  <c r="K129" i="17" s="1"/>
  <c r="K184" i="17"/>
  <c r="K185" i="17" s="1"/>
  <c r="K188" i="17" s="1"/>
  <c r="K187" i="17" s="1"/>
  <c r="K156" i="17"/>
  <c r="K157" i="17" s="1"/>
  <c r="K160" i="17" s="1"/>
  <c r="K159" i="17" s="1"/>
  <c r="K214" i="17"/>
  <c r="K215" i="17" s="1"/>
  <c r="K218" i="17" s="1"/>
  <c r="K217" i="17" s="1"/>
  <c r="J41" i="17"/>
  <c r="I165" i="17"/>
  <c r="I209" i="17"/>
  <c r="L176" i="17"/>
  <c r="L177" i="17" s="1"/>
  <c r="L180" i="17" s="1"/>
  <c r="L179" i="17" s="1"/>
  <c r="K168" i="17"/>
  <c r="K169" i="17" s="1"/>
  <c r="K172" i="17" s="1"/>
  <c r="K171" i="17" s="1"/>
  <c r="J32" i="17"/>
  <c r="K146" i="17"/>
  <c r="K147" i="17" s="1"/>
  <c r="K150" i="17" s="1"/>
  <c r="K149" i="17" s="1"/>
  <c r="AG155" i="17"/>
  <c r="AH153" i="17"/>
  <c r="AG135" i="17"/>
  <c r="AH133" i="17"/>
  <c r="AH135" i="17" s="1"/>
  <c r="AG115" i="17"/>
  <c r="AH113" i="17"/>
  <c r="AH115" i="17" s="1"/>
  <c r="AH89" i="17"/>
  <c r="AG91" i="17"/>
  <c r="AG81" i="17"/>
  <c r="AH79" i="17"/>
  <c r="AH81" i="17" s="1"/>
  <c r="AF222" i="17"/>
  <c r="AE211" i="17"/>
  <c r="AD213" i="17"/>
  <c r="AF221" i="17"/>
  <c r="AE223" i="17"/>
  <c r="X175" i="17"/>
  <c r="W105" i="17"/>
  <c r="X103" i="17"/>
  <c r="X199" i="17"/>
  <c r="X183" i="17"/>
  <c r="X191" i="17"/>
  <c r="T167" i="17"/>
  <c r="X104" i="17"/>
  <c r="R56" i="13"/>
  <c r="R57" i="13" s="1"/>
  <c r="AE97" i="29"/>
  <c r="AD98" i="29"/>
  <c r="S97" i="29"/>
  <c r="R98" i="29"/>
  <c r="AD129" i="30"/>
  <c r="AC130" i="30"/>
  <c r="Q130" i="30"/>
  <c r="R129" i="30"/>
  <c r="R7" i="29"/>
  <c r="Q8" i="29"/>
  <c r="Q24" i="30"/>
  <c r="R17" i="30"/>
  <c r="R44" i="13"/>
  <c r="R258" i="17" s="1"/>
  <c r="T45" i="13"/>
  <c r="U46" i="13"/>
  <c r="R35" i="30"/>
  <c r="Q37" i="30"/>
  <c r="AD35" i="30"/>
  <c r="AC37" i="30"/>
  <c r="AG36" i="30"/>
  <c r="Q8" i="30"/>
  <c r="R9" i="30"/>
  <c r="T81" i="30"/>
  <c r="S82" i="30"/>
  <c r="AC58" i="30"/>
  <c r="AD57" i="30"/>
  <c r="R65" i="30"/>
  <c r="Q66" i="30"/>
  <c r="R122" i="30"/>
  <c r="S121" i="30"/>
  <c r="U36" i="30"/>
  <c r="R106" i="30"/>
  <c r="S105" i="30"/>
  <c r="AE121" i="30"/>
  <c r="AD122" i="30"/>
  <c r="AC66" i="30"/>
  <c r="AD65" i="30"/>
  <c r="AD106" i="30"/>
  <c r="AE105" i="30"/>
  <c r="Q90" i="30"/>
  <c r="R89" i="30"/>
  <c r="AC146" i="30"/>
  <c r="AD145" i="30"/>
  <c r="S15" i="30"/>
  <c r="T16" i="30"/>
  <c r="AE113" i="30"/>
  <c r="AD114" i="30"/>
  <c r="AC90" i="30"/>
  <c r="AD89" i="30"/>
  <c r="AD74" i="30"/>
  <c r="AE73" i="30"/>
  <c r="S30" i="30"/>
  <c r="R29" i="30"/>
  <c r="AE138" i="30"/>
  <c r="AF137" i="30"/>
  <c r="R74" i="30"/>
  <c r="S73" i="30"/>
  <c r="R145" i="30"/>
  <c r="Q146" i="30"/>
  <c r="S113" i="30"/>
  <c r="R114" i="30"/>
  <c r="T137" i="30"/>
  <c r="S138" i="30"/>
  <c r="R154" i="30"/>
  <c r="S153" i="30"/>
  <c r="AG49" i="30"/>
  <c r="AF50" i="30"/>
  <c r="U49" i="30"/>
  <c r="T50" i="30"/>
  <c r="T98" i="30"/>
  <c r="U97" i="30"/>
  <c r="AE43" i="30"/>
  <c r="AD44" i="30"/>
  <c r="AF81" i="30"/>
  <c r="AE82" i="30"/>
  <c r="AD154" i="30"/>
  <c r="AE153" i="30"/>
  <c r="Q58" i="30"/>
  <c r="R57" i="30"/>
  <c r="R22" i="30"/>
  <c r="S23" i="30"/>
  <c r="AF98" i="30"/>
  <c r="AG97" i="30"/>
  <c r="AF48" i="29"/>
  <c r="AE50" i="29"/>
  <c r="R74" i="29"/>
  <c r="S73" i="29"/>
  <c r="AF114" i="29"/>
  <c r="AG113" i="29"/>
  <c r="AD106" i="29"/>
  <c r="AE105" i="29"/>
  <c r="R30" i="29"/>
  <c r="Q29" i="29"/>
  <c r="AC146" i="29"/>
  <c r="AD145" i="29"/>
  <c r="V49" i="29"/>
  <c r="AF82" i="29"/>
  <c r="AG81" i="29"/>
  <c r="Q58" i="29"/>
  <c r="R57" i="29"/>
  <c r="R15" i="29"/>
  <c r="S16" i="29"/>
  <c r="AD154" i="29"/>
  <c r="AE153" i="29"/>
  <c r="S24" i="29"/>
  <c r="T17" i="29"/>
  <c r="T48" i="29"/>
  <c r="S50" i="29"/>
  <c r="Q22" i="29"/>
  <c r="R23" i="29"/>
  <c r="AE121" i="29"/>
  <c r="AD122" i="29"/>
  <c r="T114" i="29"/>
  <c r="U113" i="29"/>
  <c r="AD43" i="29"/>
  <c r="AC44" i="29"/>
  <c r="AE130" i="29"/>
  <c r="AF129" i="29"/>
  <c r="R145" i="29"/>
  <c r="Q146" i="29"/>
  <c r="R66" i="29"/>
  <c r="S65" i="29"/>
  <c r="T82" i="29"/>
  <c r="U81" i="29"/>
  <c r="S105" i="29"/>
  <c r="R106" i="29"/>
  <c r="AC58" i="29"/>
  <c r="AD57" i="29"/>
  <c r="AD74" i="29"/>
  <c r="AE73" i="29"/>
  <c r="S130" i="29"/>
  <c r="T129" i="29"/>
  <c r="AD90" i="29"/>
  <c r="AE89" i="29"/>
  <c r="AF137" i="29"/>
  <c r="AE138" i="29"/>
  <c r="AH49" i="29"/>
  <c r="AF37" i="29"/>
  <c r="AG36" i="29"/>
  <c r="R122" i="29"/>
  <c r="S121" i="29"/>
  <c r="U9" i="29"/>
  <c r="T137" i="29"/>
  <c r="S138" i="29"/>
  <c r="AD66" i="29"/>
  <c r="AE65" i="29"/>
  <c r="T37" i="29"/>
  <c r="U36" i="29"/>
  <c r="R90" i="29"/>
  <c r="S89" i="29"/>
  <c r="R154" i="29"/>
  <c r="S153" i="29"/>
  <c r="U31" i="17" l="1"/>
  <c r="U30" i="17" s="1"/>
  <c r="V27" i="17"/>
  <c r="V28" i="17" s="1"/>
  <c r="U40" i="17"/>
  <c r="U39" i="17" s="1"/>
  <c r="V36" i="17"/>
  <c r="V37" i="17" s="1"/>
  <c r="U49" i="17"/>
  <c r="U48" i="17" s="1"/>
  <c r="V45" i="17"/>
  <c r="V46" i="17" s="1"/>
  <c r="U58" i="17"/>
  <c r="U57" i="17" s="1"/>
  <c r="V54" i="17"/>
  <c r="V55" i="17" s="1"/>
  <c r="AH90" i="17"/>
  <c r="K92" i="17"/>
  <c r="K93" i="17" s="1"/>
  <c r="K96" i="17" s="1"/>
  <c r="K95" i="17" s="1"/>
  <c r="J97" i="17"/>
  <c r="W18" i="17"/>
  <c r="W19" i="17" s="1"/>
  <c r="W22" i="17" s="1"/>
  <c r="W21" i="17" s="1"/>
  <c r="I241" i="17"/>
  <c r="J85" i="17"/>
  <c r="J87" i="17" s="1"/>
  <c r="J161" i="17"/>
  <c r="J162" i="17"/>
  <c r="J132" i="17"/>
  <c r="J131" i="17"/>
  <c r="J198" i="17"/>
  <c r="J197" i="17"/>
  <c r="K23" i="17"/>
  <c r="J152" i="17"/>
  <c r="J151" i="17"/>
  <c r="J142" i="17"/>
  <c r="J141" i="17"/>
  <c r="J207" i="17"/>
  <c r="J190" i="17"/>
  <c r="J189" i="17"/>
  <c r="J229" i="17"/>
  <c r="J230" i="17"/>
  <c r="J112" i="17"/>
  <c r="J111" i="17"/>
  <c r="J163" i="17"/>
  <c r="I264" i="17"/>
  <c r="I252" i="17"/>
  <c r="I61" i="13" s="1"/>
  <c r="K182" i="17"/>
  <c r="K181" i="17"/>
  <c r="J220" i="17"/>
  <c r="J231" i="17"/>
  <c r="J219" i="17"/>
  <c r="J122" i="17"/>
  <c r="J121" i="17"/>
  <c r="J205" i="17"/>
  <c r="J206" i="17"/>
  <c r="J174" i="17"/>
  <c r="J173" i="17"/>
  <c r="K14" i="17"/>
  <c r="I246" i="17"/>
  <c r="I251" i="17"/>
  <c r="I250" i="17" s="1"/>
  <c r="I60" i="13" s="1"/>
  <c r="I21" i="13" s="1"/>
  <c r="AH155" i="17"/>
  <c r="Y191" i="17"/>
  <c r="Y175" i="17"/>
  <c r="AF211" i="17"/>
  <c r="AE213" i="17"/>
  <c r="Y199" i="17"/>
  <c r="Y104" i="17"/>
  <c r="AG221" i="17"/>
  <c r="AF223" i="17"/>
  <c r="U167" i="17"/>
  <c r="Y183" i="17"/>
  <c r="X105" i="17"/>
  <c r="Y103" i="17"/>
  <c r="AG222" i="17"/>
  <c r="S56" i="13"/>
  <c r="S57" i="13" s="1"/>
  <c r="S98" i="29"/>
  <c r="T97" i="29"/>
  <c r="AF97" i="29"/>
  <c r="AE98" i="29"/>
  <c r="AD130" i="30"/>
  <c r="AE129" i="30"/>
  <c r="S129" i="30"/>
  <c r="R130" i="30"/>
  <c r="S7" i="29"/>
  <c r="R8" i="29"/>
  <c r="S17" i="30"/>
  <c r="R24" i="30"/>
  <c r="S44" i="13"/>
  <c r="S258" i="17" s="1"/>
  <c r="V46" i="13"/>
  <c r="U45" i="13"/>
  <c r="S35" i="30"/>
  <c r="R37" i="30"/>
  <c r="AE35" i="30"/>
  <c r="AD37" i="30"/>
  <c r="S114" i="30"/>
  <c r="T113" i="30"/>
  <c r="S29" i="30"/>
  <c r="T30" i="30"/>
  <c r="T121" i="30"/>
  <c r="S122" i="30"/>
  <c r="S22" i="30"/>
  <c r="T23" i="30"/>
  <c r="AE74" i="30"/>
  <c r="AF73" i="30"/>
  <c r="T15" i="30"/>
  <c r="U16" i="30"/>
  <c r="R90" i="30"/>
  <c r="S89" i="30"/>
  <c r="AE65" i="30"/>
  <c r="AD66" i="30"/>
  <c r="S106" i="30"/>
  <c r="T105" i="30"/>
  <c r="S65" i="30"/>
  <c r="R66" i="30"/>
  <c r="T82" i="30"/>
  <c r="U81" i="30"/>
  <c r="R58" i="30"/>
  <c r="S57" i="30"/>
  <c r="U50" i="30"/>
  <c r="V49" i="30"/>
  <c r="V50" i="30" s="1"/>
  <c r="AF138" i="30"/>
  <c r="AG137" i="30"/>
  <c r="AF43" i="30"/>
  <c r="AE44" i="30"/>
  <c r="AE89" i="30"/>
  <c r="AD90" i="30"/>
  <c r="AF82" i="30"/>
  <c r="AG81" i="30"/>
  <c r="V97" i="30"/>
  <c r="V98" i="30" s="1"/>
  <c r="U98" i="30"/>
  <c r="AG50" i="30"/>
  <c r="AH49" i="30"/>
  <c r="T138" i="30"/>
  <c r="U137" i="30"/>
  <c r="S145" i="30"/>
  <c r="R146" i="30"/>
  <c r="AF121" i="30"/>
  <c r="AE122" i="30"/>
  <c r="V36" i="30"/>
  <c r="AE57" i="30"/>
  <c r="AD58" i="30"/>
  <c r="R8" i="30"/>
  <c r="S9" i="30"/>
  <c r="AG98" i="30"/>
  <c r="AH97" i="30"/>
  <c r="AE154" i="30"/>
  <c r="AF153" i="30"/>
  <c r="S154" i="30"/>
  <c r="T153" i="30"/>
  <c r="T73" i="30"/>
  <c r="S74" i="30"/>
  <c r="AE114" i="30"/>
  <c r="AF113" i="30"/>
  <c r="AD146" i="30"/>
  <c r="AE145" i="30"/>
  <c r="AE106" i="30"/>
  <c r="AF105" i="30"/>
  <c r="AH36" i="30"/>
  <c r="T89" i="29"/>
  <c r="S90" i="29"/>
  <c r="AE66" i="29"/>
  <c r="AF65" i="29"/>
  <c r="T130" i="29"/>
  <c r="U129" i="29"/>
  <c r="T73" i="29"/>
  <c r="S74" i="29"/>
  <c r="AH36" i="29"/>
  <c r="AG37" i="29"/>
  <c r="T24" i="29"/>
  <c r="U17" i="29"/>
  <c r="S15" i="29"/>
  <c r="T16" i="29"/>
  <c r="AH81" i="29"/>
  <c r="AG82" i="29"/>
  <c r="AD146" i="29"/>
  <c r="AE145" i="29"/>
  <c r="AF138" i="29"/>
  <c r="AG137" i="29"/>
  <c r="AF73" i="29"/>
  <c r="AE74" i="29"/>
  <c r="AE57" i="29"/>
  <c r="AD58" i="29"/>
  <c r="U82" i="29"/>
  <c r="V81" i="29"/>
  <c r="V82" i="29" s="1"/>
  <c r="AD44" i="29"/>
  <c r="AE43" i="29"/>
  <c r="U48" i="29"/>
  <c r="T50" i="29"/>
  <c r="T138" i="29"/>
  <c r="U137" i="29"/>
  <c r="AI49" i="29"/>
  <c r="AE90" i="29"/>
  <c r="AF89" i="29"/>
  <c r="AE106" i="29"/>
  <c r="AF105" i="29"/>
  <c r="AG114" i="29"/>
  <c r="AH113" i="29"/>
  <c r="T65" i="29"/>
  <c r="S66" i="29"/>
  <c r="U114" i="29"/>
  <c r="V113" i="29"/>
  <c r="V114" i="29" s="1"/>
  <c r="S23" i="29"/>
  <c r="R22" i="29"/>
  <c r="AF153" i="29"/>
  <c r="AE154" i="29"/>
  <c r="AG48" i="29"/>
  <c r="AF50" i="29"/>
  <c r="V36" i="29"/>
  <c r="V37" i="29" s="1"/>
  <c r="U37" i="29"/>
  <c r="V9" i="29"/>
  <c r="S154" i="29"/>
  <c r="T153" i="29"/>
  <c r="S122" i="29"/>
  <c r="T121" i="29"/>
  <c r="S106" i="29"/>
  <c r="T105" i="29"/>
  <c r="S145" i="29"/>
  <c r="R146" i="29"/>
  <c r="AF130" i="29"/>
  <c r="AG129" i="29"/>
  <c r="AE122" i="29"/>
  <c r="AF121" i="29"/>
  <c r="R58" i="29"/>
  <c r="S57" i="29"/>
  <c r="R29" i="29"/>
  <c r="S30" i="29"/>
  <c r="V40" i="17" l="1"/>
  <c r="V39" i="17" s="1"/>
  <c r="W36" i="17"/>
  <c r="W37" i="17" s="1"/>
  <c r="V58" i="17"/>
  <c r="V57" i="17" s="1"/>
  <c r="W54" i="17"/>
  <c r="W55" i="17" s="1"/>
  <c r="V31" i="17"/>
  <c r="V30" i="17" s="1"/>
  <c r="W27" i="17"/>
  <c r="W28" i="17" s="1"/>
  <c r="V49" i="17"/>
  <c r="V48" i="17" s="1"/>
  <c r="W45" i="17"/>
  <c r="W46" i="17" s="1"/>
  <c r="AH91" i="17"/>
  <c r="J98" i="17"/>
  <c r="X18" i="17"/>
  <c r="X19" i="17" s="1"/>
  <c r="X22" i="17" s="1"/>
  <c r="X21" i="17" s="1"/>
  <c r="L13" i="17"/>
  <c r="L12" i="17" s="1"/>
  <c r="J88" i="17"/>
  <c r="J99" i="17"/>
  <c r="J241" i="17" s="1"/>
  <c r="M10" i="17"/>
  <c r="N9" i="17" s="1"/>
  <c r="J100" i="17"/>
  <c r="J237" i="17" s="1"/>
  <c r="J233" i="17"/>
  <c r="J164" i="17"/>
  <c r="L116" i="17"/>
  <c r="L117" i="17" s="1"/>
  <c r="L120" i="17" s="1"/>
  <c r="L119" i="17" s="1"/>
  <c r="L214" i="17"/>
  <c r="L215" i="17" s="1"/>
  <c r="L218" i="17" s="1"/>
  <c r="L217" i="17" s="1"/>
  <c r="L146" i="17"/>
  <c r="L147" i="17" s="1"/>
  <c r="L150" i="17" s="1"/>
  <c r="L149" i="17" s="1"/>
  <c r="K59" i="17"/>
  <c r="K41" i="17"/>
  <c r="L136" i="17"/>
  <c r="L137" i="17" s="1"/>
  <c r="L140" i="17" s="1"/>
  <c r="L139" i="17" s="1"/>
  <c r="L192" i="17"/>
  <c r="L193" i="17" s="1"/>
  <c r="L196" i="17" s="1"/>
  <c r="L195" i="17" s="1"/>
  <c r="L200" i="17"/>
  <c r="L201" i="17" s="1"/>
  <c r="L204" i="17" s="1"/>
  <c r="L203" i="17" s="1"/>
  <c r="M176" i="17"/>
  <c r="M177" i="17" s="1"/>
  <c r="M180" i="17" s="1"/>
  <c r="M179" i="17" s="1"/>
  <c r="L224" i="17"/>
  <c r="L225" i="17" s="1"/>
  <c r="L228" i="17" s="1"/>
  <c r="L227" i="17" s="1"/>
  <c r="J209" i="17"/>
  <c r="K32" i="17"/>
  <c r="L106" i="17"/>
  <c r="L107" i="17" s="1"/>
  <c r="L110" i="17" s="1"/>
  <c r="L109" i="17" s="1"/>
  <c r="J101" i="17"/>
  <c r="L126" i="17"/>
  <c r="L127" i="17" s="1"/>
  <c r="L130" i="17" s="1"/>
  <c r="L129" i="17" s="1"/>
  <c r="K50" i="17"/>
  <c r="J208" i="17"/>
  <c r="J232" i="17"/>
  <c r="J165" i="17"/>
  <c r="L184" i="17"/>
  <c r="L185" i="17" s="1"/>
  <c r="L188" i="17" s="1"/>
  <c r="L187" i="17" s="1"/>
  <c r="L82" i="17"/>
  <c r="L83" i="17" s="1"/>
  <c r="L86" i="17" s="1"/>
  <c r="L156" i="17"/>
  <c r="L157" i="17" s="1"/>
  <c r="L160" i="17" s="1"/>
  <c r="L159" i="17" s="1"/>
  <c r="L168" i="17"/>
  <c r="L169" i="17" s="1"/>
  <c r="L172" i="17" s="1"/>
  <c r="L171" i="17" s="1"/>
  <c r="AG211" i="17"/>
  <c r="AF213" i="17"/>
  <c r="Z191" i="17"/>
  <c r="AH222" i="17"/>
  <c r="V167" i="17"/>
  <c r="Y105" i="17"/>
  <c r="Z103" i="17"/>
  <c r="Z104" i="17"/>
  <c r="Z175" i="17"/>
  <c r="AH221" i="17"/>
  <c r="AG223" i="17"/>
  <c r="Z183" i="17"/>
  <c r="Z199" i="17"/>
  <c r="T56" i="13"/>
  <c r="T57" i="13" s="1"/>
  <c r="AG97" i="29"/>
  <c r="AF98" i="29"/>
  <c r="T98" i="29"/>
  <c r="U97" i="29"/>
  <c r="S130" i="30"/>
  <c r="T129" i="30"/>
  <c r="AE130" i="30"/>
  <c r="AF129" i="30"/>
  <c r="T7" i="29"/>
  <c r="S8" i="29"/>
  <c r="S24" i="30"/>
  <c r="T17" i="30"/>
  <c r="T44" i="13"/>
  <c r="T258" i="17" s="1"/>
  <c r="V45" i="13"/>
  <c r="W46" i="13"/>
  <c r="AF35" i="30"/>
  <c r="AE37" i="30"/>
  <c r="T35" i="30"/>
  <c r="S37" i="30"/>
  <c r="AG153" i="30"/>
  <c r="AF154" i="30"/>
  <c r="AH98" i="30"/>
  <c r="AI97" i="30"/>
  <c r="T145" i="30"/>
  <c r="S146" i="30"/>
  <c r="AH50" i="30"/>
  <c r="AI49" i="30"/>
  <c r="AH81" i="30"/>
  <c r="AG82" i="30"/>
  <c r="U105" i="30"/>
  <c r="T106" i="30"/>
  <c r="T89" i="30"/>
  <c r="S90" i="30"/>
  <c r="T29" i="30"/>
  <c r="U30" i="30"/>
  <c r="AF114" i="30"/>
  <c r="AG113" i="30"/>
  <c r="AF57" i="30"/>
  <c r="AE58" i="30"/>
  <c r="T65" i="30"/>
  <c r="S66" i="30"/>
  <c r="U113" i="30"/>
  <c r="T114" i="30"/>
  <c r="S58" i="30"/>
  <c r="T57" i="30"/>
  <c r="AI36" i="30"/>
  <c r="AG105" i="30"/>
  <c r="AF106" i="30"/>
  <c r="T154" i="30"/>
  <c r="U153" i="30"/>
  <c r="T9" i="30"/>
  <c r="S8" i="30"/>
  <c r="AF44" i="30"/>
  <c r="AG43" i="30"/>
  <c r="AG138" i="30"/>
  <c r="AH137" i="30"/>
  <c r="AF65" i="30"/>
  <c r="AE66" i="30"/>
  <c r="V16" i="30"/>
  <c r="U15" i="30"/>
  <c r="U23" i="30"/>
  <c r="T22" i="30"/>
  <c r="U121" i="30"/>
  <c r="T122" i="30"/>
  <c r="U73" i="30"/>
  <c r="T74" i="30"/>
  <c r="U138" i="30"/>
  <c r="V137" i="30"/>
  <c r="V138" i="30" s="1"/>
  <c r="AE90" i="30"/>
  <c r="AF89" i="30"/>
  <c r="U82" i="30"/>
  <c r="V81" i="30"/>
  <c r="V82" i="30" s="1"/>
  <c r="AE146" i="30"/>
  <c r="AF145" i="30"/>
  <c r="AF122" i="30"/>
  <c r="AG121" i="30"/>
  <c r="AF74" i="30"/>
  <c r="AG73" i="30"/>
  <c r="S58" i="29"/>
  <c r="T57" i="29"/>
  <c r="T106" i="29"/>
  <c r="U105" i="29"/>
  <c r="AH48" i="29"/>
  <c r="AG50" i="29"/>
  <c r="T66" i="29"/>
  <c r="U65" i="29"/>
  <c r="AF90" i="29"/>
  <c r="AG89" i="29"/>
  <c r="AG73" i="29"/>
  <c r="AF74" i="29"/>
  <c r="AH129" i="29"/>
  <c r="AG130" i="29"/>
  <c r="T23" i="29"/>
  <c r="S22" i="29"/>
  <c r="V48" i="29"/>
  <c r="V50" i="29" s="1"/>
  <c r="U50" i="29"/>
  <c r="AG138" i="29"/>
  <c r="AH137" i="29"/>
  <c r="AI81" i="29"/>
  <c r="AH82" i="29"/>
  <c r="W9" i="29"/>
  <c r="AI113" i="29"/>
  <c r="AH114" i="29"/>
  <c r="AJ49" i="29"/>
  <c r="U24" i="29"/>
  <c r="V17" i="29"/>
  <c r="U89" i="29"/>
  <c r="T90" i="29"/>
  <c r="S29" i="29"/>
  <c r="T30" i="29"/>
  <c r="AF122" i="29"/>
  <c r="AG121" i="29"/>
  <c r="T154" i="29"/>
  <c r="U153" i="29"/>
  <c r="U130" i="29"/>
  <c r="V129" i="29"/>
  <c r="V130" i="29" s="1"/>
  <c r="T145" i="29"/>
  <c r="S146" i="29"/>
  <c r="U121" i="29"/>
  <c r="T122" i="29"/>
  <c r="AG105" i="29"/>
  <c r="AF106" i="29"/>
  <c r="U138" i="29"/>
  <c r="V137" i="29"/>
  <c r="V138" i="29" s="1"/>
  <c r="AF57" i="29"/>
  <c r="AE58" i="29"/>
  <c r="AE146" i="29"/>
  <c r="AF145" i="29"/>
  <c r="U73" i="29"/>
  <c r="T74" i="29"/>
  <c r="AG153" i="29"/>
  <c r="AF154" i="29"/>
  <c r="AE44" i="29"/>
  <c r="AF43" i="29"/>
  <c r="T15" i="29"/>
  <c r="U16" i="29"/>
  <c r="AH37" i="29"/>
  <c r="AI36" i="29"/>
  <c r="AG65" i="29"/>
  <c r="AF66" i="29"/>
  <c r="W58" i="17" l="1"/>
  <c r="W57" i="17" s="1"/>
  <c r="X54" i="17"/>
  <c r="X55" i="17" s="1"/>
  <c r="W49" i="17"/>
  <c r="W48" i="17" s="1"/>
  <c r="X45" i="17"/>
  <c r="X46" i="17" s="1"/>
  <c r="W40" i="17"/>
  <c r="W39" i="17" s="1"/>
  <c r="X36" i="17"/>
  <c r="X37" i="17" s="1"/>
  <c r="W31" i="17"/>
  <c r="W30" i="17" s="1"/>
  <c r="X27" i="17"/>
  <c r="X28" i="17" s="1"/>
  <c r="L92" i="17"/>
  <c r="L93" i="17" s="1"/>
  <c r="L96" i="17" s="1"/>
  <c r="L95" i="17" s="1"/>
  <c r="K97" i="17"/>
  <c r="J253" i="17"/>
  <c r="J264" i="17" s="1"/>
  <c r="Y18" i="17"/>
  <c r="Y19" i="17" s="1"/>
  <c r="Y22" i="17" s="1"/>
  <c r="Y21" i="17" s="1"/>
  <c r="K85" i="17"/>
  <c r="K87" i="17" s="1"/>
  <c r="K173" i="17"/>
  <c r="K174" i="17"/>
  <c r="K207" i="17"/>
  <c r="K189" i="17"/>
  <c r="K190" i="17"/>
  <c r="J251" i="17"/>
  <c r="J250" i="17" s="1"/>
  <c r="J60" i="13" s="1"/>
  <c r="J21" i="13" s="1"/>
  <c r="J246" i="17"/>
  <c r="K141" i="17"/>
  <c r="K142" i="17"/>
  <c r="K152" i="17"/>
  <c r="K151" i="17"/>
  <c r="K111" i="17"/>
  <c r="K112" i="17"/>
  <c r="K163" i="17"/>
  <c r="K229" i="17"/>
  <c r="K230" i="17"/>
  <c r="K197" i="17"/>
  <c r="K198" i="17"/>
  <c r="K162" i="17"/>
  <c r="K161" i="17"/>
  <c r="L14" i="17"/>
  <c r="K220" i="17"/>
  <c r="K231" i="17"/>
  <c r="K219" i="17"/>
  <c r="L23" i="17"/>
  <c r="L182" i="17"/>
  <c r="L181" i="17"/>
  <c r="K131" i="17"/>
  <c r="K132" i="17"/>
  <c r="K122" i="17"/>
  <c r="K121" i="17"/>
  <c r="K206" i="17"/>
  <c r="K205" i="17"/>
  <c r="AH223" i="17"/>
  <c r="AA183" i="17"/>
  <c r="AA175" i="17"/>
  <c r="AA199" i="17"/>
  <c r="AA104" i="17"/>
  <c r="AA191" i="17"/>
  <c r="AA103" i="17"/>
  <c r="Z105" i="17"/>
  <c r="W167" i="17"/>
  <c r="AH211" i="17"/>
  <c r="AH213" i="17" s="1"/>
  <c r="AG213" i="17"/>
  <c r="U56" i="13"/>
  <c r="U57" i="13" s="1"/>
  <c r="AG98" i="29"/>
  <c r="AH97" i="29"/>
  <c r="U98" i="29"/>
  <c r="V97" i="29"/>
  <c r="V98" i="29" s="1"/>
  <c r="U129" i="30"/>
  <c r="T130" i="30"/>
  <c r="AF130" i="30"/>
  <c r="AG129" i="30"/>
  <c r="U7" i="29"/>
  <c r="T8" i="29"/>
  <c r="T24" i="30"/>
  <c r="U17" i="30"/>
  <c r="U44" i="13"/>
  <c r="U258" i="17" s="1"/>
  <c r="X46" i="13"/>
  <c r="W45" i="13"/>
  <c r="U35" i="30"/>
  <c r="T37" i="30"/>
  <c r="AG35" i="30"/>
  <c r="AF37" i="30"/>
  <c r="AG145" i="30"/>
  <c r="AF146" i="30"/>
  <c r="U154" i="30"/>
  <c r="V153" i="30"/>
  <c r="V154" i="30" s="1"/>
  <c r="AJ36" i="30"/>
  <c r="AI50" i="30"/>
  <c r="AJ49" i="30"/>
  <c r="AJ50" i="30" s="1"/>
  <c r="AH121" i="30"/>
  <c r="AG122" i="30"/>
  <c r="AH138" i="30"/>
  <c r="AI137" i="30"/>
  <c r="T58" i="30"/>
  <c r="U57" i="30"/>
  <c r="T66" i="30"/>
  <c r="U65" i="30"/>
  <c r="V105" i="30"/>
  <c r="V106" i="30" s="1"/>
  <c r="U106" i="30"/>
  <c r="AH113" i="30"/>
  <c r="AG114" i="30"/>
  <c r="AI98" i="30"/>
  <c r="AJ97" i="30"/>
  <c r="AJ98" i="30" s="1"/>
  <c r="V121" i="30"/>
  <c r="V122" i="30" s="1"/>
  <c r="U122" i="30"/>
  <c r="V15" i="30"/>
  <c r="W16" i="30"/>
  <c r="AH43" i="30"/>
  <c r="AG44" i="30"/>
  <c r="U9" i="30"/>
  <c r="T8" i="30"/>
  <c r="U145" i="30"/>
  <c r="T146" i="30"/>
  <c r="AG74" i="30"/>
  <c r="AH73" i="30"/>
  <c r="AF90" i="30"/>
  <c r="AG89" i="30"/>
  <c r="U74" i="30"/>
  <c r="V73" i="30"/>
  <c r="V74" i="30" s="1"/>
  <c r="AH105" i="30"/>
  <c r="AG106" i="30"/>
  <c r="V113" i="30"/>
  <c r="V114" i="30" s="1"/>
  <c r="U114" i="30"/>
  <c r="V23" i="30"/>
  <c r="U22" i="30"/>
  <c r="AF66" i="30"/>
  <c r="AG65" i="30"/>
  <c r="AF58" i="30"/>
  <c r="AG57" i="30"/>
  <c r="V30" i="30"/>
  <c r="U29" i="30"/>
  <c r="U89" i="30"/>
  <c r="T90" i="30"/>
  <c r="AH82" i="30"/>
  <c r="AI81" i="30"/>
  <c r="AH153" i="30"/>
  <c r="AG154" i="30"/>
  <c r="V153" i="29"/>
  <c r="V154" i="29" s="1"/>
  <c r="U154" i="29"/>
  <c r="AJ113" i="29"/>
  <c r="AJ114" i="29" s="1"/>
  <c r="AI114" i="29"/>
  <c r="AH138" i="29"/>
  <c r="AI137" i="29"/>
  <c r="U66" i="29"/>
  <c r="V65" i="29"/>
  <c r="V66" i="29" s="1"/>
  <c r="AH121" i="29"/>
  <c r="AG122" i="29"/>
  <c r="V89" i="29"/>
  <c r="V90" i="29" s="1"/>
  <c r="U90" i="29"/>
  <c r="W17" i="29"/>
  <c r="V24" i="29"/>
  <c r="U23" i="29"/>
  <c r="T22" i="29"/>
  <c r="V73" i="29"/>
  <c r="V74" i="29" s="1"/>
  <c r="U74" i="29"/>
  <c r="W8" i="29"/>
  <c r="X9" i="29"/>
  <c r="V105" i="29"/>
  <c r="V106" i="29" s="1"/>
  <c r="U106" i="29"/>
  <c r="AH105" i="29"/>
  <c r="AG106" i="29"/>
  <c r="AG66" i="29"/>
  <c r="AH65" i="29"/>
  <c r="U15" i="29"/>
  <c r="V16" i="29"/>
  <c r="V121" i="29"/>
  <c r="V122" i="29" s="1"/>
  <c r="U122" i="29"/>
  <c r="U30" i="29"/>
  <c r="T29" i="29"/>
  <c r="AG74" i="29"/>
  <c r="AH73" i="29"/>
  <c r="AG90" i="29"/>
  <c r="AH89" i="29"/>
  <c r="AJ36" i="29"/>
  <c r="AJ37" i="29" s="1"/>
  <c r="AI37" i="29"/>
  <c r="AG43" i="29"/>
  <c r="AF44" i="29"/>
  <c r="AG145" i="29"/>
  <c r="AF146" i="29"/>
  <c r="AG57" i="29"/>
  <c r="AF58" i="29"/>
  <c r="AI48" i="29"/>
  <c r="AH50" i="29"/>
  <c r="U57" i="29"/>
  <c r="T58" i="29"/>
  <c r="AG154" i="29"/>
  <c r="AH153" i="29"/>
  <c r="U145" i="29"/>
  <c r="T146" i="29"/>
  <c r="AJ81" i="29"/>
  <c r="AJ82" i="29" s="1"/>
  <c r="AI82" i="29"/>
  <c r="AI129" i="29"/>
  <c r="AH130" i="29"/>
  <c r="X40" i="17" l="1"/>
  <c r="X39" i="17" s="1"/>
  <c r="Y36" i="17"/>
  <c r="Y37" i="17" s="1"/>
  <c r="X49" i="17"/>
  <c r="X48" i="17" s="1"/>
  <c r="Y45" i="17"/>
  <c r="Y46" i="17" s="1"/>
  <c r="X31" i="17"/>
  <c r="X30" i="17" s="1"/>
  <c r="Y27" i="17"/>
  <c r="Y28" i="17" s="1"/>
  <c r="X58" i="17"/>
  <c r="X57" i="17" s="1"/>
  <c r="Y54" i="17"/>
  <c r="Y55" i="17" s="1"/>
  <c r="K98" i="17"/>
  <c r="J252" i="17"/>
  <c r="J61" i="13" s="1"/>
  <c r="Z18" i="17"/>
  <c r="Z19" i="17" s="1"/>
  <c r="Z22" i="17" s="1"/>
  <c r="Z21" i="17" s="1"/>
  <c r="M13" i="17"/>
  <c r="M12" i="17" s="1"/>
  <c r="K99" i="17"/>
  <c r="K241" i="17" s="1"/>
  <c r="K88" i="17"/>
  <c r="N10" i="17"/>
  <c r="O9" i="17" s="1"/>
  <c r="K232" i="17"/>
  <c r="K164" i="17"/>
  <c r="K233" i="17"/>
  <c r="K165" i="17"/>
  <c r="M106" i="17"/>
  <c r="M107" i="17" s="1"/>
  <c r="M110" i="17" s="1"/>
  <c r="M109" i="17" s="1"/>
  <c r="M146" i="17"/>
  <c r="M147" i="17" s="1"/>
  <c r="M150" i="17" s="1"/>
  <c r="M149" i="17" s="1"/>
  <c r="M116" i="17"/>
  <c r="M117" i="17" s="1"/>
  <c r="M120" i="17" s="1"/>
  <c r="M119" i="17" s="1"/>
  <c r="M126" i="17"/>
  <c r="M127" i="17" s="1"/>
  <c r="M130" i="17" s="1"/>
  <c r="M129" i="17" s="1"/>
  <c r="M156" i="17"/>
  <c r="M157" i="17" s="1"/>
  <c r="M160" i="17" s="1"/>
  <c r="M159" i="17" s="1"/>
  <c r="M168" i="17"/>
  <c r="M169" i="17" s="1"/>
  <c r="M172" i="17" s="1"/>
  <c r="M171" i="17" s="1"/>
  <c r="M200" i="17"/>
  <c r="M201" i="17" s="1"/>
  <c r="M204" i="17" s="1"/>
  <c r="M203" i="17" s="1"/>
  <c r="K209" i="17"/>
  <c r="M192" i="17"/>
  <c r="M193" i="17" s="1"/>
  <c r="M196" i="17" s="1"/>
  <c r="M195" i="17" s="1"/>
  <c r="M136" i="17"/>
  <c r="M137" i="17" s="1"/>
  <c r="M140" i="17" s="1"/>
  <c r="M139" i="17" s="1"/>
  <c r="L59" i="17"/>
  <c r="N176" i="17"/>
  <c r="N177" i="17" s="1"/>
  <c r="N180" i="17" s="1"/>
  <c r="N179" i="17" s="1"/>
  <c r="L50" i="17"/>
  <c r="M214" i="17"/>
  <c r="M215" i="17" s="1"/>
  <c r="M218" i="17" s="1"/>
  <c r="M217" i="17" s="1"/>
  <c r="M224" i="17"/>
  <c r="M225" i="17" s="1"/>
  <c r="M228" i="17" s="1"/>
  <c r="M227" i="17" s="1"/>
  <c r="K208" i="17"/>
  <c r="K100" i="17"/>
  <c r="K237" i="17" s="1"/>
  <c r="M82" i="17"/>
  <c r="M83" i="17" s="1"/>
  <c r="M86" i="17" s="1"/>
  <c r="L32" i="17"/>
  <c r="K101" i="17"/>
  <c r="L41" i="17"/>
  <c r="M184" i="17"/>
  <c r="M185" i="17" s="1"/>
  <c r="M188" i="17" s="1"/>
  <c r="M187" i="17" s="1"/>
  <c r="AB199" i="17"/>
  <c r="AB175" i="17"/>
  <c r="X167" i="17"/>
  <c r="AB104" i="17"/>
  <c r="AA105" i="17"/>
  <c r="AB103" i="17"/>
  <c r="AB191" i="17"/>
  <c r="AB183" i="17"/>
  <c r="V56" i="13"/>
  <c r="V57" i="13" s="1"/>
  <c r="AI97" i="29"/>
  <c r="AH98" i="29"/>
  <c r="U130" i="30"/>
  <c r="V129" i="30"/>
  <c r="V130" i="30" s="1"/>
  <c r="AG130" i="30"/>
  <c r="AH129" i="30"/>
  <c r="V7" i="29"/>
  <c r="V8" i="29" s="1"/>
  <c r="U8" i="29"/>
  <c r="V17" i="30"/>
  <c r="U24" i="30"/>
  <c r="X45" i="13"/>
  <c r="Y46" i="13"/>
  <c r="V44" i="13"/>
  <c r="V258" i="17" s="1"/>
  <c r="AH35" i="30"/>
  <c r="AG37" i="30"/>
  <c r="V35" i="30"/>
  <c r="V37" i="30" s="1"/>
  <c r="U37" i="30"/>
  <c r="AH106" i="30"/>
  <c r="AI105" i="30"/>
  <c r="AI73" i="30"/>
  <c r="AH74" i="30"/>
  <c r="V9" i="30"/>
  <c r="U8" i="30"/>
  <c r="V57" i="30"/>
  <c r="V58" i="30" s="1"/>
  <c r="U58" i="30"/>
  <c r="V22" i="30"/>
  <c r="W23" i="30"/>
  <c r="AH44" i="30"/>
  <c r="AI43" i="30"/>
  <c r="U66" i="30"/>
  <c r="V65" i="30"/>
  <c r="V66" i="30" s="1"/>
  <c r="V29" i="30"/>
  <c r="W30" i="30"/>
  <c r="AI82" i="30"/>
  <c r="AJ81" i="30"/>
  <c r="AJ82" i="30" s="1"/>
  <c r="AH57" i="30"/>
  <c r="AG58" i="30"/>
  <c r="X16" i="30"/>
  <c r="W15" i="30"/>
  <c r="AJ137" i="30"/>
  <c r="AJ138" i="30" s="1"/>
  <c r="AI138" i="30"/>
  <c r="AI153" i="30"/>
  <c r="AH154" i="30"/>
  <c r="AG66" i="30"/>
  <c r="AH65" i="30"/>
  <c r="AG90" i="30"/>
  <c r="AH89" i="30"/>
  <c r="U146" i="30"/>
  <c r="V145" i="30"/>
  <c r="V146" i="30" s="1"/>
  <c r="AH122" i="30"/>
  <c r="AI121" i="30"/>
  <c r="AG146" i="30"/>
  <c r="AH145" i="30"/>
  <c r="U90" i="30"/>
  <c r="V89" i="30"/>
  <c r="V90" i="30" s="1"/>
  <c r="AI113" i="30"/>
  <c r="AH114" i="30"/>
  <c r="AG44" i="29"/>
  <c r="AH43" i="29"/>
  <c r="AH154" i="29"/>
  <c r="AI153" i="29"/>
  <c r="AJ48" i="29"/>
  <c r="AJ50" i="29" s="1"/>
  <c r="AI50" i="29"/>
  <c r="AI89" i="29"/>
  <c r="AH90" i="29"/>
  <c r="W16" i="29"/>
  <c r="V15" i="29"/>
  <c r="AH106" i="29"/>
  <c r="AI105" i="29"/>
  <c r="X17" i="29"/>
  <c r="W24" i="29"/>
  <c r="AG58" i="29"/>
  <c r="AH57" i="29"/>
  <c r="AI73" i="29"/>
  <c r="AH74" i="29"/>
  <c r="Y9" i="29"/>
  <c r="X8" i="29"/>
  <c r="AH66" i="29"/>
  <c r="AI65" i="29"/>
  <c r="U58" i="29"/>
  <c r="V57" i="29"/>
  <c r="V58" i="29" s="1"/>
  <c r="AG146" i="29"/>
  <c r="AH145" i="29"/>
  <c r="U22" i="29"/>
  <c r="V23" i="29"/>
  <c r="U146" i="29"/>
  <c r="V145" i="29"/>
  <c r="V146" i="29" s="1"/>
  <c r="AJ129" i="29"/>
  <c r="AJ130" i="29" s="1"/>
  <c r="AI130" i="29"/>
  <c r="V30" i="29"/>
  <c r="U29" i="29"/>
  <c r="AH122" i="29"/>
  <c r="AI121" i="29"/>
  <c r="AJ137" i="29"/>
  <c r="AJ138" i="29" s="1"/>
  <c r="AI138" i="29"/>
  <c r="Y49" i="17" l="1"/>
  <c r="Y48" i="17" s="1"/>
  <c r="Z45" i="17"/>
  <c r="Z46" i="17" s="1"/>
  <c r="Y31" i="17"/>
  <c r="Y30" i="17" s="1"/>
  <c r="Z27" i="17"/>
  <c r="Z28" i="17" s="1"/>
  <c r="Y58" i="17"/>
  <c r="Y57" i="17" s="1"/>
  <c r="Z54" i="17"/>
  <c r="Z55" i="17" s="1"/>
  <c r="Y40" i="17"/>
  <c r="Y39" i="17" s="1"/>
  <c r="Z36" i="17"/>
  <c r="Z37" i="17" s="1"/>
  <c r="M92" i="17"/>
  <c r="M93" i="17" s="1"/>
  <c r="M96" i="17" s="1"/>
  <c r="M95" i="17" s="1"/>
  <c r="L98" i="17"/>
  <c r="AA18" i="17"/>
  <c r="AA19" i="17" s="1"/>
  <c r="AA22" i="17" s="1"/>
  <c r="AA21" i="17" s="1"/>
  <c r="K253" i="17"/>
  <c r="K264" i="17" s="1"/>
  <c r="L85" i="17"/>
  <c r="L88" i="17" s="1"/>
  <c r="L219" i="17"/>
  <c r="L220" i="17"/>
  <c r="L231" i="17"/>
  <c r="L198" i="17"/>
  <c r="L197" i="17"/>
  <c r="M23" i="17"/>
  <c r="L230" i="17"/>
  <c r="L229" i="17"/>
  <c r="L162" i="17"/>
  <c r="L161" i="17"/>
  <c r="L151" i="17"/>
  <c r="L152" i="17"/>
  <c r="L141" i="17"/>
  <c r="L142" i="17"/>
  <c r="L206" i="17"/>
  <c r="L205" i="17"/>
  <c r="L132" i="17"/>
  <c r="L131" i="17"/>
  <c r="L111" i="17"/>
  <c r="L112" i="17"/>
  <c r="L163" i="17"/>
  <c r="L207" i="17"/>
  <c r="L190" i="17"/>
  <c r="L189" i="17"/>
  <c r="K246" i="17"/>
  <c r="K251" i="17"/>
  <c r="K250" i="17" s="1"/>
  <c r="K60" i="13" s="1"/>
  <c r="K21" i="13" s="1"/>
  <c r="M181" i="17"/>
  <c r="M182" i="17"/>
  <c r="M14" i="17"/>
  <c r="L173" i="17"/>
  <c r="L174" i="17"/>
  <c r="L121" i="17"/>
  <c r="L122" i="17"/>
  <c r="AC175" i="17"/>
  <c r="AC191" i="17"/>
  <c r="AC104" i="17"/>
  <c r="AC199" i="17"/>
  <c r="AC103" i="17"/>
  <c r="AB105" i="17"/>
  <c r="AC183" i="17"/>
  <c r="Y167" i="17"/>
  <c r="W56" i="13"/>
  <c r="W57" i="13" s="1"/>
  <c r="AI98" i="29"/>
  <c r="AJ97" i="29"/>
  <c r="AJ98" i="29" s="1"/>
  <c r="AI129" i="30"/>
  <c r="AH130" i="30"/>
  <c r="V24" i="30"/>
  <c r="W17" i="30"/>
  <c r="W44" i="13"/>
  <c r="W258" i="17" s="1"/>
  <c r="Z46" i="13"/>
  <c r="Y45" i="13"/>
  <c r="AI35" i="30"/>
  <c r="AH37" i="30"/>
  <c r="AI65" i="30"/>
  <c r="AH66" i="30"/>
  <c r="X23" i="30"/>
  <c r="W22" i="30"/>
  <c r="AI122" i="30"/>
  <c r="AJ121" i="30"/>
  <c r="AJ122" i="30" s="1"/>
  <c r="V8" i="30"/>
  <c r="W9" i="30"/>
  <c r="AI89" i="30"/>
  <c r="AH90" i="30"/>
  <c r="Y16" i="30"/>
  <c r="X15" i="30"/>
  <c r="AI44" i="30"/>
  <c r="AJ43" i="30"/>
  <c r="AJ44" i="30" s="1"/>
  <c r="AJ105" i="30"/>
  <c r="AJ106" i="30" s="1"/>
  <c r="AI106" i="30"/>
  <c r="AI114" i="30"/>
  <c r="AJ113" i="30"/>
  <c r="AJ114" i="30" s="1"/>
  <c r="AI145" i="30"/>
  <c r="AH146" i="30"/>
  <c r="AJ153" i="30"/>
  <c r="AJ154" i="30" s="1"/>
  <c r="AI154" i="30"/>
  <c r="AH58" i="30"/>
  <c r="AI57" i="30"/>
  <c r="X30" i="30"/>
  <c r="W29" i="30"/>
  <c r="AI74" i="30"/>
  <c r="AJ73" i="30"/>
  <c r="AJ74" i="30" s="1"/>
  <c r="AI145" i="29"/>
  <c r="AH146" i="29"/>
  <c r="AH58" i="29"/>
  <c r="AI57" i="29"/>
  <c r="X16" i="29"/>
  <c r="W15" i="29"/>
  <c r="AI122" i="29"/>
  <c r="AJ121" i="29"/>
  <c r="AJ122" i="29" s="1"/>
  <c r="AJ65" i="29"/>
  <c r="AJ66" i="29" s="1"/>
  <c r="AI66" i="29"/>
  <c r="V22" i="29"/>
  <c r="W23" i="29"/>
  <c r="AI90" i="29"/>
  <c r="AJ89" i="29"/>
  <c r="AJ90" i="29" s="1"/>
  <c r="AJ153" i="29"/>
  <c r="AJ154" i="29" s="1"/>
  <c r="AI154" i="29"/>
  <c r="AI74" i="29"/>
  <c r="AJ73" i="29"/>
  <c r="AJ74" i="29" s="1"/>
  <c r="Y17" i="29"/>
  <c r="X24" i="29"/>
  <c r="AJ105" i="29"/>
  <c r="AJ106" i="29" s="1"/>
  <c r="AI106" i="29"/>
  <c r="AI43" i="29"/>
  <c r="AH44" i="29"/>
  <c r="W30" i="29"/>
  <c r="V29" i="29"/>
  <c r="Y8" i="29"/>
  <c r="Z9" i="29"/>
  <c r="Z58" i="17" l="1"/>
  <c r="Z57" i="17" s="1"/>
  <c r="AA54" i="17"/>
  <c r="AA55" i="17" s="1"/>
  <c r="Z31" i="17"/>
  <c r="Z30" i="17" s="1"/>
  <c r="AA27" i="17"/>
  <c r="AA28" i="17" s="1"/>
  <c r="Z40" i="17"/>
  <c r="Z39" i="17" s="1"/>
  <c r="AA36" i="17"/>
  <c r="AA37" i="17" s="1"/>
  <c r="Z49" i="17"/>
  <c r="Z48" i="17" s="1"/>
  <c r="AA45" i="17"/>
  <c r="AA46" i="17" s="1"/>
  <c r="L97" i="17"/>
  <c r="AB18" i="17"/>
  <c r="AB19" i="17" s="1"/>
  <c r="AB22" i="17" s="1"/>
  <c r="AB21" i="17" s="1"/>
  <c r="N13" i="17"/>
  <c r="N12" i="17" s="1"/>
  <c r="L87" i="17"/>
  <c r="K252" i="17"/>
  <c r="K61" i="13" s="1"/>
  <c r="L99" i="17"/>
  <c r="L241" i="17" s="1"/>
  <c r="O10" i="17"/>
  <c r="P9" i="17" s="1"/>
  <c r="L100" i="17"/>
  <c r="L237" i="17" s="1"/>
  <c r="L208" i="17"/>
  <c r="L165" i="17"/>
  <c r="N106" i="17"/>
  <c r="N107" i="17" s="1"/>
  <c r="N110" i="17" s="1"/>
  <c r="N109" i="17" s="1"/>
  <c r="M50" i="17"/>
  <c r="M59" i="17"/>
  <c r="L164" i="17"/>
  <c r="L232" i="17"/>
  <c r="N116" i="17"/>
  <c r="N117" i="17" s="1"/>
  <c r="N120" i="17" s="1"/>
  <c r="N119" i="17" s="1"/>
  <c r="O176" i="17"/>
  <c r="O177" i="17" s="1"/>
  <c r="O180" i="17" s="1"/>
  <c r="O179" i="17" s="1"/>
  <c r="N126" i="17"/>
  <c r="N127" i="17" s="1"/>
  <c r="N130" i="17" s="1"/>
  <c r="N129" i="17" s="1"/>
  <c r="M41" i="17"/>
  <c r="N146" i="17"/>
  <c r="N147" i="17" s="1"/>
  <c r="N150" i="17" s="1"/>
  <c r="N149" i="17" s="1"/>
  <c r="N224" i="17"/>
  <c r="N225" i="17" s="1"/>
  <c r="N228" i="17" s="1"/>
  <c r="N227" i="17" s="1"/>
  <c r="N214" i="17"/>
  <c r="N215" i="17" s="1"/>
  <c r="N218" i="17" s="1"/>
  <c r="N217" i="17" s="1"/>
  <c r="L233" i="17"/>
  <c r="N168" i="17"/>
  <c r="N169" i="17" s="1"/>
  <c r="N172" i="17" s="1"/>
  <c r="N171" i="17" s="1"/>
  <c r="L209" i="17"/>
  <c r="N184" i="17"/>
  <c r="N185" i="17" s="1"/>
  <c r="N188" i="17" s="1"/>
  <c r="N187" i="17" s="1"/>
  <c r="N200" i="17"/>
  <c r="N201" i="17" s="1"/>
  <c r="N204" i="17" s="1"/>
  <c r="N203" i="17" s="1"/>
  <c r="N136" i="17"/>
  <c r="N137" i="17" s="1"/>
  <c r="N140" i="17" s="1"/>
  <c r="N139" i="17" s="1"/>
  <c r="N156" i="17"/>
  <c r="N157" i="17" s="1"/>
  <c r="N160" i="17" s="1"/>
  <c r="N159" i="17" s="1"/>
  <c r="N82" i="17"/>
  <c r="N83" i="17" s="1"/>
  <c r="N86" i="17" s="1"/>
  <c r="N192" i="17"/>
  <c r="N193" i="17" s="1"/>
  <c r="N196" i="17" s="1"/>
  <c r="N195" i="17" s="1"/>
  <c r="M32" i="17"/>
  <c r="AC105" i="17"/>
  <c r="AD103" i="17"/>
  <c r="AD183" i="17"/>
  <c r="AD191" i="17"/>
  <c r="AD199" i="17"/>
  <c r="AD175" i="17"/>
  <c r="Z167" i="17"/>
  <c r="AD104" i="17"/>
  <c r="X56" i="13"/>
  <c r="X57" i="13" s="1"/>
  <c r="AI130" i="30"/>
  <c r="AJ129" i="30"/>
  <c r="AJ130" i="30" s="1"/>
  <c r="X17" i="30"/>
  <c r="W24" i="30"/>
  <c r="X44" i="13"/>
  <c r="X258" i="17" s="1"/>
  <c r="Z45" i="13"/>
  <c r="AA46" i="13"/>
  <c r="AJ35" i="30"/>
  <c r="AJ37" i="30" s="1"/>
  <c r="AI37" i="30"/>
  <c r="AI58" i="30"/>
  <c r="AJ57" i="30"/>
  <c r="AJ58" i="30" s="1"/>
  <c r="Y15" i="30"/>
  <c r="Z16" i="30"/>
  <c r="AJ65" i="30"/>
  <c r="AJ66" i="30" s="1"/>
  <c r="AI66" i="30"/>
  <c r="W8" i="30"/>
  <c r="X9" i="30"/>
  <c r="AI90" i="30"/>
  <c r="AJ89" i="30"/>
  <c r="AJ90" i="30" s="1"/>
  <c r="Y30" i="30"/>
  <c r="X29" i="30"/>
  <c r="AJ145" i="30"/>
  <c r="AJ146" i="30" s="1"/>
  <c r="AI146" i="30"/>
  <c r="Y23" i="30"/>
  <c r="X22" i="30"/>
  <c r="AA9" i="29"/>
  <c r="Z8" i="29"/>
  <c r="X15" i="29"/>
  <c r="Y16" i="29"/>
  <c r="AI58" i="29"/>
  <c r="AJ57" i="29"/>
  <c r="AJ58" i="29" s="1"/>
  <c r="AJ145" i="29"/>
  <c r="AJ146" i="29" s="1"/>
  <c r="AI146" i="29"/>
  <c r="AI44" i="29"/>
  <c r="AJ43" i="29"/>
  <c r="AJ44" i="29" s="1"/>
  <c r="Y24" i="29"/>
  <c r="Z17" i="29"/>
  <c r="X30" i="29"/>
  <c r="W29" i="29"/>
  <c r="X23" i="29"/>
  <c r="W22" i="29"/>
  <c r="AA40" i="17" l="1"/>
  <c r="AA39" i="17" s="1"/>
  <c r="AB36" i="17"/>
  <c r="AB37" i="17" s="1"/>
  <c r="AA31" i="17"/>
  <c r="AA30" i="17" s="1"/>
  <c r="AB27" i="17"/>
  <c r="AB28" i="17" s="1"/>
  <c r="AA49" i="17"/>
  <c r="AA48" i="17" s="1"/>
  <c r="AB45" i="17"/>
  <c r="AB46" i="17" s="1"/>
  <c r="AA58" i="17"/>
  <c r="AA57" i="17" s="1"/>
  <c r="AB54" i="17"/>
  <c r="AB55" i="17" s="1"/>
  <c r="L101" i="17"/>
  <c r="L246" i="17" s="1"/>
  <c r="N92" i="17"/>
  <c r="N93" i="17" s="1"/>
  <c r="N96" i="17" s="1"/>
  <c r="N95" i="17" s="1"/>
  <c r="M98" i="17"/>
  <c r="AC18" i="17"/>
  <c r="AC19" i="17" s="1"/>
  <c r="AC22" i="17" s="1"/>
  <c r="AC21" i="17" s="1"/>
  <c r="L253" i="17"/>
  <c r="L264" i="17" s="1"/>
  <c r="M85" i="17"/>
  <c r="M87" i="17" s="1"/>
  <c r="M142" i="17"/>
  <c r="M141" i="17"/>
  <c r="M219" i="17"/>
  <c r="M220" i="17"/>
  <c r="M231" i="17"/>
  <c r="M122" i="17"/>
  <c r="M121" i="17"/>
  <c r="M174" i="17"/>
  <c r="M173" i="17"/>
  <c r="M111" i="17"/>
  <c r="M112" i="17"/>
  <c r="M163" i="17"/>
  <c r="M161" i="17"/>
  <c r="M162" i="17"/>
  <c r="M206" i="17"/>
  <c r="M205" i="17"/>
  <c r="M230" i="17"/>
  <c r="M229" i="17"/>
  <c r="M131" i="17"/>
  <c r="M132" i="17"/>
  <c r="N14" i="17"/>
  <c r="M198" i="17"/>
  <c r="M197" i="17"/>
  <c r="M207" i="17"/>
  <c r="M190" i="17"/>
  <c r="M189" i="17"/>
  <c r="N23" i="17"/>
  <c r="M151" i="17"/>
  <c r="M152" i="17"/>
  <c r="N181" i="17"/>
  <c r="N182" i="17"/>
  <c r="AE175" i="17"/>
  <c r="AE104" i="17"/>
  <c r="AE191" i="17"/>
  <c r="AE199" i="17"/>
  <c r="AE183" i="17"/>
  <c r="AA167" i="17"/>
  <c r="AD105" i="17"/>
  <c r="AE103" i="17"/>
  <c r="Y56" i="13"/>
  <c r="Y57" i="13" s="1"/>
  <c r="Y17" i="30"/>
  <c r="X24" i="30"/>
  <c r="AA45" i="13"/>
  <c r="Y44" i="13"/>
  <c r="Y258" i="17" s="1"/>
  <c r="AB46" i="13"/>
  <c r="X8" i="30"/>
  <c r="Y9" i="30"/>
  <c r="Y29" i="30"/>
  <c r="Z30" i="30"/>
  <c r="AA16" i="30"/>
  <c r="Z15" i="30"/>
  <c r="Y22" i="30"/>
  <c r="Z23" i="30"/>
  <c r="AB9" i="29"/>
  <c r="AA8" i="29"/>
  <c r="Y23" i="29"/>
  <c r="X22" i="29"/>
  <c r="Z16" i="29"/>
  <c r="Y15" i="29"/>
  <c r="X29" i="29"/>
  <c r="Y30" i="29"/>
  <c r="Z24" i="29"/>
  <c r="AA17" i="29"/>
  <c r="L251" i="17" l="1"/>
  <c r="L250" i="17" s="1"/>
  <c r="L60" i="13" s="1"/>
  <c r="L21" i="13" s="1"/>
  <c r="AB49" i="17"/>
  <c r="AB48" i="17" s="1"/>
  <c r="AC45" i="17"/>
  <c r="AC46" i="17" s="1"/>
  <c r="AB31" i="17"/>
  <c r="AB30" i="17" s="1"/>
  <c r="AC27" i="17"/>
  <c r="AC28" i="17" s="1"/>
  <c r="AB58" i="17"/>
  <c r="AB57" i="17" s="1"/>
  <c r="AC54" i="17"/>
  <c r="AC55" i="17" s="1"/>
  <c r="AB40" i="17"/>
  <c r="AB39" i="17" s="1"/>
  <c r="AC36" i="17"/>
  <c r="AC37" i="17" s="1"/>
  <c r="M97" i="17"/>
  <c r="L252" i="17"/>
  <c r="L61" i="13" s="1"/>
  <c r="AD18" i="17"/>
  <c r="AD19" i="17" s="1"/>
  <c r="AD22" i="17" s="1"/>
  <c r="AD21" i="17" s="1"/>
  <c r="O13" i="17"/>
  <c r="O12" i="17" s="1"/>
  <c r="M99" i="17"/>
  <c r="M241" i="17" s="1"/>
  <c r="M88" i="17"/>
  <c r="P10" i="17"/>
  <c r="Q9" i="17" s="1"/>
  <c r="N41" i="17"/>
  <c r="O136" i="17"/>
  <c r="O137" i="17" s="1"/>
  <c r="O140" i="17" s="1"/>
  <c r="O139" i="17" s="1"/>
  <c r="M165" i="17"/>
  <c r="M208" i="17"/>
  <c r="N59" i="17"/>
  <c r="O200" i="17"/>
  <c r="O201" i="17" s="1"/>
  <c r="O204" i="17" s="1"/>
  <c r="O203" i="17" s="1"/>
  <c r="O168" i="17"/>
  <c r="O169" i="17" s="1"/>
  <c r="O172" i="17" s="1"/>
  <c r="O171" i="17" s="1"/>
  <c r="M232" i="17"/>
  <c r="N50" i="17"/>
  <c r="O184" i="17"/>
  <c r="O185" i="17" s="1"/>
  <c r="O188" i="17" s="1"/>
  <c r="O187" i="17" s="1"/>
  <c r="O214" i="17"/>
  <c r="O215" i="17" s="1"/>
  <c r="O218" i="17" s="1"/>
  <c r="O217" i="17" s="1"/>
  <c r="O82" i="17"/>
  <c r="O83" i="17" s="1"/>
  <c r="O86" i="17" s="1"/>
  <c r="M100" i="17"/>
  <c r="M237" i="17" s="1"/>
  <c r="M209" i="17"/>
  <c r="O126" i="17"/>
  <c r="O127" i="17" s="1"/>
  <c r="O130" i="17" s="1"/>
  <c r="O129" i="17" s="1"/>
  <c r="O156" i="17"/>
  <c r="O157" i="17" s="1"/>
  <c r="O160" i="17" s="1"/>
  <c r="O159" i="17" s="1"/>
  <c r="M164" i="17"/>
  <c r="M101" i="17"/>
  <c r="P176" i="17"/>
  <c r="P177" i="17" s="1"/>
  <c r="P180" i="17" s="1"/>
  <c r="P179" i="17" s="1"/>
  <c r="O116" i="17"/>
  <c r="O117" i="17" s="1"/>
  <c r="O120" i="17" s="1"/>
  <c r="O119" i="17" s="1"/>
  <c r="M233" i="17"/>
  <c r="O224" i="17"/>
  <c r="O225" i="17" s="1"/>
  <c r="O228" i="17" s="1"/>
  <c r="O227" i="17" s="1"/>
  <c r="N32" i="17"/>
  <c r="O106" i="17"/>
  <c r="O107" i="17" s="1"/>
  <c r="O110" i="17" s="1"/>
  <c r="O109" i="17" s="1"/>
  <c r="O146" i="17"/>
  <c r="O147" i="17" s="1"/>
  <c r="O150" i="17" s="1"/>
  <c r="O149" i="17" s="1"/>
  <c r="O192" i="17"/>
  <c r="O193" i="17" s="1"/>
  <c r="O196" i="17" s="1"/>
  <c r="O195" i="17" s="1"/>
  <c r="AF183" i="17"/>
  <c r="AF104" i="17"/>
  <c r="AF103" i="17"/>
  <c r="AE105" i="17"/>
  <c r="AB167" i="17"/>
  <c r="AF199" i="17"/>
  <c r="AF191" i="17"/>
  <c r="AF175" i="17"/>
  <c r="Z56" i="13"/>
  <c r="Z57" i="13" s="1"/>
  <c r="Z17" i="30"/>
  <c r="Y24" i="30"/>
  <c r="AC46" i="13"/>
  <c r="AB45" i="13"/>
  <c r="Z44" i="13"/>
  <c r="Z258" i="17" s="1"/>
  <c r="Z22" i="30"/>
  <c r="AA23" i="30"/>
  <c r="AA15" i="30"/>
  <c r="AB16" i="30"/>
  <c r="Y8" i="30"/>
  <c r="Z9" i="30"/>
  <c r="Z29" i="30"/>
  <c r="AA30" i="30"/>
  <c r="Z30" i="29"/>
  <c r="Y29" i="29"/>
  <c r="Y22" i="29"/>
  <c r="Z23" i="29"/>
  <c r="AC9" i="29"/>
  <c r="AB8" i="29"/>
  <c r="AA24" i="29"/>
  <c r="AB17" i="29"/>
  <c r="AA16" i="29"/>
  <c r="Z15" i="29"/>
  <c r="AC58" i="17" l="1"/>
  <c r="AC57" i="17" s="1"/>
  <c r="AD54" i="17"/>
  <c r="AD55" i="17" s="1"/>
  <c r="AC31" i="17"/>
  <c r="AC30" i="17" s="1"/>
  <c r="AD27" i="17"/>
  <c r="AD28" i="17" s="1"/>
  <c r="AC40" i="17"/>
  <c r="AC39" i="17" s="1"/>
  <c r="AD36" i="17"/>
  <c r="AD37" i="17" s="1"/>
  <c r="AC49" i="17"/>
  <c r="AC48" i="17" s="1"/>
  <c r="AD45" i="17"/>
  <c r="AD46" i="17" s="1"/>
  <c r="O92" i="17"/>
  <c r="O93" i="17" s="1"/>
  <c r="O96" i="17" s="1"/>
  <c r="O95" i="17" s="1"/>
  <c r="N98" i="17"/>
  <c r="AE18" i="17"/>
  <c r="AE19" i="17" s="1"/>
  <c r="AE22" i="17" s="1"/>
  <c r="AE21" i="17" s="1"/>
  <c r="M253" i="17"/>
  <c r="M264" i="17" s="1"/>
  <c r="N85" i="17"/>
  <c r="N87" i="17" s="1"/>
  <c r="N152" i="17"/>
  <c r="N151" i="17"/>
  <c r="N230" i="17"/>
  <c r="N229" i="17"/>
  <c r="M246" i="17"/>
  <c r="M251" i="17"/>
  <c r="M250" i="17" s="1"/>
  <c r="M60" i="13" s="1"/>
  <c r="M21" i="13" s="1"/>
  <c r="N174" i="17"/>
  <c r="N173" i="17"/>
  <c r="O23" i="17"/>
  <c r="N162" i="17"/>
  <c r="N161" i="17"/>
  <c r="N205" i="17"/>
  <c r="N206" i="17"/>
  <c r="N141" i="17"/>
  <c r="N142" i="17"/>
  <c r="N112" i="17"/>
  <c r="N111" i="17"/>
  <c r="N163" i="17"/>
  <c r="O14" i="17"/>
  <c r="N198" i="17"/>
  <c r="N197" i="17"/>
  <c r="O182" i="17"/>
  <c r="O181" i="17"/>
  <c r="N132" i="17"/>
  <c r="N131" i="17"/>
  <c r="N231" i="17"/>
  <c r="N220" i="17"/>
  <c r="N219" i="17"/>
  <c r="N207" i="17"/>
  <c r="N190" i="17"/>
  <c r="N189" i="17"/>
  <c r="N122" i="17"/>
  <c r="N121" i="17"/>
  <c r="AG104" i="17"/>
  <c r="AC167" i="17"/>
  <c r="AG191" i="17"/>
  <c r="AG183" i="17"/>
  <c r="AG103" i="17"/>
  <c r="AF105" i="17"/>
  <c r="AG175" i="17"/>
  <c r="AG199" i="17"/>
  <c r="AA56" i="13"/>
  <c r="AA57" i="13" s="1"/>
  <c r="Z24" i="30"/>
  <c r="AA17" i="30"/>
  <c r="AD46" i="13"/>
  <c r="AA44" i="13"/>
  <c r="AA258" i="17" s="1"/>
  <c r="AC45" i="13"/>
  <c r="AA29" i="30"/>
  <c r="AB30" i="30"/>
  <c r="AA9" i="30"/>
  <c r="Z8" i="30"/>
  <c r="AC16" i="30"/>
  <c r="AB15" i="30"/>
  <c r="AB23" i="30"/>
  <c r="AA22" i="30"/>
  <c r="Z29" i="29"/>
  <c r="AA30" i="29"/>
  <c r="AA15" i="29"/>
  <c r="AB16" i="29"/>
  <c r="AA23" i="29"/>
  <c r="Z22" i="29"/>
  <c r="AC17" i="29"/>
  <c r="AB24" i="29"/>
  <c r="AC8" i="29"/>
  <c r="AD9" i="29"/>
  <c r="AD40" i="17" l="1"/>
  <c r="AD39" i="17" s="1"/>
  <c r="AE36" i="17"/>
  <c r="AE37" i="17" s="1"/>
  <c r="AD31" i="17"/>
  <c r="AD30" i="17" s="1"/>
  <c r="AE27" i="17"/>
  <c r="AE28" i="17" s="1"/>
  <c r="AD49" i="17"/>
  <c r="AD48" i="17" s="1"/>
  <c r="AE45" i="17"/>
  <c r="AE46" i="17" s="1"/>
  <c r="AD58" i="17"/>
  <c r="AD57" i="17" s="1"/>
  <c r="AE54" i="17"/>
  <c r="AE55" i="17" s="1"/>
  <c r="N97" i="17"/>
  <c r="N101" i="17" s="1"/>
  <c r="N246" i="17" s="1"/>
  <c r="AF18" i="17"/>
  <c r="AF19" i="17" s="1"/>
  <c r="AF22" i="17" s="1"/>
  <c r="AF21" i="17" s="1"/>
  <c r="P13" i="17"/>
  <c r="P12" i="17" s="1"/>
  <c r="N88" i="17"/>
  <c r="N99" i="17"/>
  <c r="N253" i="17" s="1"/>
  <c r="M252" i="17"/>
  <c r="M61" i="13" s="1"/>
  <c r="Q10" i="17"/>
  <c r="R9" i="17" s="1"/>
  <c r="N232" i="17"/>
  <c r="N233" i="17"/>
  <c r="N165" i="17"/>
  <c r="N208" i="17"/>
  <c r="N209" i="17"/>
  <c r="N100" i="17"/>
  <c r="N237" i="17" s="1"/>
  <c r="P184" i="17"/>
  <c r="P185" i="17" s="1"/>
  <c r="P188" i="17" s="1"/>
  <c r="P187" i="17" s="1"/>
  <c r="Q176" i="17"/>
  <c r="Q177" i="17" s="1"/>
  <c r="Q180" i="17" s="1"/>
  <c r="Q179" i="17" s="1"/>
  <c r="P192" i="17"/>
  <c r="P193" i="17" s="1"/>
  <c r="P196" i="17" s="1"/>
  <c r="P195" i="17" s="1"/>
  <c r="P82" i="17"/>
  <c r="P83" i="17" s="1"/>
  <c r="P86" i="17" s="1"/>
  <c r="O50" i="17"/>
  <c r="P146" i="17"/>
  <c r="P147" i="17" s="1"/>
  <c r="P150" i="17" s="1"/>
  <c r="P149" i="17" s="1"/>
  <c r="P116" i="17"/>
  <c r="P117" i="17" s="1"/>
  <c r="P120" i="17" s="1"/>
  <c r="P119" i="17" s="1"/>
  <c r="O41" i="17"/>
  <c r="P214" i="17"/>
  <c r="P215" i="17" s="1"/>
  <c r="P218" i="17" s="1"/>
  <c r="P217" i="17" s="1"/>
  <c r="P136" i="17"/>
  <c r="P137" i="17" s="1"/>
  <c r="P140" i="17" s="1"/>
  <c r="P139" i="17" s="1"/>
  <c r="P156" i="17"/>
  <c r="P157" i="17" s="1"/>
  <c r="P160" i="17" s="1"/>
  <c r="P159" i="17" s="1"/>
  <c r="O59" i="17"/>
  <c r="P126" i="17"/>
  <c r="P127" i="17" s="1"/>
  <c r="P130" i="17" s="1"/>
  <c r="P129" i="17" s="1"/>
  <c r="O32" i="17"/>
  <c r="P200" i="17"/>
  <c r="P201" i="17" s="1"/>
  <c r="P204" i="17" s="1"/>
  <c r="P203" i="17" s="1"/>
  <c r="P168" i="17"/>
  <c r="P169" i="17" s="1"/>
  <c r="P172" i="17" s="1"/>
  <c r="P171" i="17" s="1"/>
  <c r="P224" i="17"/>
  <c r="P225" i="17" s="1"/>
  <c r="P228" i="17" s="1"/>
  <c r="P227" i="17" s="1"/>
  <c r="P106" i="17"/>
  <c r="P107" i="17" s="1"/>
  <c r="P110" i="17" s="1"/>
  <c r="P109" i="17" s="1"/>
  <c r="N164" i="17"/>
  <c r="AD167" i="17"/>
  <c r="AH103" i="17"/>
  <c r="AG105" i="17"/>
  <c r="AH199" i="17"/>
  <c r="AH183" i="17"/>
  <c r="AH175" i="17"/>
  <c r="AH191" i="17"/>
  <c r="AH104" i="17"/>
  <c r="AB56" i="13"/>
  <c r="AB57" i="13" s="1"/>
  <c r="AA24" i="30"/>
  <c r="AB17" i="30"/>
  <c r="AB44" i="13"/>
  <c r="AB258" i="17" s="1"/>
  <c r="AE46" i="13"/>
  <c r="AD45" i="13"/>
  <c r="AD16" i="30"/>
  <c r="AC15" i="30"/>
  <c r="AB9" i="30"/>
  <c r="AA8" i="30"/>
  <c r="AB22" i="30"/>
  <c r="AC23" i="30"/>
  <c r="AC30" i="30"/>
  <c r="AB29" i="30"/>
  <c r="AA22" i="29"/>
  <c r="AB23" i="29"/>
  <c r="AD17" i="29"/>
  <c r="AC24" i="29"/>
  <c r="AB15" i="29"/>
  <c r="AC16" i="29"/>
  <c r="AE9" i="29"/>
  <c r="AD8" i="29"/>
  <c r="AA29" i="29"/>
  <c r="AB30" i="29"/>
  <c r="AE49" i="17" l="1"/>
  <c r="AE48" i="17" s="1"/>
  <c r="AF45" i="17"/>
  <c r="AF46" i="17" s="1"/>
  <c r="AE31" i="17"/>
  <c r="AE30" i="17" s="1"/>
  <c r="AF27" i="17"/>
  <c r="AF28" i="17" s="1"/>
  <c r="AE58" i="17"/>
  <c r="AE57" i="17" s="1"/>
  <c r="AF54" i="17"/>
  <c r="AF55" i="17" s="1"/>
  <c r="AE40" i="17"/>
  <c r="AE39" i="17" s="1"/>
  <c r="AF36" i="17"/>
  <c r="AF37" i="17" s="1"/>
  <c r="P92" i="17"/>
  <c r="P93" i="17" s="1"/>
  <c r="P96" i="17" s="1"/>
  <c r="P95" i="17" s="1"/>
  <c r="O97" i="17"/>
  <c r="AG18" i="17"/>
  <c r="AG19" i="17" s="1"/>
  <c r="AG22" i="17" s="1"/>
  <c r="AG21" i="17" s="1"/>
  <c r="N241" i="17"/>
  <c r="O85" i="17"/>
  <c r="N251" i="17"/>
  <c r="N250" i="17" s="1"/>
  <c r="N60" i="13" s="1"/>
  <c r="N21" i="13" s="1"/>
  <c r="O161" i="17"/>
  <c r="O162" i="17"/>
  <c r="O198" i="17"/>
  <c r="O197" i="17"/>
  <c r="O132" i="17"/>
  <c r="O131" i="17"/>
  <c r="P23" i="17"/>
  <c r="O142" i="17"/>
  <c r="O141" i="17"/>
  <c r="O121" i="17"/>
  <c r="O122" i="17"/>
  <c r="P181" i="17"/>
  <c r="P182" i="17"/>
  <c r="O229" i="17"/>
  <c r="O230" i="17"/>
  <c r="O205" i="17"/>
  <c r="O206" i="17"/>
  <c r="P14" i="17"/>
  <c r="O112" i="17"/>
  <c r="O111" i="17"/>
  <c r="O163" i="17"/>
  <c r="O231" i="17"/>
  <c r="O220" i="17"/>
  <c r="O219" i="17"/>
  <c r="O151" i="17"/>
  <c r="O152" i="17"/>
  <c r="O207" i="17"/>
  <c r="O189" i="17"/>
  <c r="O190" i="17"/>
  <c r="O173" i="17"/>
  <c r="O174" i="17"/>
  <c r="N252" i="17"/>
  <c r="N61" i="13" s="1"/>
  <c r="N264" i="17"/>
  <c r="AH105" i="17"/>
  <c r="AE167" i="17"/>
  <c r="AC56" i="13"/>
  <c r="AC57" i="13" s="1"/>
  <c r="AC17" i="30"/>
  <c r="AB24" i="30"/>
  <c r="AC44" i="13"/>
  <c r="AC258" i="17" s="1"/>
  <c r="AE45" i="13"/>
  <c r="AF46" i="13"/>
  <c r="AD23" i="30"/>
  <c r="AC22" i="30"/>
  <c r="AE16" i="30"/>
  <c r="AD15" i="30"/>
  <c r="AD30" i="30"/>
  <c r="AC29" i="30"/>
  <c r="AB8" i="30"/>
  <c r="AC9" i="30"/>
  <c r="AE17" i="29"/>
  <c r="AD24" i="29"/>
  <c r="AC30" i="29"/>
  <c r="AB29" i="29"/>
  <c r="AD16" i="29"/>
  <c r="AC15" i="29"/>
  <c r="AC23" i="29"/>
  <c r="AB22" i="29"/>
  <c r="AE8" i="29"/>
  <c r="AF9" i="29"/>
  <c r="AF40" i="17" l="1"/>
  <c r="AF39" i="17" s="1"/>
  <c r="AG36" i="17"/>
  <c r="AG37" i="17" s="1"/>
  <c r="AF58" i="17"/>
  <c r="AF57" i="17" s="1"/>
  <c r="AG54" i="17"/>
  <c r="AG55" i="17" s="1"/>
  <c r="AF49" i="17"/>
  <c r="AF48" i="17" s="1"/>
  <c r="AG45" i="17"/>
  <c r="AG46" i="17" s="1"/>
  <c r="AF31" i="17"/>
  <c r="AF30" i="17" s="1"/>
  <c r="AG27" i="17"/>
  <c r="AG28" i="17" s="1"/>
  <c r="O99" i="17"/>
  <c r="O253" i="17" s="1"/>
  <c r="O98" i="17"/>
  <c r="AH18" i="17"/>
  <c r="Q13" i="17"/>
  <c r="Q12" i="17" s="1"/>
  <c r="O87" i="17"/>
  <c r="O101" i="17" s="1"/>
  <c r="O246" i="17" s="1"/>
  <c r="O88" i="17"/>
  <c r="R10" i="17"/>
  <c r="S9" i="17" s="1"/>
  <c r="O208" i="17"/>
  <c r="O233" i="17"/>
  <c r="O232" i="17"/>
  <c r="O209" i="17"/>
  <c r="Q82" i="17"/>
  <c r="Q83" i="17" s="1"/>
  <c r="Q86" i="17" s="1"/>
  <c r="Q224" i="17"/>
  <c r="Q225" i="17" s="1"/>
  <c r="Q228" i="17" s="1"/>
  <c r="Q227" i="17" s="1"/>
  <c r="O165" i="17"/>
  <c r="Q126" i="17"/>
  <c r="Q127" i="17" s="1"/>
  <c r="Q130" i="17" s="1"/>
  <c r="Q129" i="17" s="1"/>
  <c r="P50" i="17"/>
  <c r="Q146" i="17"/>
  <c r="Q147" i="17" s="1"/>
  <c r="Q150" i="17" s="1"/>
  <c r="Q149" i="17" s="1"/>
  <c r="P59" i="17"/>
  <c r="O164" i="17"/>
  <c r="O100" i="17"/>
  <c r="O237" i="17" s="1"/>
  <c r="Q116" i="17"/>
  <c r="Q117" i="17" s="1"/>
  <c r="Q120" i="17" s="1"/>
  <c r="Q119" i="17" s="1"/>
  <c r="P41" i="17"/>
  <c r="Q214" i="17"/>
  <c r="Q215" i="17" s="1"/>
  <c r="Q218" i="17" s="1"/>
  <c r="Q217" i="17" s="1"/>
  <c r="Q200" i="17"/>
  <c r="Q201" i="17" s="1"/>
  <c r="Q204" i="17" s="1"/>
  <c r="Q203" i="17" s="1"/>
  <c r="Q184" i="17"/>
  <c r="Q185" i="17" s="1"/>
  <c r="Q188" i="17" s="1"/>
  <c r="Q187" i="17" s="1"/>
  <c r="Q106" i="17"/>
  <c r="Q107" i="17" s="1"/>
  <c r="Q110" i="17" s="1"/>
  <c r="Q109" i="17" s="1"/>
  <c r="R176" i="17"/>
  <c r="R177" i="17" s="1"/>
  <c r="R180" i="17" s="1"/>
  <c r="R179" i="17" s="1"/>
  <c r="Q136" i="17"/>
  <c r="Q137" i="17" s="1"/>
  <c r="Q140" i="17" s="1"/>
  <c r="Q139" i="17" s="1"/>
  <c r="Q192" i="17"/>
  <c r="Q193" i="17" s="1"/>
  <c r="Q196" i="17" s="1"/>
  <c r="Q195" i="17" s="1"/>
  <c r="Q156" i="17"/>
  <c r="Q157" i="17" s="1"/>
  <c r="Q160" i="17" s="1"/>
  <c r="Q159" i="17" s="1"/>
  <c r="Q168" i="17"/>
  <c r="Q169" i="17" s="1"/>
  <c r="Q172" i="17" s="1"/>
  <c r="Q171" i="17" s="1"/>
  <c r="P32" i="17"/>
  <c r="AF167" i="17"/>
  <c r="AD56" i="13"/>
  <c r="AD57" i="13" s="1"/>
  <c r="AD17" i="30"/>
  <c r="AC24" i="30"/>
  <c r="AD44" i="13"/>
  <c r="AD258" i="17" s="1"/>
  <c r="AG46" i="13"/>
  <c r="AH46" i="13" s="1"/>
  <c r="AF45" i="13"/>
  <c r="AE23" i="30"/>
  <c r="AD22" i="30"/>
  <c r="AC8" i="30"/>
  <c r="AD9" i="30"/>
  <c r="AE30" i="30"/>
  <c r="AD29" i="30"/>
  <c r="AE15" i="30"/>
  <c r="AF16" i="30"/>
  <c r="AD30" i="29"/>
  <c r="AC29" i="29"/>
  <c r="AC22" i="29"/>
  <c r="AD23" i="29"/>
  <c r="AD15" i="29"/>
  <c r="AE16" i="29"/>
  <c r="AF8" i="29"/>
  <c r="AG9" i="29"/>
  <c r="AF17" i="29"/>
  <c r="AE24" i="29"/>
  <c r="O241" i="17" l="1"/>
  <c r="AG49" i="17"/>
  <c r="AG48" i="17" s="1"/>
  <c r="AH45" i="17"/>
  <c r="AH46" i="17" s="1"/>
  <c r="AH49" i="17" s="1"/>
  <c r="AH48" i="17" s="1"/>
  <c r="AG58" i="17"/>
  <c r="AG57" i="17" s="1"/>
  <c r="AH54" i="17"/>
  <c r="AH55" i="17" s="1"/>
  <c r="AH58" i="17" s="1"/>
  <c r="AH57" i="17" s="1"/>
  <c r="AG31" i="17"/>
  <c r="AG30" i="17" s="1"/>
  <c r="AH27" i="17"/>
  <c r="AH28" i="17" s="1"/>
  <c r="AH31" i="17" s="1"/>
  <c r="AH30" i="17" s="1"/>
  <c r="AG40" i="17"/>
  <c r="AG39" i="17" s="1"/>
  <c r="AH36" i="17"/>
  <c r="AH37" i="17" s="1"/>
  <c r="AH40" i="17" s="1"/>
  <c r="AH39" i="17" s="1"/>
  <c r="AH19" i="17"/>
  <c r="AH22" i="17" s="1"/>
  <c r="AH21" i="17" s="1"/>
  <c r="Q92" i="17"/>
  <c r="Q93" i="17" s="1"/>
  <c r="Q96" i="17" s="1"/>
  <c r="Q95" i="17" s="1"/>
  <c r="P97" i="17"/>
  <c r="P85" i="17"/>
  <c r="O251" i="17"/>
  <c r="O250" i="17" s="1"/>
  <c r="O60" i="13" s="1"/>
  <c r="O21" i="13" s="1"/>
  <c r="P162" i="17"/>
  <c r="P161" i="17"/>
  <c r="P141" i="17"/>
  <c r="P142" i="17"/>
  <c r="P230" i="17"/>
  <c r="P229" i="17"/>
  <c r="P206" i="17"/>
  <c r="P205" i="17"/>
  <c r="P132" i="17"/>
  <c r="P131" i="17"/>
  <c r="P198" i="17"/>
  <c r="P197" i="17"/>
  <c r="Q182" i="17"/>
  <c r="Q181" i="17"/>
  <c r="P112" i="17"/>
  <c r="P111" i="17"/>
  <c r="P163" i="17"/>
  <c r="P231" i="17"/>
  <c r="P220" i="17"/>
  <c r="P219" i="17"/>
  <c r="P121" i="17"/>
  <c r="P122" i="17"/>
  <c r="P151" i="17"/>
  <c r="P152" i="17"/>
  <c r="P173" i="17"/>
  <c r="P174" i="17"/>
  <c r="O264" i="17"/>
  <c r="O252" i="17"/>
  <c r="O61" i="13" s="1"/>
  <c r="Q23" i="17"/>
  <c r="P207" i="17"/>
  <c r="P189" i="17"/>
  <c r="P190" i="17"/>
  <c r="Q14" i="17"/>
  <c r="AG167" i="17"/>
  <c r="AE56" i="13"/>
  <c r="AE57" i="13" s="1"/>
  <c r="AE17" i="30"/>
  <c r="AD24" i="30"/>
  <c r="AG45" i="13"/>
  <c r="AH45" i="13" s="1"/>
  <c r="AE44" i="13"/>
  <c r="AE258" i="17" s="1"/>
  <c r="AF15" i="30"/>
  <c r="AG16" i="30"/>
  <c r="AE29" i="30"/>
  <c r="AF30" i="30"/>
  <c r="AE9" i="30"/>
  <c r="AD8" i="30"/>
  <c r="AF23" i="30"/>
  <c r="AE22" i="30"/>
  <c r="AH9" i="29"/>
  <c r="AG8" i="29"/>
  <c r="AE23" i="29"/>
  <c r="AD22" i="29"/>
  <c r="AF24" i="29"/>
  <c r="AG17" i="29"/>
  <c r="AF16" i="29"/>
  <c r="AE15" i="29"/>
  <c r="AD29" i="29"/>
  <c r="AE30" i="29"/>
  <c r="P98" i="17" l="1"/>
  <c r="P99" i="17"/>
  <c r="P253" i="17" s="1"/>
  <c r="R13" i="17"/>
  <c r="R12" i="17" s="1"/>
  <c r="P88" i="17"/>
  <c r="P87" i="17"/>
  <c r="P101" i="17" s="1"/>
  <c r="P246" i="17" s="1"/>
  <c r="S10" i="17"/>
  <c r="T9" i="17" s="1"/>
  <c r="P233" i="17"/>
  <c r="P232" i="17"/>
  <c r="P164" i="17"/>
  <c r="P165" i="17"/>
  <c r="P208" i="17"/>
  <c r="R146" i="17"/>
  <c r="R147" i="17" s="1"/>
  <c r="R150" i="17" s="1"/>
  <c r="R149" i="17" s="1"/>
  <c r="R106" i="17"/>
  <c r="R107" i="17" s="1"/>
  <c r="R110" i="17" s="1"/>
  <c r="R109" i="17" s="1"/>
  <c r="S176" i="17"/>
  <c r="S177" i="17" s="1"/>
  <c r="S180" i="17" s="1"/>
  <c r="S179" i="17" s="1"/>
  <c r="R126" i="17"/>
  <c r="R127" i="17" s="1"/>
  <c r="R130" i="17" s="1"/>
  <c r="R129" i="17" s="1"/>
  <c r="R200" i="17"/>
  <c r="R201" i="17" s="1"/>
  <c r="R204" i="17" s="1"/>
  <c r="R203" i="17" s="1"/>
  <c r="R224" i="17"/>
  <c r="R225" i="17" s="1"/>
  <c r="R228" i="17" s="1"/>
  <c r="R227" i="17" s="1"/>
  <c r="R184" i="17"/>
  <c r="R185" i="17" s="1"/>
  <c r="R188" i="17" s="1"/>
  <c r="R187" i="17" s="1"/>
  <c r="R214" i="17"/>
  <c r="R215" i="17" s="1"/>
  <c r="R218" i="17" s="1"/>
  <c r="R217" i="17" s="1"/>
  <c r="R168" i="17"/>
  <c r="R169" i="17" s="1"/>
  <c r="R172" i="17" s="1"/>
  <c r="R171" i="17" s="1"/>
  <c r="R82" i="17"/>
  <c r="R83" i="17" s="1"/>
  <c r="R86" i="17" s="1"/>
  <c r="P209" i="17"/>
  <c r="R116" i="17"/>
  <c r="R117" i="17" s="1"/>
  <c r="R120" i="17" s="1"/>
  <c r="R119" i="17" s="1"/>
  <c r="R192" i="17"/>
  <c r="R193" i="17" s="1"/>
  <c r="R196" i="17" s="1"/>
  <c r="R195" i="17" s="1"/>
  <c r="Q59" i="17"/>
  <c r="R136" i="17"/>
  <c r="R137" i="17" s="1"/>
  <c r="R140" i="17" s="1"/>
  <c r="R139" i="17" s="1"/>
  <c r="Q50" i="17"/>
  <c r="P100" i="17"/>
  <c r="P237" i="17" s="1"/>
  <c r="Q32" i="17"/>
  <c r="R156" i="17"/>
  <c r="R157" i="17" s="1"/>
  <c r="R160" i="17" s="1"/>
  <c r="R159" i="17" s="1"/>
  <c r="Q41" i="17"/>
  <c r="AH167" i="17"/>
  <c r="AF56" i="13"/>
  <c r="AF57" i="13" s="1"/>
  <c r="AH44" i="13"/>
  <c r="AH258" i="17" s="1"/>
  <c r="AH56" i="13"/>
  <c r="AH57" i="13" s="1"/>
  <c r="AE24" i="30"/>
  <c r="AF17" i="30"/>
  <c r="AF44" i="13"/>
  <c r="AF258" i="17" s="1"/>
  <c r="AE8" i="30"/>
  <c r="AF9" i="30"/>
  <c r="AH16" i="30"/>
  <c r="AG15" i="30"/>
  <c r="AG23" i="30"/>
  <c r="AF22" i="30"/>
  <c r="AG30" i="30"/>
  <c r="AF29" i="30"/>
  <c r="AG24" i="29"/>
  <c r="AH17" i="29"/>
  <c r="AI9" i="29"/>
  <c r="AH8" i="29"/>
  <c r="AE29" i="29"/>
  <c r="AF30" i="29"/>
  <c r="AG16" i="29"/>
  <c r="AF15" i="29"/>
  <c r="AF23" i="29"/>
  <c r="AE22" i="29"/>
  <c r="P241" i="17" l="1"/>
  <c r="R92" i="17"/>
  <c r="R93" i="17" s="1"/>
  <c r="R96" i="17" s="1"/>
  <c r="R95" i="17" s="1"/>
  <c r="Q98" i="17"/>
  <c r="Q85" i="17"/>
  <c r="Q87" i="17" s="1"/>
  <c r="P251" i="17"/>
  <c r="P250" i="17" s="1"/>
  <c r="P60" i="13" s="1"/>
  <c r="P21" i="13" s="1"/>
  <c r="Q141" i="17"/>
  <c r="Q142" i="17"/>
  <c r="Q121" i="17"/>
  <c r="Q122" i="17"/>
  <c r="Q205" i="17"/>
  <c r="Q206" i="17"/>
  <c r="Q112" i="17"/>
  <c r="Q111" i="17"/>
  <c r="Q163" i="17"/>
  <c r="R14" i="17"/>
  <c r="P252" i="17"/>
  <c r="P61" i="13" s="1"/>
  <c r="P264" i="17"/>
  <c r="Q174" i="17"/>
  <c r="Q173" i="17"/>
  <c r="Q207" i="17"/>
  <c r="Q189" i="17"/>
  <c r="Q190" i="17"/>
  <c r="Q132" i="17"/>
  <c r="Q131" i="17"/>
  <c r="Q152" i="17"/>
  <c r="Q151" i="17"/>
  <c r="Q161" i="17"/>
  <c r="Q162" i="17"/>
  <c r="Q198" i="17"/>
  <c r="Q197" i="17"/>
  <c r="Q219" i="17"/>
  <c r="Q231" i="17"/>
  <c r="Q220" i="17"/>
  <c r="Q230" i="17"/>
  <c r="Q229" i="17"/>
  <c r="R182" i="17"/>
  <c r="R181" i="17"/>
  <c r="R23" i="17"/>
  <c r="AG56" i="13"/>
  <c r="AG57" i="13" s="1"/>
  <c r="AF24" i="30"/>
  <c r="AG17" i="30"/>
  <c r="AG44" i="13"/>
  <c r="AG258" i="17" s="1"/>
  <c r="AH15" i="30"/>
  <c r="AI16" i="30"/>
  <c r="AF8" i="30"/>
  <c r="AG9" i="30"/>
  <c r="AH23" i="30"/>
  <c r="AG22" i="30"/>
  <c r="AH30" i="30"/>
  <c r="AG29" i="30"/>
  <c r="AG15" i="29"/>
  <c r="AH16" i="29"/>
  <c r="AG23" i="29"/>
  <c r="AF22" i="29"/>
  <c r="AJ9" i="29"/>
  <c r="AI8" i="29"/>
  <c r="AG30" i="29"/>
  <c r="AF29" i="29"/>
  <c r="AH24" i="29"/>
  <c r="AI17" i="29"/>
  <c r="Q97" i="17" l="1"/>
  <c r="S13" i="17"/>
  <c r="S12" i="17" s="1"/>
  <c r="Q88" i="17"/>
  <c r="Q99" i="17"/>
  <c r="Q241" i="17" s="1"/>
  <c r="T10" i="17"/>
  <c r="U9" i="17" s="1"/>
  <c r="Q232" i="17"/>
  <c r="Q101" i="17"/>
  <c r="Q246" i="17" s="1"/>
  <c r="Q233" i="17"/>
  <c r="Q208" i="17"/>
  <c r="S214" i="17"/>
  <c r="S215" i="17" s="1"/>
  <c r="S218" i="17" s="1"/>
  <c r="S217" i="17" s="1"/>
  <c r="S126" i="17"/>
  <c r="S127" i="17" s="1"/>
  <c r="S130" i="17" s="1"/>
  <c r="S129" i="17" s="1"/>
  <c r="R59" i="17"/>
  <c r="Q100" i="17"/>
  <c r="Q237" i="17" s="1"/>
  <c r="S200" i="17"/>
  <c r="S201" i="17" s="1"/>
  <c r="S204" i="17" s="1"/>
  <c r="S203" i="17" s="1"/>
  <c r="S136" i="17"/>
  <c r="S137" i="17" s="1"/>
  <c r="S140" i="17" s="1"/>
  <c r="S139" i="17" s="1"/>
  <c r="R50" i="17"/>
  <c r="S184" i="17"/>
  <c r="S185" i="17" s="1"/>
  <c r="S188" i="17" s="1"/>
  <c r="S187" i="17" s="1"/>
  <c r="S82" i="17"/>
  <c r="S83" i="17" s="1"/>
  <c r="S86" i="17" s="1"/>
  <c r="S224" i="17"/>
  <c r="S225" i="17" s="1"/>
  <c r="S228" i="17" s="1"/>
  <c r="S227" i="17" s="1"/>
  <c r="Q165" i="17"/>
  <c r="T176" i="17"/>
  <c r="T177" i="17" s="1"/>
  <c r="T180" i="17" s="1"/>
  <c r="T179" i="17" s="1"/>
  <c r="S156" i="17"/>
  <c r="S157" i="17" s="1"/>
  <c r="S160" i="17" s="1"/>
  <c r="S159" i="17" s="1"/>
  <c r="S146" i="17"/>
  <c r="S147" i="17" s="1"/>
  <c r="S150" i="17" s="1"/>
  <c r="S149" i="17" s="1"/>
  <c r="S168" i="17"/>
  <c r="S169" i="17" s="1"/>
  <c r="S172" i="17" s="1"/>
  <c r="S171" i="17" s="1"/>
  <c r="R41" i="17"/>
  <c r="Q209" i="17"/>
  <c r="Q164" i="17"/>
  <c r="R32" i="17"/>
  <c r="S106" i="17"/>
  <c r="S107" i="17" s="1"/>
  <c r="S110" i="17" s="1"/>
  <c r="S109" i="17" s="1"/>
  <c r="S116" i="17"/>
  <c r="S117" i="17" s="1"/>
  <c r="S120" i="17" s="1"/>
  <c r="S119" i="17" s="1"/>
  <c r="S192" i="17"/>
  <c r="S193" i="17" s="1"/>
  <c r="S196" i="17" s="1"/>
  <c r="S195" i="17" s="1"/>
  <c r="AG24" i="30"/>
  <c r="AH17" i="30"/>
  <c r="AH22" i="30"/>
  <c r="AI23" i="30"/>
  <c r="AH29" i="30"/>
  <c r="AI30" i="30"/>
  <c r="AH9" i="30"/>
  <c r="AG8" i="30"/>
  <c r="AJ16" i="30"/>
  <c r="AI15" i="30"/>
  <c r="AJ8" i="29"/>
  <c r="AI16" i="29"/>
  <c r="AH15" i="29"/>
  <c r="AH30" i="29"/>
  <c r="AG29" i="29"/>
  <c r="AG22" i="29"/>
  <c r="AH23" i="29"/>
  <c r="AJ17" i="29"/>
  <c r="AJ24" i="29" s="1"/>
  <c r="AI24" i="29"/>
  <c r="S92" i="17" l="1"/>
  <c r="S93" i="17" s="1"/>
  <c r="S96" i="17" s="1"/>
  <c r="S95" i="17" s="1"/>
  <c r="R97" i="17"/>
  <c r="Q253" i="17"/>
  <c r="Q264" i="17" s="1"/>
  <c r="R85" i="17"/>
  <c r="R88" i="17" s="1"/>
  <c r="Q251" i="17"/>
  <c r="Q250" i="17" s="1"/>
  <c r="Q60" i="13" s="1"/>
  <c r="Q21" i="13" s="1"/>
  <c r="R161" i="17"/>
  <c r="R162" i="17"/>
  <c r="R205" i="17"/>
  <c r="R206" i="17"/>
  <c r="R121" i="17"/>
  <c r="R122" i="17"/>
  <c r="R173" i="17"/>
  <c r="R174" i="17"/>
  <c r="S181" i="17"/>
  <c r="S182" i="17"/>
  <c r="R132" i="17"/>
  <c r="R131" i="17"/>
  <c r="R197" i="17"/>
  <c r="R198" i="17"/>
  <c r="S23" i="17"/>
  <c r="R112" i="17"/>
  <c r="R111" i="17"/>
  <c r="R163" i="17"/>
  <c r="R152" i="17"/>
  <c r="R151" i="17"/>
  <c r="S14" i="17"/>
  <c r="R220" i="17"/>
  <c r="R219" i="17"/>
  <c r="R231" i="17"/>
  <c r="R230" i="17"/>
  <c r="R229" i="17"/>
  <c r="R207" i="17"/>
  <c r="R190" i="17"/>
  <c r="R189" i="17"/>
  <c r="R141" i="17"/>
  <c r="R142" i="17"/>
  <c r="AI17" i="30"/>
  <c r="AH24" i="30"/>
  <c r="AH8" i="30"/>
  <c r="AI9" i="30"/>
  <c r="AJ23" i="30"/>
  <c r="AI22" i="30"/>
  <c r="AJ15" i="30"/>
  <c r="AI29" i="30"/>
  <c r="AJ30" i="30"/>
  <c r="AH29" i="29"/>
  <c r="AI30" i="29"/>
  <c r="AJ16" i="29"/>
  <c r="AI15" i="29"/>
  <c r="AI23" i="29"/>
  <c r="AH22" i="29"/>
  <c r="R98" i="17" l="1"/>
  <c r="Q252" i="17"/>
  <c r="Q61" i="13" s="1"/>
  <c r="T13" i="17"/>
  <c r="T12" i="17" s="1"/>
  <c r="R87" i="17"/>
  <c r="R101" i="17" s="1"/>
  <c r="R99" i="17"/>
  <c r="R253" i="17" s="1"/>
  <c r="U10" i="17"/>
  <c r="V9" i="17" s="1"/>
  <c r="R209" i="17"/>
  <c r="R100" i="17"/>
  <c r="R237" i="17" s="1"/>
  <c r="R232" i="17"/>
  <c r="T126" i="17"/>
  <c r="T127" i="17" s="1"/>
  <c r="T130" i="17" s="1"/>
  <c r="T129" i="17" s="1"/>
  <c r="T168" i="17"/>
  <c r="T169" i="17" s="1"/>
  <c r="T172" i="17" s="1"/>
  <c r="T171" i="17" s="1"/>
  <c r="S50" i="17"/>
  <c r="R208" i="17"/>
  <c r="T214" i="17"/>
  <c r="T215" i="17" s="1"/>
  <c r="T218" i="17" s="1"/>
  <c r="T217" i="17" s="1"/>
  <c r="S41" i="17"/>
  <c r="T184" i="17"/>
  <c r="T185" i="17" s="1"/>
  <c r="T188" i="17" s="1"/>
  <c r="T187" i="17" s="1"/>
  <c r="T82" i="17"/>
  <c r="T83" i="17" s="1"/>
  <c r="T86" i="17" s="1"/>
  <c r="R165" i="17"/>
  <c r="R164" i="17"/>
  <c r="S32" i="17"/>
  <c r="T224" i="17"/>
  <c r="T225" i="17" s="1"/>
  <c r="T228" i="17" s="1"/>
  <c r="T227" i="17" s="1"/>
  <c r="T146" i="17"/>
  <c r="T147" i="17" s="1"/>
  <c r="T150" i="17" s="1"/>
  <c r="T149" i="17" s="1"/>
  <c r="T192" i="17"/>
  <c r="T193" i="17" s="1"/>
  <c r="T196" i="17" s="1"/>
  <c r="T195" i="17" s="1"/>
  <c r="U176" i="17"/>
  <c r="U177" i="17" s="1"/>
  <c r="U180" i="17" s="1"/>
  <c r="U179" i="17" s="1"/>
  <c r="T116" i="17"/>
  <c r="T117" i="17" s="1"/>
  <c r="T120" i="17" s="1"/>
  <c r="T119" i="17" s="1"/>
  <c r="T200" i="17"/>
  <c r="T201" i="17" s="1"/>
  <c r="T204" i="17" s="1"/>
  <c r="T203" i="17" s="1"/>
  <c r="S59" i="17"/>
  <c r="T106" i="17"/>
  <c r="T107" i="17" s="1"/>
  <c r="T110" i="17" s="1"/>
  <c r="T109" i="17" s="1"/>
  <c r="R233" i="17"/>
  <c r="T156" i="17"/>
  <c r="T157" i="17" s="1"/>
  <c r="T160" i="17" s="1"/>
  <c r="T159" i="17" s="1"/>
  <c r="T136" i="17"/>
  <c r="T137" i="17" s="1"/>
  <c r="T140" i="17" s="1"/>
  <c r="T139" i="17" s="1"/>
  <c r="AI24" i="30"/>
  <c r="AJ17" i="30"/>
  <c r="AJ24" i="30" s="1"/>
  <c r="AJ29" i="30"/>
  <c r="AI8" i="30"/>
  <c r="AJ9" i="30"/>
  <c r="AJ22" i="30"/>
  <c r="AJ15" i="29"/>
  <c r="AJ30" i="29"/>
  <c r="AI29" i="29"/>
  <c r="AJ23" i="29"/>
  <c r="AI22" i="29"/>
  <c r="T92" i="17" l="1"/>
  <c r="T93" i="17" s="1"/>
  <c r="T96" i="17" s="1"/>
  <c r="T95" i="17" s="1"/>
  <c r="S97" i="17"/>
  <c r="R241" i="17"/>
  <c r="S85" i="17"/>
  <c r="S87" i="17" s="1"/>
  <c r="S162" i="17"/>
  <c r="S161" i="17"/>
  <c r="R246" i="17"/>
  <c r="R251" i="17"/>
  <c r="R250" i="17" s="1"/>
  <c r="R60" i="13" s="1"/>
  <c r="R21" i="13" s="1"/>
  <c r="S207" i="17"/>
  <c r="S189" i="17"/>
  <c r="S190" i="17"/>
  <c r="R252" i="17"/>
  <c r="R61" i="13" s="1"/>
  <c r="R264" i="17"/>
  <c r="S206" i="17"/>
  <c r="S205" i="17"/>
  <c r="S198" i="17"/>
  <c r="S197" i="17"/>
  <c r="S98" i="17"/>
  <c r="S173" i="17"/>
  <c r="S174" i="17"/>
  <c r="S112" i="17"/>
  <c r="S111" i="17"/>
  <c r="S163" i="17"/>
  <c r="S122" i="17"/>
  <c r="S121" i="17"/>
  <c r="S151" i="17"/>
  <c r="S152" i="17"/>
  <c r="S231" i="17"/>
  <c r="S220" i="17"/>
  <c r="S219" i="17"/>
  <c r="S141" i="17"/>
  <c r="S142" i="17"/>
  <c r="S132" i="17"/>
  <c r="S131" i="17"/>
  <c r="T182" i="17"/>
  <c r="T181" i="17"/>
  <c r="S230" i="17"/>
  <c r="S229" i="17"/>
  <c r="T14" i="17"/>
  <c r="T23" i="17"/>
  <c r="AJ8" i="30"/>
  <c r="AJ29" i="29"/>
  <c r="AJ22" i="29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F36" i="13"/>
  <c r="F35" i="13"/>
  <c r="U13" i="17" l="1"/>
  <c r="U12" i="17" s="1"/>
  <c r="S99" i="17"/>
  <c r="S253" i="17" s="1"/>
  <c r="S88" i="17"/>
  <c r="V10" i="17"/>
  <c r="W9" i="17" s="1"/>
  <c r="S232" i="17"/>
  <c r="T41" i="17"/>
  <c r="S100" i="17"/>
  <c r="S237" i="17" s="1"/>
  <c r="T32" i="17"/>
  <c r="T50" i="17"/>
  <c r="S209" i="17"/>
  <c r="U106" i="17"/>
  <c r="U107" i="17" s="1"/>
  <c r="U110" i="17" s="1"/>
  <c r="U109" i="17" s="1"/>
  <c r="U168" i="17"/>
  <c r="U169" i="17" s="1"/>
  <c r="U172" i="17" s="1"/>
  <c r="U171" i="17" s="1"/>
  <c r="V176" i="17"/>
  <c r="V177" i="17" s="1"/>
  <c r="V180" i="17" s="1"/>
  <c r="V179" i="17" s="1"/>
  <c r="S233" i="17"/>
  <c r="U82" i="17"/>
  <c r="U83" i="17" s="1"/>
  <c r="U86" i="17" s="1"/>
  <c r="U192" i="17"/>
  <c r="U193" i="17" s="1"/>
  <c r="U196" i="17" s="1"/>
  <c r="U195" i="17" s="1"/>
  <c r="U136" i="17"/>
  <c r="U137" i="17" s="1"/>
  <c r="U140" i="17" s="1"/>
  <c r="U139" i="17" s="1"/>
  <c r="U146" i="17"/>
  <c r="U147" i="17" s="1"/>
  <c r="U150" i="17" s="1"/>
  <c r="U149" i="17" s="1"/>
  <c r="S208" i="17"/>
  <c r="T59" i="17"/>
  <c r="U214" i="17"/>
  <c r="U215" i="17" s="1"/>
  <c r="U218" i="17" s="1"/>
  <c r="U217" i="17" s="1"/>
  <c r="S164" i="17"/>
  <c r="S101" i="17"/>
  <c r="U200" i="17"/>
  <c r="U201" i="17" s="1"/>
  <c r="U204" i="17" s="1"/>
  <c r="U203" i="17" s="1"/>
  <c r="U184" i="17"/>
  <c r="U185" i="17" s="1"/>
  <c r="U188" i="17" s="1"/>
  <c r="U187" i="17" s="1"/>
  <c r="U126" i="17"/>
  <c r="U127" i="17" s="1"/>
  <c r="U130" i="17" s="1"/>
  <c r="U129" i="17" s="1"/>
  <c r="U116" i="17"/>
  <c r="U117" i="17" s="1"/>
  <c r="U120" i="17" s="1"/>
  <c r="U119" i="17" s="1"/>
  <c r="U156" i="17"/>
  <c r="U157" i="17" s="1"/>
  <c r="U160" i="17" s="1"/>
  <c r="U159" i="17" s="1"/>
  <c r="S165" i="17"/>
  <c r="U224" i="17"/>
  <c r="U225" i="17" s="1"/>
  <c r="U228" i="17" s="1"/>
  <c r="U227" i="17" s="1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S241" i="17" l="1"/>
  <c r="U92" i="17"/>
  <c r="U93" i="17" s="1"/>
  <c r="U96" i="17" s="1"/>
  <c r="U95" i="17" s="1"/>
  <c r="T97" i="17"/>
  <c r="T85" i="17"/>
  <c r="T88" i="17" s="1"/>
  <c r="U23" i="17"/>
  <c r="T152" i="17"/>
  <c r="T151" i="17"/>
  <c r="T198" i="17"/>
  <c r="T197" i="17"/>
  <c r="T173" i="17"/>
  <c r="T174" i="17"/>
  <c r="T122" i="17"/>
  <c r="T121" i="17"/>
  <c r="T207" i="17"/>
  <c r="T190" i="17"/>
  <c r="T189" i="17"/>
  <c r="T231" i="17"/>
  <c r="T220" i="17"/>
  <c r="T219" i="17"/>
  <c r="T230" i="17"/>
  <c r="T229" i="17"/>
  <c r="T141" i="17"/>
  <c r="T142" i="17"/>
  <c r="U182" i="17"/>
  <c r="U181" i="17"/>
  <c r="T112" i="17"/>
  <c r="T111" i="17"/>
  <c r="T163" i="17"/>
  <c r="T132" i="17"/>
  <c r="T131" i="17"/>
  <c r="T206" i="17"/>
  <c r="T205" i="17"/>
  <c r="S264" i="17"/>
  <c r="S252" i="17"/>
  <c r="S61" i="13" s="1"/>
  <c r="T162" i="17"/>
  <c r="T161" i="17"/>
  <c r="S246" i="17"/>
  <c r="S251" i="17"/>
  <c r="S250" i="17" s="1"/>
  <c r="S60" i="13" s="1"/>
  <c r="S21" i="13" s="1"/>
  <c r="U14" i="17"/>
  <c r="H15" i="13"/>
  <c r="G15" i="13"/>
  <c r="F27" i="13"/>
  <c r="H8" i="13"/>
  <c r="I8" i="13" s="1"/>
  <c r="J8" i="13" s="1"/>
  <c r="K8" i="13" s="1"/>
  <c r="F74" i="17"/>
  <c r="F60" i="17"/>
  <c r="G60" i="17" s="1"/>
  <c r="F61" i="17"/>
  <c r="F64" i="17" s="1"/>
  <c r="F67" i="17" l="1"/>
  <c r="F66" i="17" s="1"/>
  <c r="G63" i="17"/>
  <c r="T98" i="17"/>
  <c r="V13" i="17"/>
  <c r="V12" i="17" s="1"/>
  <c r="T99" i="17"/>
  <c r="T253" i="17" s="1"/>
  <c r="T87" i="17"/>
  <c r="T101" i="17" s="1"/>
  <c r="T246" i="17" s="1"/>
  <c r="W10" i="17"/>
  <c r="X9" i="17" s="1"/>
  <c r="T100" i="17"/>
  <c r="T237" i="17" s="1"/>
  <c r="T208" i="17"/>
  <c r="T233" i="17"/>
  <c r="V200" i="17"/>
  <c r="V201" i="17" s="1"/>
  <c r="V204" i="17" s="1"/>
  <c r="V203" i="17" s="1"/>
  <c r="W176" i="17"/>
  <c r="W177" i="17" s="1"/>
  <c r="W180" i="17" s="1"/>
  <c r="W179" i="17" s="1"/>
  <c r="T232" i="17"/>
  <c r="V214" i="17"/>
  <c r="V215" i="17" s="1"/>
  <c r="V218" i="17" s="1"/>
  <c r="V217" i="17" s="1"/>
  <c r="V146" i="17"/>
  <c r="V147" i="17" s="1"/>
  <c r="V150" i="17" s="1"/>
  <c r="V149" i="17" s="1"/>
  <c r="V136" i="17"/>
  <c r="V137" i="17" s="1"/>
  <c r="V140" i="17" s="1"/>
  <c r="V139" i="17" s="1"/>
  <c r="V224" i="17"/>
  <c r="V225" i="17" s="1"/>
  <c r="V228" i="17" s="1"/>
  <c r="V227" i="17" s="1"/>
  <c r="T165" i="17"/>
  <c r="V126" i="17"/>
  <c r="V127" i="17" s="1"/>
  <c r="V130" i="17" s="1"/>
  <c r="V129" i="17" s="1"/>
  <c r="V184" i="17"/>
  <c r="V185" i="17" s="1"/>
  <c r="V188" i="17" s="1"/>
  <c r="V187" i="17" s="1"/>
  <c r="V168" i="17"/>
  <c r="V169" i="17" s="1"/>
  <c r="V172" i="17" s="1"/>
  <c r="V171" i="17" s="1"/>
  <c r="V82" i="17"/>
  <c r="V83" i="17" s="1"/>
  <c r="V86" i="17" s="1"/>
  <c r="U59" i="17"/>
  <c r="V106" i="17"/>
  <c r="V107" i="17" s="1"/>
  <c r="V110" i="17" s="1"/>
  <c r="V109" i="17" s="1"/>
  <c r="U32" i="17"/>
  <c r="T164" i="17"/>
  <c r="U41" i="17"/>
  <c r="V116" i="17"/>
  <c r="V117" i="17" s="1"/>
  <c r="V120" i="17" s="1"/>
  <c r="V119" i="17" s="1"/>
  <c r="V192" i="17"/>
  <c r="V193" i="17" s="1"/>
  <c r="V196" i="17" s="1"/>
  <c r="V195" i="17" s="1"/>
  <c r="T209" i="17"/>
  <c r="U50" i="17"/>
  <c r="V156" i="17"/>
  <c r="V157" i="17" s="1"/>
  <c r="V160" i="17" s="1"/>
  <c r="V159" i="17" s="1"/>
  <c r="G61" i="17"/>
  <c r="H61" i="17" s="1"/>
  <c r="F78" i="17"/>
  <c r="G74" i="17"/>
  <c r="H60" i="17"/>
  <c r="H168" i="30"/>
  <c r="H168" i="29"/>
  <c r="H7" i="13"/>
  <c r="H259" i="17" s="1"/>
  <c r="H260" i="17" s="1"/>
  <c r="J15" i="13"/>
  <c r="I15" i="13"/>
  <c r="F62" i="17"/>
  <c r="G10" i="13"/>
  <c r="H9" i="13"/>
  <c r="G23" i="13"/>
  <c r="L8" i="13"/>
  <c r="E3" i="13"/>
  <c r="G64" i="17" l="1"/>
  <c r="F68" i="17"/>
  <c r="V92" i="17"/>
  <c r="V93" i="17" s="1"/>
  <c r="V96" i="17" s="1"/>
  <c r="V95" i="17" s="1"/>
  <c r="U98" i="17"/>
  <c r="T241" i="17"/>
  <c r="U85" i="17"/>
  <c r="U87" i="17" s="1"/>
  <c r="T251" i="17"/>
  <c r="T250" i="17" s="1"/>
  <c r="T60" i="13" s="1"/>
  <c r="T21" i="13" s="1"/>
  <c r="V23" i="17"/>
  <c r="U142" i="17"/>
  <c r="U141" i="17"/>
  <c r="V181" i="17"/>
  <c r="V182" i="17"/>
  <c r="U112" i="17"/>
  <c r="U111" i="17"/>
  <c r="U163" i="17"/>
  <c r="U131" i="17"/>
  <c r="U132" i="17"/>
  <c r="U220" i="17"/>
  <c r="U231" i="17"/>
  <c r="U219" i="17"/>
  <c r="U197" i="17"/>
  <c r="U198" i="17"/>
  <c r="T264" i="17"/>
  <c r="T252" i="17"/>
  <c r="T61" i="13" s="1"/>
  <c r="U205" i="17"/>
  <c r="U206" i="17"/>
  <c r="U162" i="17"/>
  <c r="U161" i="17"/>
  <c r="U173" i="17"/>
  <c r="U174" i="17"/>
  <c r="U122" i="17"/>
  <c r="U121" i="17"/>
  <c r="U230" i="17"/>
  <c r="U229" i="17"/>
  <c r="U207" i="17"/>
  <c r="U190" i="17"/>
  <c r="U189" i="17"/>
  <c r="U152" i="17"/>
  <c r="U151" i="17"/>
  <c r="V14" i="17"/>
  <c r="F71" i="17"/>
  <c r="F236" i="17" s="1"/>
  <c r="F238" i="17" s="1"/>
  <c r="G62" i="17"/>
  <c r="H74" i="17"/>
  <c r="G78" i="17"/>
  <c r="I61" i="17"/>
  <c r="H62" i="17"/>
  <c r="I60" i="17"/>
  <c r="J168" i="30"/>
  <c r="J168" i="29"/>
  <c r="H16" i="13"/>
  <c r="G16" i="13"/>
  <c r="I168" i="29"/>
  <c r="I168" i="30"/>
  <c r="G11" i="13"/>
  <c r="I7" i="13"/>
  <c r="I259" i="17" s="1"/>
  <c r="I260" i="17" s="1"/>
  <c r="K15" i="13"/>
  <c r="H10" i="13"/>
  <c r="I9" i="13"/>
  <c r="H23" i="13"/>
  <c r="M8" i="13"/>
  <c r="G67" i="17" l="1"/>
  <c r="G66" i="17" s="1"/>
  <c r="G68" i="17" s="1"/>
  <c r="G72" i="17" s="1"/>
  <c r="G245" i="17" s="1"/>
  <c r="H63" i="17"/>
  <c r="H64" i="17" s="1"/>
  <c r="U97" i="17"/>
  <c r="U101" i="17" s="1"/>
  <c r="W13" i="17"/>
  <c r="W12" i="17" s="1"/>
  <c r="U99" i="17"/>
  <c r="U241" i="17" s="1"/>
  <c r="U88" i="17"/>
  <c r="X10" i="17"/>
  <c r="Y9" i="17" s="1"/>
  <c r="U100" i="17"/>
  <c r="U237" i="17" s="1"/>
  <c r="U209" i="17"/>
  <c r="U164" i="17"/>
  <c r="G234" i="17"/>
  <c r="G210" i="17"/>
  <c r="G102" i="17"/>
  <c r="G166" i="17"/>
  <c r="V59" i="17"/>
  <c r="W200" i="17"/>
  <c r="W201" i="17" s="1"/>
  <c r="W204" i="17" s="1"/>
  <c r="W203" i="17" s="1"/>
  <c r="W192" i="17"/>
  <c r="W193" i="17" s="1"/>
  <c r="W196" i="17" s="1"/>
  <c r="W195" i="17" s="1"/>
  <c r="W214" i="17"/>
  <c r="W215" i="17" s="1"/>
  <c r="W218" i="17" s="1"/>
  <c r="W217" i="17" s="1"/>
  <c r="W82" i="17"/>
  <c r="W83" i="17" s="1"/>
  <c r="W86" i="17" s="1"/>
  <c r="X176" i="17"/>
  <c r="X177" i="17" s="1"/>
  <c r="X180" i="17" s="1"/>
  <c r="X179" i="17" s="1"/>
  <c r="U165" i="17"/>
  <c r="U233" i="17"/>
  <c r="W146" i="17"/>
  <c r="W147" i="17" s="1"/>
  <c r="W150" i="17" s="1"/>
  <c r="W149" i="17" s="1"/>
  <c r="W106" i="17"/>
  <c r="W107" i="17" s="1"/>
  <c r="W110" i="17" s="1"/>
  <c r="W109" i="17" s="1"/>
  <c r="V41" i="17"/>
  <c r="V32" i="17"/>
  <c r="W116" i="17"/>
  <c r="W117" i="17" s="1"/>
  <c r="W120" i="17" s="1"/>
  <c r="W119" i="17" s="1"/>
  <c r="W168" i="17"/>
  <c r="W169" i="17" s="1"/>
  <c r="W172" i="17" s="1"/>
  <c r="W171" i="17" s="1"/>
  <c r="W156" i="17"/>
  <c r="W157" i="17" s="1"/>
  <c r="W160" i="17" s="1"/>
  <c r="W159" i="17" s="1"/>
  <c r="W126" i="17"/>
  <c r="W127" i="17" s="1"/>
  <c r="W130" i="17" s="1"/>
  <c r="W129" i="17" s="1"/>
  <c r="U208" i="17"/>
  <c r="W224" i="17"/>
  <c r="W225" i="17" s="1"/>
  <c r="W228" i="17" s="1"/>
  <c r="W227" i="17" s="1"/>
  <c r="U232" i="17"/>
  <c r="W136" i="17"/>
  <c r="W137" i="17" s="1"/>
  <c r="W140" i="17" s="1"/>
  <c r="W139" i="17" s="1"/>
  <c r="W184" i="17"/>
  <c r="W185" i="17" s="1"/>
  <c r="W188" i="17" s="1"/>
  <c r="W187" i="17" s="1"/>
  <c r="V50" i="17"/>
  <c r="G71" i="17"/>
  <c r="G236" i="17" s="1"/>
  <c r="I74" i="17"/>
  <c r="H78" i="17"/>
  <c r="I62" i="17"/>
  <c r="J60" i="17"/>
  <c r="J61" i="17"/>
  <c r="K168" i="30"/>
  <c r="K168" i="29"/>
  <c r="J7" i="13"/>
  <c r="J259" i="17" s="1"/>
  <c r="J260" i="17" s="1"/>
  <c r="H11" i="13"/>
  <c r="I16" i="13"/>
  <c r="I10" i="13"/>
  <c r="J9" i="13"/>
  <c r="I23" i="13"/>
  <c r="N8" i="13"/>
  <c r="E23" i="13"/>
  <c r="G69" i="17" l="1"/>
  <c r="G73" i="17" s="1"/>
  <c r="H67" i="17"/>
  <c r="H66" i="17" s="1"/>
  <c r="H68" i="17" s="1"/>
  <c r="I63" i="17"/>
  <c r="I64" i="17" s="1"/>
  <c r="W92" i="17"/>
  <c r="W93" i="17" s="1"/>
  <c r="W96" i="17" s="1"/>
  <c r="W95" i="17" s="1"/>
  <c r="V98" i="17"/>
  <c r="U253" i="17"/>
  <c r="U252" i="17" s="1"/>
  <c r="U61" i="13" s="1"/>
  <c r="V85" i="17"/>
  <c r="H210" i="17"/>
  <c r="H234" i="17"/>
  <c r="H166" i="17"/>
  <c r="H102" i="17"/>
  <c r="V207" i="17"/>
  <c r="V189" i="17"/>
  <c r="V190" i="17"/>
  <c r="V111" i="17"/>
  <c r="V112" i="17"/>
  <c r="V163" i="17"/>
  <c r="V205" i="17"/>
  <c r="V206" i="17"/>
  <c r="V174" i="17"/>
  <c r="V173" i="17"/>
  <c r="V141" i="17"/>
  <c r="V142" i="17"/>
  <c r="U251" i="17"/>
  <c r="U250" i="17" s="1"/>
  <c r="U60" i="13" s="1"/>
  <c r="U21" i="13" s="1"/>
  <c r="U246" i="17"/>
  <c r="V219" i="17"/>
  <c r="V231" i="17"/>
  <c r="V220" i="17"/>
  <c r="V131" i="17"/>
  <c r="V132" i="17"/>
  <c r="V122" i="17"/>
  <c r="V121" i="17"/>
  <c r="W23" i="17"/>
  <c r="W14" i="17"/>
  <c r="V152" i="17"/>
  <c r="V151" i="17"/>
  <c r="W181" i="17"/>
  <c r="W182" i="17"/>
  <c r="V198" i="17"/>
  <c r="V197" i="17"/>
  <c r="V230" i="17"/>
  <c r="V229" i="17"/>
  <c r="V161" i="17"/>
  <c r="V162" i="17"/>
  <c r="G247" i="17"/>
  <c r="G244" i="17"/>
  <c r="G59" i="13" s="1"/>
  <c r="G261" i="17"/>
  <c r="G263" i="17" s="1"/>
  <c r="G238" i="17"/>
  <c r="J74" i="17"/>
  <c r="I78" i="17"/>
  <c r="K61" i="17"/>
  <c r="K60" i="17"/>
  <c r="J62" i="17"/>
  <c r="L168" i="30"/>
  <c r="L168" i="29"/>
  <c r="I11" i="13"/>
  <c r="K7" i="13"/>
  <c r="K259" i="17" s="1"/>
  <c r="K260" i="17" s="1"/>
  <c r="J16" i="13"/>
  <c r="L15" i="13"/>
  <c r="J23" i="13"/>
  <c r="K9" i="13"/>
  <c r="J10" i="13"/>
  <c r="O8" i="13"/>
  <c r="G240" i="17" l="1"/>
  <c r="G256" i="17" s="1"/>
  <c r="G257" i="17" s="1"/>
  <c r="I67" i="17"/>
  <c r="I66" i="17" s="1"/>
  <c r="I68" i="17" s="1"/>
  <c r="J63" i="17"/>
  <c r="J64" i="17" s="1"/>
  <c r="V97" i="17"/>
  <c r="V99" i="17"/>
  <c r="V241" i="17" s="1"/>
  <c r="U264" i="17"/>
  <c r="X13" i="17"/>
  <c r="X12" i="17" s="1"/>
  <c r="V87" i="17"/>
  <c r="V101" i="17" s="1"/>
  <c r="V88" i="17"/>
  <c r="Y10" i="17"/>
  <c r="Z9" i="17" s="1"/>
  <c r="V100" i="17"/>
  <c r="V237" i="17" s="1"/>
  <c r="V232" i="17"/>
  <c r="I210" i="17"/>
  <c r="I234" i="17"/>
  <c r="I166" i="17"/>
  <c r="I102" i="17"/>
  <c r="V233" i="17"/>
  <c r="X82" i="17"/>
  <c r="X83" i="17" s="1"/>
  <c r="X86" i="17" s="1"/>
  <c r="X184" i="17"/>
  <c r="X185" i="17" s="1"/>
  <c r="X188" i="17" s="1"/>
  <c r="X187" i="17" s="1"/>
  <c r="X156" i="17"/>
  <c r="X157" i="17" s="1"/>
  <c r="X160" i="17" s="1"/>
  <c r="X159" i="17" s="1"/>
  <c r="X192" i="17"/>
  <c r="X193" i="17" s="1"/>
  <c r="X196" i="17" s="1"/>
  <c r="X195" i="17" s="1"/>
  <c r="W59" i="17"/>
  <c r="V164" i="17"/>
  <c r="W41" i="17"/>
  <c r="X106" i="17"/>
  <c r="X107" i="17" s="1"/>
  <c r="X110" i="17" s="1"/>
  <c r="X109" i="17" s="1"/>
  <c r="X224" i="17"/>
  <c r="X225" i="17" s="1"/>
  <c r="X228" i="17" s="1"/>
  <c r="X227" i="17" s="1"/>
  <c r="Y176" i="17"/>
  <c r="Y177" i="17" s="1"/>
  <c r="Y180" i="17" s="1"/>
  <c r="Y179" i="17" s="1"/>
  <c r="X116" i="17"/>
  <c r="X117" i="17" s="1"/>
  <c r="X120" i="17" s="1"/>
  <c r="X119" i="17" s="1"/>
  <c r="X214" i="17"/>
  <c r="X215" i="17" s="1"/>
  <c r="X218" i="17" s="1"/>
  <c r="X217" i="17" s="1"/>
  <c r="X136" i="17"/>
  <c r="X137" i="17" s="1"/>
  <c r="X140" i="17" s="1"/>
  <c r="X139" i="17" s="1"/>
  <c r="V165" i="17"/>
  <c r="X168" i="17"/>
  <c r="X169" i="17" s="1"/>
  <c r="X172" i="17" s="1"/>
  <c r="X171" i="17" s="1"/>
  <c r="X200" i="17"/>
  <c r="X201" i="17" s="1"/>
  <c r="X204" i="17" s="1"/>
  <c r="X203" i="17" s="1"/>
  <c r="W32" i="17"/>
  <c r="V209" i="17"/>
  <c r="X146" i="17"/>
  <c r="X147" i="17" s="1"/>
  <c r="X150" i="17" s="1"/>
  <c r="X149" i="17" s="1"/>
  <c r="W50" i="17"/>
  <c r="X126" i="17"/>
  <c r="X127" i="17" s="1"/>
  <c r="X130" i="17" s="1"/>
  <c r="X129" i="17" s="1"/>
  <c r="V208" i="17"/>
  <c r="G262" i="17"/>
  <c r="H69" i="17"/>
  <c r="K74" i="17"/>
  <c r="J78" i="17"/>
  <c r="L60" i="17"/>
  <c r="K62" i="17"/>
  <c r="L61" i="17"/>
  <c r="M168" i="30"/>
  <c r="M168" i="29"/>
  <c r="L7" i="13"/>
  <c r="L259" i="17" s="1"/>
  <c r="L260" i="17" s="1"/>
  <c r="K16" i="13"/>
  <c r="J11" i="13"/>
  <c r="M15" i="13"/>
  <c r="L9" i="13"/>
  <c r="K10" i="13"/>
  <c r="K23" i="13"/>
  <c r="P8" i="13"/>
  <c r="F23" i="13"/>
  <c r="G242" i="17" l="1"/>
  <c r="G248" i="17" s="1"/>
  <c r="G239" i="17"/>
  <c r="G58" i="13" s="1"/>
  <c r="G70" i="17"/>
  <c r="J67" i="17"/>
  <c r="J66" i="17" s="1"/>
  <c r="J68" i="17" s="1"/>
  <c r="K63" i="17"/>
  <c r="K64" i="17" s="1"/>
  <c r="V253" i="17"/>
  <c r="V264" i="17" s="1"/>
  <c r="X92" i="17"/>
  <c r="X93" i="17" s="1"/>
  <c r="X96" i="17" s="1"/>
  <c r="X95" i="17" s="1"/>
  <c r="W97" i="17"/>
  <c r="W85" i="17"/>
  <c r="J166" i="17"/>
  <c r="J210" i="17"/>
  <c r="J234" i="17"/>
  <c r="J102" i="17"/>
  <c r="X14" i="17"/>
  <c r="W206" i="17"/>
  <c r="W205" i="17"/>
  <c r="W122" i="17"/>
  <c r="W121" i="17"/>
  <c r="W111" i="17"/>
  <c r="W112" i="17"/>
  <c r="W163" i="17"/>
  <c r="X23" i="17"/>
  <c r="W131" i="17"/>
  <c r="W132" i="17"/>
  <c r="W207" i="17"/>
  <c r="W190" i="17"/>
  <c r="W189" i="17"/>
  <c r="W174" i="17"/>
  <c r="W173" i="17"/>
  <c r="W142" i="17"/>
  <c r="W141" i="17"/>
  <c r="X181" i="17"/>
  <c r="X182" i="17"/>
  <c r="V246" i="17"/>
  <c r="V251" i="17"/>
  <c r="V250" i="17" s="1"/>
  <c r="V60" i="13" s="1"/>
  <c r="V21" i="13" s="1"/>
  <c r="W198" i="17"/>
  <c r="W197" i="17"/>
  <c r="W219" i="17"/>
  <c r="W231" i="17"/>
  <c r="W220" i="17"/>
  <c r="W230" i="17"/>
  <c r="W229" i="17"/>
  <c r="W151" i="17"/>
  <c r="W152" i="17"/>
  <c r="W162" i="17"/>
  <c r="W161" i="17"/>
  <c r="H240" i="17"/>
  <c r="H256" i="17" s="1"/>
  <c r="H71" i="17"/>
  <c r="H236" i="17" s="1"/>
  <c r="H73" i="17"/>
  <c r="H72" i="17"/>
  <c r="H245" i="17" s="1"/>
  <c r="L74" i="17"/>
  <c r="K78" i="17"/>
  <c r="M61" i="17"/>
  <c r="M60" i="17"/>
  <c r="L62" i="17"/>
  <c r="N168" i="30"/>
  <c r="N168" i="29"/>
  <c r="M7" i="13"/>
  <c r="K11" i="13"/>
  <c r="L16" i="13"/>
  <c r="N15" i="13"/>
  <c r="L10" i="13"/>
  <c r="M9" i="13"/>
  <c r="L23" i="13"/>
  <c r="O15" i="13"/>
  <c r="Q8" i="13"/>
  <c r="G243" i="17" l="1"/>
  <c r="H70" i="17"/>
  <c r="K67" i="17"/>
  <c r="K66" i="17" s="1"/>
  <c r="K68" i="17" s="1"/>
  <c r="L63" i="17"/>
  <c r="L64" i="17" s="1"/>
  <c r="V252" i="17"/>
  <c r="V61" i="13" s="1"/>
  <c r="W98" i="17"/>
  <c r="W99" i="17"/>
  <c r="W253" i="17" s="1"/>
  <c r="W88" i="17"/>
  <c r="Y13" i="17"/>
  <c r="Y12" i="17" s="1"/>
  <c r="W87" i="17"/>
  <c r="W101" i="17" s="1"/>
  <c r="W246" i="17" s="1"/>
  <c r="Z10" i="17"/>
  <c r="AA9" i="17" s="1"/>
  <c r="K234" i="17"/>
  <c r="K166" i="17"/>
  <c r="K102" i="17"/>
  <c r="K210" i="17"/>
  <c r="W232" i="17"/>
  <c r="X50" i="17"/>
  <c r="W209" i="17"/>
  <c r="Y116" i="17"/>
  <c r="Y117" i="17" s="1"/>
  <c r="Y120" i="17" s="1"/>
  <c r="Y119" i="17" s="1"/>
  <c r="Y224" i="17"/>
  <c r="Y225" i="17" s="1"/>
  <c r="Y228" i="17" s="1"/>
  <c r="Y227" i="17" s="1"/>
  <c r="X41" i="17"/>
  <c r="Y168" i="17"/>
  <c r="Y169" i="17" s="1"/>
  <c r="Y172" i="17" s="1"/>
  <c r="Y171" i="17" s="1"/>
  <c r="X59" i="17"/>
  <c r="W100" i="17"/>
  <c r="W237" i="17" s="1"/>
  <c r="Y214" i="17"/>
  <c r="Y215" i="17" s="1"/>
  <c r="Y218" i="17" s="1"/>
  <c r="Y217" i="17" s="1"/>
  <c r="Y82" i="17"/>
  <c r="Y83" i="17" s="1"/>
  <c r="Y86" i="17" s="1"/>
  <c r="Z176" i="17"/>
  <c r="Z177" i="17" s="1"/>
  <c r="Z180" i="17" s="1"/>
  <c r="Z179" i="17" s="1"/>
  <c r="Y146" i="17"/>
  <c r="Y147" i="17" s="1"/>
  <c r="Y150" i="17" s="1"/>
  <c r="Y149" i="17" s="1"/>
  <c r="W233" i="17"/>
  <c r="W208" i="17"/>
  <c r="Y106" i="17"/>
  <c r="Y107" i="17" s="1"/>
  <c r="Y110" i="17" s="1"/>
  <c r="Y109" i="17" s="1"/>
  <c r="Y200" i="17"/>
  <c r="Y201" i="17" s="1"/>
  <c r="Y204" i="17" s="1"/>
  <c r="Y203" i="17" s="1"/>
  <c r="Y156" i="17"/>
  <c r="Y157" i="17" s="1"/>
  <c r="Y160" i="17" s="1"/>
  <c r="Y159" i="17" s="1"/>
  <c r="W165" i="17"/>
  <c r="X32" i="17"/>
  <c r="Y192" i="17"/>
  <c r="Y193" i="17" s="1"/>
  <c r="Y196" i="17" s="1"/>
  <c r="Y195" i="17" s="1"/>
  <c r="Y136" i="17"/>
  <c r="Y137" i="17" s="1"/>
  <c r="Y140" i="17" s="1"/>
  <c r="Y139" i="17" s="1"/>
  <c r="Y184" i="17"/>
  <c r="Y185" i="17" s="1"/>
  <c r="Y188" i="17" s="1"/>
  <c r="Y187" i="17" s="1"/>
  <c r="Y126" i="17"/>
  <c r="Y127" i="17" s="1"/>
  <c r="Y130" i="17" s="1"/>
  <c r="Y129" i="17" s="1"/>
  <c r="W164" i="17"/>
  <c r="H239" i="17"/>
  <c r="H58" i="13" s="1"/>
  <c r="H242" i="17"/>
  <c r="H247" i="17"/>
  <c r="H244" i="17"/>
  <c r="H59" i="13" s="1"/>
  <c r="H261" i="17"/>
  <c r="H257" i="17"/>
  <c r="H238" i="17"/>
  <c r="I72" i="17"/>
  <c r="I245" i="17" s="1"/>
  <c r="I71" i="17"/>
  <c r="I236" i="17" s="1"/>
  <c r="M74" i="17"/>
  <c r="L78" i="17"/>
  <c r="N61" i="17"/>
  <c r="N60" i="17"/>
  <c r="M62" i="17"/>
  <c r="M16" i="13"/>
  <c r="M259" i="17"/>
  <c r="M260" i="17" s="1"/>
  <c r="O168" i="29"/>
  <c r="O168" i="30"/>
  <c r="L11" i="13"/>
  <c r="N7" i="13"/>
  <c r="N259" i="17" s="1"/>
  <c r="N260" i="17" s="1"/>
  <c r="F56" i="13"/>
  <c r="F57" i="13" s="1"/>
  <c r="N9" i="13"/>
  <c r="M23" i="13"/>
  <c r="M10" i="13"/>
  <c r="R8" i="13"/>
  <c r="P15" i="13"/>
  <c r="L67" i="17" l="1"/>
  <c r="L66" i="17" s="1"/>
  <c r="L68" i="17" s="1"/>
  <c r="M63" i="17"/>
  <c r="M64" i="17" s="1"/>
  <c r="W241" i="17"/>
  <c r="Y92" i="17"/>
  <c r="Y93" i="17" s="1"/>
  <c r="Y96" i="17" s="1"/>
  <c r="Y95" i="17" s="1"/>
  <c r="X98" i="17"/>
  <c r="X85" i="17"/>
  <c r="W251" i="17"/>
  <c r="W250" i="17" s="1"/>
  <c r="W60" i="13" s="1"/>
  <c r="W21" i="13" s="1"/>
  <c r="L234" i="17"/>
  <c r="L102" i="17"/>
  <c r="L210" i="17"/>
  <c r="L166" i="17"/>
  <c r="X207" i="17"/>
  <c r="X190" i="17"/>
  <c r="X189" i="17"/>
  <c r="W264" i="17"/>
  <c r="W252" i="17"/>
  <c r="W61" i="13" s="1"/>
  <c r="Y23" i="17"/>
  <c r="X111" i="17"/>
  <c r="X112" i="17"/>
  <c r="X163" i="17"/>
  <c r="X231" i="17"/>
  <c r="X220" i="17"/>
  <c r="X219" i="17"/>
  <c r="X122" i="17"/>
  <c r="X121" i="17"/>
  <c r="Y14" i="17"/>
  <c r="X141" i="17"/>
  <c r="X142" i="17"/>
  <c r="X174" i="17"/>
  <c r="X173" i="17"/>
  <c r="X162" i="17"/>
  <c r="X161" i="17"/>
  <c r="Y181" i="17"/>
  <c r="Y182" i="17"/>
  <c r="X229" i="17"/>
  <c r="X230" i="17"/>
  <c r="X131" i="17"/>
  <c r="X132" i="17"/>
  <c r="X197" i="17"/>
  <c r="X198" i="17"/>
  <c r="X206" i="17"/>
  <c r="X205" i="17"/>
  <c r="X151" i="17"/>
  <c r="X152" i="17"/>
  <c r="I244" i="17"/>
  <c r="I59" i="13" s="1"/>
  <c r="I247" i="17"/>
  <c r="I261" i="17"/>
  <c r="H248" i="17"/>
  <c r="I238" i="17"/>
  <c r="H243" i="17"/>
  <c r="I69" i="17"/>
  <c r="H263" i="17"/>
  <c r="H262" i="17"/>
  <c r="M78" i="17"/>
  <c r="N74" i="17"/>
  <c r="O60" i="17"/>
  <c r="N62" i="17"/>
  <c r="O61" i="17"/>
  <c r="P168" i="30"/>
  <c r="P168" i="29"/>
  <c r="O7" i="13"/>
  <c r="O259" i="17" s="1"/>
  <c r="O260" i="17" s="1"/>
  <c r="N16" i="13"/>
  <c r="M11" i="13"/>
  <c r="F44" i="13"/>
  <c r="F258" i="17" s="1"/>
  <c r="O9" i="13"/>
  <c r="N23" i="13"/>
  <c r="N10" i="13"/>
  <c r="S8" i="13"/>
  <c r="Q15" i="13"/>
  <c r="I73" i="17" l="1"/>
  <c r="M67" i="17"/>
  <c r="M66" i="17" s="1"/>
  <c r="M68" i="17" s="1"/>
  <c r="N63" i="17"/>
  <c r="N64" i="17" s="1"/>
  <c r="X99" i="17"/>
  <c r="X241" i="17" s="1"/>
  <c r="X97" i="17"/>
  <c r="Z13" i="17"/>
  <c r="Z12" i="17" s="1"/>
  <c r="X88" i="17"/>
  <c r="X87" i="17"/>
  <c r="AA10" i="17"/>
  <c r="AB9" i="17" s="1"/>
  <c r="X100" i="17"/>
  <c r="X237" i="17" s="1"/>
  <c r="X209" i="17"/>
  <c r="M210" i="17"/>
  <c r="M166" i="17"/>
  <c r="M234" i="17"/>
  <c r="M102" i="17"/>
  <c r="Z192" i="17"/>
  <c r="Z193" i="17" s="1"/>
  <c r="Z196" i="17" s="1"/>
  <c r="Z195" i="17" s="1"/>
  <c r="AA176" i="17"/>
  <c r="AA177" i="17" s="1"/>
  <c r="AA180" i="17" s="1"/>
  <c r="AA179" i="17" s="1"/>
  <c r="Z116" i="17"/>
  <c r="Z117" i="17" s="1"/>
  <c r="Z120" i="17" s="1"/>
  <c r="Z119" i="17" s="1"/>
  <c r="Z146" i="17"/>
  <c r="Z147" i="17" s="1"/>
  <c r="Z150" i="17" s="1"/>
  <c r="Z149" i="17" s="1"/>
  <c r="Y50" i="17"/>
  <c r="X165" i="17"/>
  <c r="Z126" i="17"/>
  <c r="Z127" i="17" s="1"/>
  <c r="Z130" i="17" s="1"/>
  <c r="Z129" i="17" s="1"/>
  <c r="Z156" i="17"/>
  <c r="Z157" i="17" s="1"/>
  <c r="Z160" i="17" s="1"/>
  <c r="Z159" i="17" s="1"/>
  <c r="Z106" i="17"/>
  <c r="Z107" i="17" s="1"/>
  <c r="Z110" i="17" s="1"/>
  <c r="Z109" i="17" s="1"/>
  <c r="Y32" i="17"/>
  <c r="Z200" i="17"/>
  <c r="Z201" i="17" s="1"/>
  <c r="Z204" i="17" s="1"/>
  <c r="Z203" i="17" s="1"/>
  <c r="Y41" i="17"/>
  <c r="X232" i="17"/>
  <c r="X208" i="17"/>
  <c r="Z224" i="17"/>
  <c r="Z225" i="17" s="1"/>
  <c r="Z228" i="17" s="1"/>
  <c r="Z227" i="17" s="1"/>
  <c r="Z168" i="17"/>
  <c r="Z169" i="17" s="1"/>
  <c r="Z172" i="17" s="1"/>
  <c r="Z171" i="17" s="1"/>
  <c r="Z136" i="17"/>
  <c r="Z137" i="17" s="1"/>
  <c r="Z140" i="17" s="1"/>
  <c r="Z139" i="17" s="1"/>
  <c r="Z214" i="17"/>
  <c r="Z215" i="17" s="1"/>
  <c r="Z218" i="17" s="1"/>
  <c r="Z217" i="17" s="1"/>
  <c r="Y59" i="17"/>
  <c r="Z184" i="17"/>
  <c r="Z185" i="17" s="1"/>
  <c r="Z188" i="17" s="1"/>
  <c r="Z187" i="17" s="1"/>
  <c r="Z82" i="17"/>
  <c r="Z83" i="17" s="1"/>
  <c r="Z86" i="17" s="1"/>
  <c r="X164" i="17"/>
  <c r="X233" i="17"/>
  <c r="F260" i="17"/>
  <c r="F264" i="17"/>
  <c r="I240" i="17"/>
  <c r="I256" i="17" s="1"/>
  <c r="J71" i="17"/>
  <c r="J236" i="17" s="1"/>
  <c r="J69" i="17"/>
  <c r="J72" i="17"/>
  <c r="J245" i="17" s="1"/>
  <c r="I263" i="17"/>
  <c r="I262" i="17"/>
  <c r="O74" i="17"/>
  <c r="N78" i="17"/>
  <c r="P61" i="17"/>
  <c r="P60" i="17"/>
  <c r="O62" i="17"/>
  <c r="Q168" i="30"/>
  <c r="Q168" i="29"/>
  <c r="N11" i="13"/>
  <c r="P7" i="13"/>
  <c r="P259" i="17" s="1"/>
  <c r="P260" i="17" s="1"/>
  <c r="O16" i="13"/>
  <c r="R15" i="13"/>
  <c r="O23" i="13"/>
  <c r="O10" i="13"/>
  <c r="P9" i="13"/>
  <c r="T8" i="13"/>
  <c r="I70" i="17" l="1"/>
  <c r="N67" i="17"/>
  <c r="N66" i="17" s="1"/>
  <c r="N68" i="17" s="1"/>
  <c r="O63" i="17"/>
  <c r="O64" i="17" s="1"/>
  <c r="X253" i="17"/>
  <c r="X264" i="17" s="1"/>
  <c r="X101" i="17"/>
  <c r="X246" i="17" s="1"/>
  <c r="Z92" i="17"/>
  <c r="Z93" i="17" s="1"/>
  <c r="Z96" i="17" s="1"/>
  <c r="Z95" i="17" s="1"/>
  <c r="Y97" i="17"/>
  <c r="Y85" i="17"/>
  <c r="Y87" i="17" s="1"/>
  <c r="N234" i="17"/>
  <c r="N102" i="17"/>
  <c r="N166" i="17"/>
  <c r="N210" i="17"/>
  <c r="Y219" i="17"/>
  <c r="Y231" i="17"/>
  <c r="Y220" i="17"/>
  <c r="Y229" i="17"/>
  <c r="Y230" i="17"/>
  <c r="Y121" i="17"/>
  <c r="Y122" i="17"/>
  <c r="Y112" i="17"/>
  <c r="Y111" i="17"/>
  <c r="Y163" i="17"/>
  <c r="Z23" i="17"/>
  <c r="Y207" i="17"/>
  <c r="Y189" i="17"/>
  <c r="Y190" i="17"/>
  <c r="Y141" i="17"/>
  <c r="Y142" i="17"/>
  <c r="Z182" i="17"/>
  <c r="Z181" i="17"/>
  <c r="Y205" i="17"/>
  <c r="Y206" i="17"/>
  <c r="Y162" i="17"/>
  <c r="Y161" i="17"/>
  <c r="Z14" i="17"/>
  <c r="Y174" i="17"/>
  <c r="Y173" i="17"/>
  <c r="Y151" i="17"/>
  <c r="Y152" i="17"/>
  <c r="Y198" i="17"/>
  <c r="Y197" i="17"/>
  <c r="Y131" i="17"/>
  <c r="Y132" i="17"/>
  <c r="I239" i="17"/>
  <c r="I58" i="13" s="1"/>
  <c r="I242" i="17"/>
  <c r="J247" i="17"/>
  <c r="J244" i="17"/>
  <c r="J59" i="13" s="1"/>
  <c r="J261" i="17"/>
  <c r="J238" i="17"/>
  <c r="I257" i="17"/>
  <c r="J240" i="17"/>
  <c r="J256" i="17" s="1"/>
  <c r="J73" i="17"/>
  <c r="P74" i="17"/>
  <c r="O78" i="17"/>
  <c r="Q60" i="17"/>
  <c r="P62" i="17"/>
  <c r="Q61" i="17"/>
  <c r="R168" i="30"/>
  <c r="R168" i="29"/>
  <c r="Q7" i="13"/>
  <c r="Q259" i="17" s="1"/>
  <c r="Q260" i="17" s="1"/>
  <c r="P16" i="13"/>
  <c r="S15" i="13"/>
  <c r="P10" i="13"/>
  <c r="Q9" i="13"/>
  <c r="P23" i="13"/>
  <c r="O11" i="13"/>
  <c r="U8" i="13"/>
  <c r="Q10" i="24"/>
  <c r="N10" i="24"/>
  <c r="O10" i="24" s="1"/>
  <c r="O6" i="24"/>
  <c r="Q11" i="24" l="1"/>
  <c r="Q12" i="24" s="1"/>
  <c r="Q13" i="24" s="1"/>
  <c r="Q14" i="24" s="1"/>
  <c r="Q15" i="24" s="1"/>
  <c r="Q16" i="24" s="1"/>
  <c r="Q17" i="24" s="1"/>
  <c r="Q18" i="24" s="1"/>
  <c r="Q19" i="24" s="1"/>
  <c r="Q20" i="24" s="1"/>
  <c r="Q21" i="24" s="1"/>
  <c r="Q22" i="24" s="1"/>
  <c r="Q23" i="24" s="1"/>
  <c r="Q24" i="24" s="1"/>
  <c r="Q25" i="24" s="1"/>
  <c r="Q26" i="24" s="1"/>
  <c r="Q27" i="24" s="1"/>
  <c r="Q28" i="24" s="1"/>
  <c r="Q29" i="24" s="1"/>
  <c r="Q30" i="24" s="1"/>
  <c r="Q31" i="24" s="1"/>
  <c r="Q32" i="24" s="1"/>
  <c r="Q33" i="24" s="1"/>
  <c r="Q34" i="24" s="1"/>
  <c r="Q35" i="24" s="1"/>
  <c r="Q36" i="24" s="1"/>
  <c r="Q37" i="24" s="1"/>
  <c r="Q38" i="24" s="1"/>
  <c r="Q39" i="24" s="1"/>
  <c r="Q40" i="24" s="1"/>
  <c r="Q41" i="24" s="1"/>
  <c r="Q42" i="24" s="1"/>
  <c r="Q43" i="24" s="1"/>
  <c r="Q44" i="24" s="1"/>
  <c r="Q45" i="24" s="1"/>
  <c r="Q46" i="24" s="1"/>
  <c r="Q47" i="24" s="1"/>
  <c r="Q48" i="24" s="1"/>
  <c r="Q49" i="24" s="1"/>
  <c r="Q50" i="24" s="1"/>
  <c r="Q51" i="24" s="1"/>
  <c r="Q52" i="24" s="1"/>
  <c r="Q53" i="24" s="1"/>
  <c r="Q54" i="24" s="1"/>
  <c r="Q55" i="24" s="1"/>
  <c r="Q56" i="24" s="1"/>
  <c r="Q57" i="24" s="1"/>
  <c r="Q58" i="24" s="1"/>
  <c r="Q59" i="24" s="1"/>
  <c r="Q60" i="24" s="1"/>
  <c r="Q61" i="24" s="1"/>
  <c r="Q62" i="24" s="1"/>
  <c r="Q63" i="24" s="1"/>
  <c r="Q64" i="24" s="1"/>
  <c r="Q65" i="24" s="1"/>
  <c r="Q66" i="24" s="1"/>
  <c r="Q67" i="24" s="1"/>
  <c r="Q68" i="24" s="1"/>
  <c r="Q69" i="24" s="1"/>
  <c r="Q70" i="24" s="1"/>
  <c r="Q71" i="24" s="1"/>
  <c r="Q72" i="24" s="1"/>
  <c r="Q73" i="24" s="1"/>
  <c r="Q74" i="24" s="1"/>
  <c r="Q75" i="24" s="1"/>
  <c r="Q76" i="24" s="1"/>
  <c r="Q77" i="24" s="1"/>
  <c r="Q78" i="24" s="1"/>
  <c r="Q79" i="24" s="1"/>
  <c r="Q80" i="24" s="1"/>
  <c r="Q81" i="24" s="1"/>
  <c r="Q82" i="24" s="1"/>
  <c r="Q83" i="24" s="1"/>
  <c r="Q84" i="24" s="1"/>
  <c r="Q85" i="24" s="1"/>
  <c r="Q86" i="24" s="1"/>
  <c r="Q87" i="24" s="1"/>
  <c r="Q88" i="24" s="1"/>
  <c r="Q89" i="24" s="1"/>
  <c r="Q90" i="24" s="1"/>
  <c r="Q91" i="24" s="1"/>
  <c r="Q92" i="24" s="1"/>
  <c r="Q93" i="24" s="1"/>
  <c r="Q94" i="24" s="1"/>
  <c r="Q95" i="24" s="1"/>
  <c r="Q96" i="24" s="1"/>
  <c r="Q97" i="24" s="1"/>
  <c r="Q98" i="24" s="1"/>
  <c r="Q99" i="24" s="1"/>
  <c r="Q100" i="24" s="1"/>
  <c r="Q101" i="24" s="1"/>
  <c r="Q102" i="24" s="1"/>
  <c r="Q103" i="24" s="1"/>
  <c r="Q104" i="24" s="1"/>
  <c r="Q105" i="24" s="1"/>
  <c r="Q106" i="24" s="1"/>
  <c r="Q107" i="24" s="1"/>
  <c r="Q108" i="24" s="1"/>
  <c r="Q109" i="24" s="1"/>
  <c r="Q110" i="24" s="1"/>
  <c r="Q111" i="24" s="1"/>
  <c r="Q112" i="24" s="1"/>
  <c r="Q113" i="24" s="1"/>
  <c r="Q114" i="24" s="1"/>
  <c r="Q115" i="24" s="1"/>
  <c r="Q116" i="24" s="1"/>
  <c r="Q117" i="24" s="1"/>
  <c r="Q118" i="24" s="1"/>
  <c r="Q119" i="24" s="1"/>
  <c r="Q120" i="24" s="1"/>
  <c r="Q121" i="24" s="1"/>
  <c r="Q122" i="24" s="1"/>
  <c r="Q123" i="24" s="1"/>
  <c r="Q124" i="24" s="1"/>
  <c r="Q125" i="24" s="1"/>
  <c r="Q126" i="24" s="1"/>
  <c r="Q127" i="24" s="1"/>
  <c r="Q128" i="24" s="1"/>
  <c r="Q129" i="24" s="1"/>
  <c r="Q130" i="24" s="1"/>
  <c r="Q131" i="24" s="1"/>
  <c r="Q132" i="24" s="1"/>
  <c r="Q133" i="24" s="1"/>
  <c r="Q134" i="24" s="1"/>
  <c r="Q135" i="24" s="1"/>
  <c r="Q136" i="24" s="1"/>
  <c r="Q137" i="24" s="1"/>
  <c r="Q138" i="24" s="1"/>
  <c r="Q139" i="24" s="1"/>
  <c r="Q140" i="24" s="1"/>
  <c r="Q141" i="24" s="1"/>
  <c r="Q142" i="24" s="1"/>
  <c r="Q143" i="24" s="1"/>
  <c r="Q144" i="24" s="1"/>
  <c r="Q145" i="24" s="1"/>
  <c r="Q146" i="24" s="1"/>
  <c r="Q147" i="24" s="1"/>
  <c r="Q148" i="24" s="1"/>
  <c r="Q149" i="24" s="1"/>
  <c r="Q150" i="24" s="1"/>
  <c r="Q151" i="24" s="1"/>
  <c r="Q152" i="24" s="1"/>
  <c r="Q153" i="24" s="1"/>
  <c r="Q154" i="24" s="1"/>
  <c r="Q155" i="24" s="1"/>
  <c r="Q156" i="24" s="1"/>
  <c r="Q157" i="24" s="1"/>
  <c r="Q158" i="24" s="1"/>
  <c r="Q159" i="24" s="1"/>
  <c r="Q160" i="24" s="1"/>
  <c r="Q161" i="24" s="1"/>
  <c r="Q162" i="24" s="1"/>
  <c r="Q163" i="24" s="1"/>
  <c r="Q164" i="24" s="1"/>
  <c r="Q165" i="24" s="1"/>
  <c r="Q166" i="24" s="1"/>
  <c r="Q167" i="24" s="1"/>
  <c r="Q168" i="24" s="1"/>
  <c r="Q169" i="24" s="1"/>
  <c r="Q170" i="24" s="1"/>
  <c r="Q171" i="24" s="1"/>
  <c r="Q172" i="24" s="1"/>
  <c r="Q173" i="24" s="1"/>
  <c r="Q174" i="24" s="1"/>
  <c r="Q175" i="24" s="1"/>
  <c r="Q176" i="24" s="1"/>
  <c r="Q177" i="24" s="1"/>
  <c r="Q178" i="24" s="1"/>
  <c r="Q179" i="24" s="1"/>
  <c r="Q180" i="24" s="1"/>
  <c r="Q181" i="24" s="1"/>
  <c r="Q182" i="24" s="1"/>
  <c r="Q183" i="24" s="1"/>
  <c r="Q184" i="24" s="1"/>
  <c r="Q185" i="24" s="1"/>
  <c r="Q186" i="24" s="1"/>
  <c r="Q187" i="24" s="1"/>
  <c r="Q188" i="24" s="1"/>
  <c r="Q189" i="24" s="1"/>
  <c r="Q190" i="24" s="1"/>
  <c r="Q191" i="24" s="1"/>
  <c r="Q192" i="24" s="1"/>
  <c r="Q193" i="24" s="1"/>
  <c r="Q194" i="24" s="1"/>
  <c r="Q195" i="24" s="1"/>
  <c r="Q196" i="24" s="1"/>
  <c r="Q197" i="24" s="1"/>
  <c r="Q198" i="24" s="1"/>
  <c r="Q199" i="24" s="1"/>
  <c r="Q200" i="24" s="1"/>
  <c r="Q201" i="24" s="1"/>
  <c r="Q202" i="24" s="1"/>
  <c r="Q203" i="24" s="1"/>
  <c r="Q204" i="24" s="1"/>
  <c r="Q205" i="24" s="1"/>
  <c r="Q206" i="24" s="1"/>
  <c r="Q207" i="24" s="1"/>
  <c r="Q208" i="24" s="1"/>
  <c r="Q209" i="24" s="1"/>
  <c r="Q210" i="24" s="1"/>
  <c r="Q211" i="24" s="1"/>
  <c r="Q212" i="24" s="1"/>
  <c r="Q213" i="24" s="1"/>
  <c r="Q214" i="24" s="1"/>
  <c r="Q215" i="24" s="1"/>
  <c r="Q216" i="24" s="1"/>
  <c r="Q217" i="24" s="1"/>
  <c r="Q218" i="24" s="1"/>
  <c r="Q219" i="24" s="1"/>
  <c r="Q220" i="24" s="1"/>
  <c r="Q221" i="24" s="1"/>
  <c r="Q222" i="24" s="1"/>
  <c r="Q223" i="24" s="1"/>
  <c r="Q224" i="24" s="1"/>
  <c r="Q225" i="24" s="1"/>
  <c r="Q226" i="24" s="1"/>
  <c r="Q227" i="24" s="1"/>
  <c r="Q228" i="24" s="1"/>
  <c r="Q229" i="24" s="1"/>
  <c r="Q230" i="24" s="1"/>
  <c r="Q231" i="24" s="1"/>
  <c r="Q232" i="24" s="1"/>
  <c r="Q233" i="24" s="1"/>
  <c r="Q234" i="24" s="1"/>
  <c r="Q235" i="24" s="1"/>
  <c r="Q236" i="24" s="1"/>
  <c r="Q237" i="24" s="1"/>
  <c r="Q238" i="24" s="1"/>
  <c r="Q239" i="24" s="1"/>
  <c r="Q240" i="24" s="1"/>
  <c r="Q241" i="24" s="1"/>
  <c r="Q242" i="24" s="1"/>
  <c r="Q243" i="24" s="1"/>
  <c r="Q244" i="24" s="1"/>
  <c r="Q245" i="24" s="1"/>
  <c r="Q246" i="24" s="1"/>
  <c r="Q247" i="24" s="1"/>
  <c r="Q248" i="24" s="1"/>
  <c r="Q249" i="24" s="1"/>
  <c r="Q250" i="24" s="1"/>
  <c r="Q251" i="24" s="1"/>
  <c r="Q252" i="24" s="1"/>
  <c r="Q253" i="24" s="1"/>
  <c r="Q254" i="24" s="1"/>
  <c r="Q255" i="24" s="1"/>
  <c r="Q256" i="24" s="1"/>
  <c r="Q257" i="24" s="1"/>
  <c r="Q258" i="24" s="1"/>
  <c r="Q259" i="24" s="1"/>
  <c r="Q260" i="24" s="1"/>
  <c r="Q261" i="24" s="1"/>
  <c r="Q262" i="24" s="1"/>
  <c r="Q263" i="24" s="1"/>
  <c r="Q264" i="24" s="1"/>
  <c r="Q265" i="24" s="1"/>
  <c r="Q266" i="24" s="1"/>
  <c r="Q267" i="24" s="1"/>
  <c r="Q268" i="24" s="1"/>
  <c r="Q269" i="24" s="1"/>
  <c r="Q270" i="24" s="1"/>
  <c r="Q271" i="24" s="1"/>
  <c r="Q272" i="24" s="1"/>
  <c r="Q273" i="24" s="1"/>
  <c r="Q274" i="24" s="1"/>
  <c r="Q275" i="24" s="1"/>
  <c r="Q276" i="24" s="1"/>
  <c r="Q277" i="24" s="1"/>
  <c r="Q278" i="24" s="1"/>
  <c r="Q279" i="24" s="1"/>
  <c r="Q280" i="24" s="1"/>
  <c r="Q281" i="24" s="1"/>
  <c r="Q282" i="24" s="1"/>
  <c r="Q283" i="24" s="1"/>
  <c r="Q284" i="24" s="1"/>
  <c r="Q285" i="24" s="1"/>
  <c r="Q286" i="24" s="1"/>
  <c r="Q287" i="24" s="1"/>
  <c r="Q288" i="24" s="1"/>
  <c r="Q289" i="24" s="1"/>
  <c r="Q290" i="24" s="1"/>
  <c r="Q291" i="24" s="1"/>
  <c r="Q292" i="24" s="1"/>
  <c r="Q293" i="24" s="1"/>
  <c r="Q294" i="24" s="1"/>
  <c r="Q295" i="24" s="1"/>
  <c r="Q296" i="24" s="1"/>
  <c r="Q297" i="24" s="1"/>
  <c r="Q298" i="24" s="1"/>
  <c r="Q299" i="24" s="1"/>
  <c r="Q300" i="24" s="1"/>
  <c r="Q301" i="24" s="1"/>
  <c r="Q302" i="24" s="1"/>
  <c r="Q303" i="24" s="1"/>
  <c r="Q304" i="24" s="1"/>
  <c r="Q305" i="24" s="1"/>
  <c r="Q306" i="24" s="1"/>
  <c r="Q307" i="24" s="1"/>
  <c r="Q308" i="24" s="1"/>
  <c r="Q309" i="24" s="1"/>
  <c r="Q310" i="24" s="1"/>
  <c r="Q311" i="24" s="1"/>
  <c r="Q312" i="24" s="1"/>
  <c r="Q313" i="24" s="1"/>
  <c r="Q314" i="24" s="1"/>
  <c r="Q315" i="24" s="1"/>
  <c r="Q316" i="24" s="1"/>
  <c r="Q317" i="24" s="1"/>
  <c r="Q318" i="24" s="1"/>
  <c r="Q319" i="24" s="1"/>
  <c r="Q320" i="24" s="1"/>
  <c r="Q321" i="24" s="1"/>
  <c r="Q322" i="24" s="1"/>
  <c r="Q323" i="24" s="1"/>
  <c r="Q324" i="24" s="1"/>
  <c r="Q325" i="24" s="1"/>
  <c r="Q326" i="24" s="1"/>
  <c r="Q327" i="24" s="1"/>
  <c r="Q328" i="24" s="1"/>
  <c r="Q329" i="24" s="1"/>
  <c r="Q330" i="24" s="1"/>
  <c r="Q331" i="24" s="1"/>
  <c r="Q332" i="24" s="1"/>
  <c r="Q333" i="24" s="1"/>
  <c r="Q334" i="24" s="1"/>
  <c r="Q335" i="24" s="1"/>
  <c r="Q336" i="24" s="1"/>
  <c r="Q337" i="24" s="1"/>
  <c r="Q338" i="24" s="1"/>
  <c r="Q339" i="24" s="1"/>
  <c r="Q340" i="24" s="1"/>
  <c r="Q341" i="24" s="1"/>
  <c r="Q342" i="24" s="1"/>
  <c r="Q343" i="24" s="1"/>
  <c r="Q344" i="24" s="1"/>
  <c r="Q345" i="24" s="1"/>
  <c r="Q346" i="24" s="1"/>
  <c r="Q347" i="24" s="1"/>
  <c r="Q348" i="24" s="1"/>
  <c r="Q349" i="24" s="1"/>
  <c r="Q350" i="24" s="1"/>
  <c r="Q351" i="24" s="1"/>
  <c r="Q352" i="24" s="1"/>
  <c r="Q353" i="24" s="1"/>
  <c r="Q354" i="24" s="1"/>
  <c r="Q355" i="24" s="1"/>
  <c r="Q356" i="24" s="1"/>
  <c r="Q357" i="24" s="1"/>
  <c r="Q358" i="24" s="1"/>
  <c r="Q359" i="24" s="1"/>
  <c r="Q360" i="24" s="1"/>
  <c r="Q361" i="24" s="1"/>
  <c r="Q362" i="24" s="1"/>
  <c r="Q363" i="24" s="1"/>
  <c r="Q364" i="24" s="1"/>
  <c r="Q365" i="24" s="1"/>
  <c r="Q366" i="24" s="1"/>
  <c r="Q367" i="24" s="1"/>
  <c r="Q368" i="24" s="1"/>
  <c r="Q369" i="24" s="1"/>
  <c r="Q370" i="24" s="1"/>
  <c r="Q371" i="24" s="1"/>
  <c r="Q372" i="24" s="1"/>
  <c r="Q373" i="24" s="1"/>
  <c r="Q374" i="24" s="1"/>
  <c r="Q375" i="24" s="1"/>
  <c r="Q376" i="24" s="1"/>
  <c r="Q377" i="24" s="1"/>
  <c r="Q378" i="24" s="1"/>
  <c r="Q379" i="24" s="1"/>
  <c r="Q380" i="24" s="1"/>
  <c r="Q381" i="24" s="1"/>
  <c r="Q382" i="24" s="1"/>
  <c r="Q383" i="24" s="1"/>
  <c r="Q384" i="24" s="1"/>
  <c r="Q385" i="24" s="1"/>
  <c r="Q386" i="24" s="1"/>
  <c r="Q387" i="24" s="1"/>
  <c r="Q388" i="24" s="1"/>
  <c r="Q389" i="24" s="1"/>
  <c r="Q390" i="24" s="1"/>
  <c r="Q391" i="24" s="1"/>
  <c r="Q392" i="24" s="1"/>
  <c r="Q393" i="24" s="1"/>
  <c r="Q394" i="24" s="1"/>
  <c r="Q395" i="24" s="1"/>
  <c r="Q396" i="24" s="1"/>
  <c r="Q397" i="24" s="1"/>
  <c r="Q398" i="24" s="1"/>
  <c r="Q399" i="24" s="1"/>
  <c r="Q400" i="24" s="1"/>
  <c r="Q401" i="24" s="1"/>
  <c r="Q402" i="24" s="1"/>
  <c r="Q403" i="24" s="1"/>
  <c r="Q404" i="24" s="1"/>
  <c r="Q405" i="24" s="1"/>
  <c r="Q406" i="24" s="1"/>
  <c r="Q407" i="24" s="1"/>
  <c r="Q408" i="24" s="1"/>
  <c r="Q409" i="24" s="1"/>
  <c r="Q410" i="24" s="1"/>
  <c r="Q411" i="24" s="1"/>
  <c r="Q412" i="24" s="1"/>
  <c r="Q413" i="24" s="1"/>
  <c r="Q414" i="24" s="1"/>
  <c r="Q415" i="24" s="1"/>
  <c r="Q416" i="24" s="1"/>
  <c r="Q417" i="24" s="1"/>
  <c r="Q418" i="24" s="1"/>
  <c r="Q419" i="24" s="1"/>
  <c r="Q420" i="24" s="1"/>
  <c r="Q421" i="24" s="1"/>
  <c r="Q422" i="24" s="1"/>
  <c r="Q423" i="24" s="1"/>
  <c r="Q424" i="24" s="1"/>
  <c r="Q425" i="24" s="1"/>
  <c r="Q426" i="24" s="1"/>
  <c r="Q427" i="24" s="1"/>
  <c r="Q428" i="24" s="1"/>
  <c r="Q429" i="24" s="1"/>
  <c r="Q430" i="24" s="1"/>
  <c r="Q431" i="24" s="1"/>
  <c r="Q432" i="24" s="1"/>
  <c r="Q433" i="24" s="1"/>
  <c r="Q434" i="24" s="1"/>
  <c r="Q435" i="24" s="1"/>
  <c r="Q436" i="24" s="1"/>
  <c r="Q437" i="24" s="1"/>
  <c r="Q438" i="24" s="1"/>
  <c r="Q439" i="24" s="1"/>
  <c r="Q440" i="24" s="1"/>
  <c r="Q441" i="24" s="1"/>
  <c r="Q442" i="24" s="1"/>
  <c r="Q443" i="24" s="1"/>
  <c r="Q444" i="24" s="1"/>
  <c r="Q445" i="24" s="1"/>
  <c r="Q446" i="24" s="1"/>
  <c r="Q447" i="24" s="1"/>
  <c r="Q448" i="24" s="1"/>
  <c r="Q449" i="24" s="1"/>
  <c r="Q450" i="24" s="1"/>
  <c r="Q451" i="24" s="1"/>
  <c r="Q452" i="24" s="1"/>
  <c r="Q453" i="24" s="1"/>
  <c r="Q454" i="24" s="1"/>
  <c r="Q455" i="24" s="1"/>
  <c r="Q456" i="24" s="1"/>
  <c r="Q457" i="24" s="1"/>
  <c r="Q458" i="24" s="1"/>
  <c r="Q459" i="24" s="1"/>
  <c r="Q460" i="24" s="1"/>
  <c r="Q461" i="24" s="1"/>
  <c r="Q462" i="24" s="1"/>
  <c r="Q463" i="24" s="1"/>
  <c r="Q464" i="24" s="1"/>
  <c r="Q465" i="24" s="1"/>
  <c r="Q466" i="24" s="1"/>
  <c r="Q467" i="24" s="1"/>
  <c r="Q468" i="24" s="1"/>
  <c r="Q469" i="24" s="1"/>
  <c r="Q470" i="24" s="1"/>
  <c r="Q471" i="24" s="1"/>
  <c r="Q472" i="24" s="1"/>
  <c r="Q473" i="24" s="1"/>
  <c r="Q474" i="24" s="1"/>
  <c r="Q475" i="24" s="1"/>
  <c r="Q476" i="24" s="1"/>
  <c r="Q477" i="24" s="1"/>
  <c r="Q478" i="24" s="1"/>
  <c r="Q479" i="24" s="1"/>
  <c r="Q480" i="24" s="1"/>
  <c r="Q481" i="24" s="1"/>
  <c r="Q482" i="24" s="1"/>
  <c r="Q483" i="24" s="1"/>
  <c r="Q484" i="24" s="1"/>
  <c r="Q485" i="24" s="1"/>
  <c r="Q486" i="24" s="1"/>
  <c r="Q487" i="24" s="1"/>
  <c r="Q488" i="24" s="1"/>
  <c r="Q489" i="24" s="1"/>
  <c r="Q490" i="24" s="1"/>
  <c r="Q491" i="24" s="1"/>
  <c r="Q492" i="24" s="1"/>
  <c r="Q493" i="24" s="1"/>
  <c r="Q494" i="24" s="1"/>
  <c r="Q495" i="24" s="1"/>
  <c r="Q496" i="24" s="1"/>
  <c r="Q497" i="24" s="1"/>
  <c r="Q498" i="24" s="1"/>
  <c r="Q499" i="24" s="1"/>
  <c r="Q500" i="24" s="1"/>
  <c r="Q501" i="24" s="1"/>
  <c r="Q502" i="24" s="1"/>
  <c r="Q503" i="24" s="1"/>
  <c r="Q504" i="24" s="1"/>
  <c r="Q505" i="24" s="1"/>
  <c r="Q506" i="24" s="1"/>
  <c r="Q507" i="24" s="1"/>
  <c r="Q508" i="24" s="1"/>
  <c r="Q509" i="24" s="1"/>
  <c r="Q510" i="24" s="1"/>
  <c r="Q511" i="24" s="1"/>
  <c r="Q512" i="24" s="1"/>
  <c r="Q513" i="24" s="1"/>
  <c r="Q514" i="24" s="1"/>
  <c r="Q515" i="24" s="1"/>
  <c r="Q516" i="24" s="1"/>
  <c r="Q517" i="24" s="1"/>
  <c r="Q518" i="24" s="1"/>
  <c r="Q519" i="24" s="1"/>
  <c r="Q520" i="24" s="1"/>
  <c r="Q521" i="24" s="1"/>
  <c r="Q522" i="24" s="1"/>
  <c r="Q523" i="24" s="1"/>
  <c r="Q524" i="24" s="1"/>
  <c r="Q525" i="24" s="1"/>
  <c r="Q526" i="24" s="1"/>
  <c r="Q527" i="24" s="1"/>
  <c r="Q528" i="24" s="1"/>
  <c r="Q529" i="24" s="1"/>
  <c r="Q530" i="24" s="1"/>
  <c r="Q531" i="24" s="1"/>
  <c r="Q532" i="24" s="1"/>
  <c r="Q533" i="24" s="1"/>
  <c r="Q534" i="24" s="1"/>
  <c r="Q535" i="24" s="1"/>
  <c r="Q536" i="24" s="1"/>
  <c r="Q537" i="24" s="1"/>
  <c r="Q538" i="24" s="1"/>
  <c r="Q539" i="24" s="1"/>
  <c r="Q540" i="24" s="1"/>
  <c r="Q541" i="24" s="1"/>
  <c r="Q542" i="24" s="1"/>
  <c r="Q543" i="24" s="1"/>
  <c r="Q544" i="24" s="1"/>
  <c r="Q545" i="24" s="1"/>
  <c r="Q546" i="24" s="1"/>
  <c r="Q547" i="24" s="1"/>
  <c r="Q548" i="24" s="1"/>
  <c r="Q549" i="24" s="1"/>
  <c r="Q550" i="24" s="1"/>
  <c r="Q551" i="24" s="1"/>
  <c r="Q552" i="24" s="1"/>
  <c r="Q553" i="24" s="1"/>
  <c r="Q554" i="24" s="1"/>
  <c r="Q555" i="24" s="1"/>
  <c r="Q556" i="24" s="1"/>
  <c r="Q557" i="24" s="1"/>
  <c r="Q558" i="24" s="1"/>
  <c r="Q559" i="24" s="1"/>
  <c r="Q560" i="24" s="1"/>
  <c r="Q561" i="24" s="1"/>
  <c r="Q562" i="24" s="1"/>
  <c r="Q563" i="24" s="1"/>
  <c r="Q564" i="24" s="1"/>
  <c r="Q565" i="24" s="1"/>
  <c r="Q566" i="24" s="1"/>
  <c r="Q567" i="24" s="1"/>
  <c r="Q568" i="24" s="1"/>
  <c r="Q569" i="24" s="1"/>
  <c r="Q570" i="24" s="1"/>
  <c r="Q571" i="24" s="1"/>
  <c r="Q572" i="24" s="1"/>
  <c r="Q573" i="24" s="1"/>
  <c r="Q574" i="24" s="1"/>
  <c r="Q575" i="24" s="1"/>
  <c r="Q576" i="24" s="1"/>
  <c r="Q577" i="24" s="1"/>
  <c r="Q578" i="24" s="1"/>
  <c r="Q579" i="24" s="1"/>
  <c r="Q580" i="24" s="1"/>
  <c r="Q581" i="24" s="1"/>
  <c r="Q582" i="24" s="1"/>
  <c r="Q583" i="24" s="1"/>
  <c r="Q584" i="24" s="1"/>
  <c r="Q585" i="24" s="1"/>
  <c r="Q586" i="24" s="1"/>
  <c r="Q587" i="24" s="1"/>
  <c r="Q588" i="24" s="1"/>
  <c r="Q589" i="24" s="1"/>
  <c r="Q590" i="24" s="1"/>
  <c r="Q591" i="24" s="1"/>
  <c r="Q592" i="24" s="1"/>
  <c r="Q593" i="24" s="1"/>
  <c r="Q594" i="24" s="1"/>
  <c r="Q595" i="24" s="1"/>
  <c r="Q596" i="24" s="1"/>
  <c r="Q597" i="24" s="1"/>
  <c r="Q598" i="24" s="1"/>
  <c r="Q599" i="24" s="1"/>
  <c r="Q600" i="24" s="1"/>
  <c r="Q601" i="24" s="1"/>
  <c r="Q602" i="24" s="1"/>
  <c r="Q603" i="24" s="1"/>
  <c r="Q604" i="24" s="1"/>
  <c r="Q605" i="24" s="1"/>
  <c r="Q606" i="24" s="1"/>
  <c r="Q607" i="24" s="1"/>
  <c r="Q608" i="24" s="1"/>
  <c r="Q609" i="24" s="1"/>
  <c r="Q610" i="24" s="1"/>
  <c r="Q611" i="24" s="1"/>
  <c r="Q612" i="24" s="1"/>
  <c r="Q613" i="24" s="1"/>
  <c r="Q614" i="24" s="1"/>
  <c r="Q615" i="24" s="1"/>
  <c r="Q616" i="24" s="1"/>
  <c r="Q617" i="24" s="1"/>
  <c r="Q618" i="24" s="1"/>
  <c r="Q619" i="24" s="1"/>
  <c r="Q620" i="24" s="1"/>
  <c r="Q621" i="24" s="1"/>
  <c r="Q622" i="24" s="1"/>
  <c r="Q623" i="24" s="1"/>
  <c r="Q624" i="24" s="1"/>
  <c r="Q625" i="24" s="1"/>
  <c r="Q626" i="24" s="1"/>
  <c r="Q627" i="24" s="1"/>
  <c r="Q628" i="24" s="1"/>
  <c r="Q629" i="24" s="1"/>
  <c r="Q630" i="24" s="1"/>
  <c r="Q631" i="24" s="1"/>
  <c r="Q632" i="24" s="1"/>
  <c r="Q633" i="24" s="1"/>
  <c r="Q634" i="24" s="1"/>
  <c r="Q635" i="24" s="1"/>
  <c r="Q636" i="24" s="1"/>
  <c r="Q637" i="24" s="1"/>
  <c r="Q638" i="24" s="1"/>
  <c r="Q639" i="24" s="1"/>
  <c r="Q640" i="24" s="1"/>
  <c r="Q641" i="24" s="1"/>
  <c r="Q642" i="24" s="1"/>
  <c r="Q643" i="24" s="1"/>
  <c r="Q644" i="24" s="1"/>
  <c r="Q645" i="24" s="1"/>
  <c r="Q646" i="24" s="1"/>
  <c r="Q647" i="24" s="1"/>
  <c r="Q648" i="24" s="1"/>
  <c r="Q649" i="24" s="1"/>
  <c r="Q650" i="24" s="1"/>
  <c r="Q651" i="24" s="1"/>
  <c r="Q652" i="24" s="1"/>
  <c r="Q653" i="24" s="1"/>
  <c r="Q654" i="24" s="1"/>
  <c r="Q655" i="24" s="1"/>
  <c r="Q656" i="24" s="1"/>
  <c r="Q657" i="24" s="1"/>
  <c r="Q658" i="24" s="1"/>
  <c r="Q659" i="24" s="1"/>
  <c r="Q660" i="24" s="1"/>
  <c r="Q661" i="24" s="1"/>
  <c r="Q662" i="24" s="1"/>
  <c r="Q663" i="24" s="1"/>
  <c r="Q664" i="24" s="1"/>
  <c r="Q665" i="24" s="1"/>
  <c r="Q666" i="24" s="1"/>
  <c r="Q667" i="24" s="1"/>
  <c r="Q668" i="24" s="1"/>
  <c r="Q669" i="24" s="1"/>
  <c r="Q670" i="24" s="1"/>
  <c r="Q671" i="24" s="1"/>
  <c r="Q672" i="24" s="1"/>
  <c r="Q673" i="24" s="1"/>
  <c r="Q674" i="24" s="1"/>
  <c r="Q675" i="24" s="1"/>
  <c r="Q676" i="24" s="1"/>
  <c r="Q677" i="24" s="1"/>
  <c r="Q678" i="24" s="1"/>
  <c r="Q679" i="24" s="1"/>
  <c r="Q680" i="24" s="1"/>
  <c r="Q681" i="24" s="1"/>
  <c r="Q682" i="24" s="1"/>
  <c r="Q683" i="24" s="1"/>
  <c r="Q684" i="24" s="1"/>
  <c r="Q685" i="24" s="1"/>
  <c r="Q686" i="24" s="1"/>
  <c r="Q687" i="24" s="1"/>
  <c r="Q688" i="24" s="1"/>
  <c r="Q689" i="24" s="1"/>
  <c r="Q690" i="24" s="1"/>
  <c r="Q691" i="24" s="1"/>
  <c r="Q692" i="24" s="1"/>
  <c r="Q693" i="24" s="1"/>
  <c r="Q694" i="24" s="1"/>
  <c r="Q695" i="24" s="1"/>
  <c r="Q696" i="24" s="1"/>
  <c r="Q697" i="24" s="1"/>
  <c r="Q698" i="24" s="1"/>
  <c r="Q699" i="24" s="1"/>
  <c r="Q700" i="24" s="1"/>
  <c r="Q701" i="24" s="1"/>
  <c r="Q702" i="24" s="1"/>
  <c r="Q703" i="24" s="1"/>
  <c r="Q704" i="24" s="1"/>
  <c r="Q705" i="24" s="1"/>
  <c r="Q706" i="24" s="1"/>
  <c r="Q707" i="24" s="1"/>
  <c r="Q708" i="24" s="1"/>
  <c r="Q709" i="24" s="1"/>
  <c r="Q710" i="24" s="1"/>
  <c r="Q711" i="24" s="1"/>
  <c r="Q712" i="24" s="1"/>
  <c r="Q713" i="24" s="1"/>
  <c r="Q714" i="24" s="1"/>
  <c r="Q715" i="24" s="1"/>
  <c r="Q716" i="24" s="1"/>
  <c r="Q717" i="24" s="1"/>
  <c r="Q718" i="24" s="1"/>
  <c r="Q719" i="24" s="1"/>
  <c r="Q720" i="24" s="1"/>
  <c r="Q721" i="24" s="1"/>
  <c r="Q722" i="24" s="1"/>
  <c r="Q723" i="24" s="1"/>
  <c r="Q724" i="24" s="1"/>
  <c r="Q725" i="24" s="1"/>
  <c r="Q726" i="24" s="1"/>
  <c r="Q727" i="24" s="1"/>
  <c r="Q728" i="24" s="1"/>
  <c r="Q729" i="24" s="1"/>
  <c r="Q730" i="24" s="1"/>
  <c r="Q731" i="24" s="1"/>
  <c r="Q732" i="24" s="1"/>
  <c r="Q733" i="24" s="1"/>
  <c r="Q734" i="24" s="1"/>
  <c r="Q735" i="24" s="1"/>
  <c r="Q736" i="24" s="1"/>
  <c r="Q737" i="24" s="1"/>
  <c r="Q738" i="24" s="1"/>
  <c r="Q739" i="24" s="1"/>
  <c r="Q740" i="24" s="1"/>
  <c r="Q741" i="24" s="1"/>
  <c r="Q742" i="24" s="1"/>
  <c r="Q743" i="24" s="1"/>
  <c r="Q744" i="24" s="1"/>
  <c r="Q745" i="24" s="1"/>
  <c r="Q746" i="24" s="1"/>
  <c r="Q747" i="24" s="1"/>
  <c r="Q748" i="24" s="1"/>
  <c r="Q749" i="24" s="1"/>
  <c r="Q750" i="24" s="1"/>
  <c r="Q751" i="24" s="1"/>
  <c r="Q752" i="24" s="1"/>
  <c r="Q753" i="24" s="1"/>
  <c r="Q754" i="24" s="1"/>
  <c r="Q755" i="24" s="1"/>
  <c r="Q756" i="24" s="1"/>
  <c r="Q757" i="24" s="1"/>
  <c r="Q758" i="24" s="1"/>
  <c r="Q759" i="24" s="1"/>
  <c r="Q760" i="24" s="1"/>
  <c r="Q761" i="24" s="1"/>
  <c r="Q762" i="24" s="1"/>
  <c r="Q763" i="24" s="1"/>
  <c r="Q764" i="24" s="1"/>
  <c r="Q765" i="24" s="1"/>
  <c r="Q766" i="24" s="1"/>
  <c r="Q767" i="24" s="1"/>
  <c r="Q768" i="24" s="1"/>
  <c r="Q769" i="24" s="1"/>
  <c r="Q770" i="24" s="1"/>
  <c r="Q771" i="24" s="1"/>
  <c r="Q772" i="24" s="1"/>
  <c r="Q773" i="24" s="1"/>
  <c r="Q774" i="24" s="1"/>
  <c r="Q775" i="24" s="1"/>
  <c r="Q776" i="24" s="1"/>
  <c r="Q777" i="24" s="1"/>
  <c r="Q778" i="24" s="1"/>
  <c r="Q779" i="24" s="1"/>
  <c r="Q780" i="24" s="1"/>
  <c r="Q781" i="24" s="1"/>
  <c r="Q782" i="24" s="1"/>
  <c r="Q783" i="24" s="1"/>
  <c r="Q784" i="24" s="1"/>
  <c r="Q785" i="24" s="1"/>
  <c r="Q786" i="24" s="1"/>
  <c r="Q787" i="24" s="1"/>
  <c r="Q788" i="24" s="1"/>
  <c r="Q789" i="24" s="1"/>
  <c r="Q790" i="24" s="1"/>
  <c r="Q791" i="24" s="1"/>
  <c r="Q792" i="24" s="1"/>
  <c r="Q793" i="24" s="1"/>
  <c r="Q794" i="24" s="1"/>
  <c r="Q795" i="24" s="1"/>
  <c r="Q796" i="24" s="1"/>
  <c r="Q797" i="24" s="1"/>
  <c r="Q798" i="24" s="1"/>
  <c r="Q799" i="24" s="1"/>
  <c r="Q800" i="24" s="1"/>
  <c r="Q801" i="24" s="1"/>
  <c r="Q802" i="24" s="1"/>
  <c r="Q803" i="24" s="1"/>
  <c r="Q804" i="24" s="1"/>
  <c r="Q805" i="24" s="1"/>
  <c r="Q806" i="24" s="1"/>
  <c r="Q807" i="24" s="1"/>
  <c r="Q808" i="24" s="1"/>
  <c r="Q809" i="24" s="1"/>
  <c r="Q810" i="24" s="1"/>
  <c r="Q811" i="24" s="1"/>
  <c r="Q812" i="24" s="1"/>
  <c r="Q813" i="24" s="1"/>
  <c r="Q814" i="24" s="1"/>
  <c r="Q815" i="24" s="1"/>
  <c r="Q816" i="24" s="1"/>
  <c r="Q817" i="24" s="1"/>
  <c r="Q818" i="24" s="1"/>
  <c r="Q819" i="24" s="1"/>
  <c r="Q820" i="24" s="1"/>
  <c r="Q821" i="24" s="1"/>
  <c r="Q822" i="24" s="1"/>
  <c r="Q823" i="24" s="1"/>
  <c r="Q824" i="24" s="1"/>
  <c r="Q825" i="24" s="1"/>
  <c r="Q826" i="24" s="1"/>
  <c r="Q827" i="24" s="1"/>
  <c r="Q828" i="24" s="1"/>
  <c r="Q829" i="24" s="1"/>
  <c r="Q830" i="24" s="1"/>
  <c r="Q831" i="24" s="1"/>
  <c r="Q832" i="24" s="1"/>
  <c r="Q833" i="24" s="1"/>
  <c r="Q834" i="24" s="1"/>
  <c r="Q835" i="24" s="1"/>
  <c r="Q836" i="24" s="1"/>
  <c r="Q837" i="24" s="1"/>
  <c r="Q838" i="24" s="1"/>
  <c r="Q839" i="24" s="1"/>
  <c r="Q840" i="24" s="1"/>
  <c r="Q841" i="24" s="1"/>
  <c r="Q842" i="24" s="1"/>
  <c r="Q843" i="24" s="1"/>
  <c r="Q844" i="24" s="1"/>
  <c r="Q845" i="24" s="1"/>
  <c r="Q846" i="24" s="1"/>
  <c r="Q847" i="24" s="1"/>
  <c r="Q848" i="24" s="1"/>
  <c r="Q849" i="24" s="1"/>
  <c r="Q850" i="24" s="1"/>
  <c r="Q851" i="24" s="1"/>
  <c r="Q852" i="24" s="1"/>
  <c r="Q853" i="24" s="1"/>
  <c r="Q854" i="24" s="1"/>
  <c r="Q855" i="24" s="1"/>
  <c r="Q856" i="24" s="1"/>
  <c r="Q857" i="24" s="1"/>
  <c r="Q858" i="24" s="1"/>
  <c r="Q859" i="24" s="1"/>
  <c r="Q860" i="24" s="1"/>
  <c r="Q861" i="24" s="1"/>
  <c r="Q862" i="24" s="1"/>
  <c r="Q863" i="24" s="1"/>
  <c r="Q864" i="24" s="1"/>
  <c r="Q865" i="24" s="1"/>
  <c r="Q866" i="24" s="1"/>
  <c r="Q867" i="24" s="1"/>
  <c r="Q868" i="24" s="1"/>
  <c r="Q869" i="24" s="1"/>
  <c r="Q870" i="24" s="1"/>
  <c r="Q871" i="24" s="1"/>
  <c r="Q872" i="24" s="1"/>
  <c r="Q873" i="24" s="1"/>
  <c r="Q874" i="24" s="1"/>
  <c r="Q875" i="24" s="1"/>
  <c r="Q876" i="24" s="1"/>
  <c r="Q877" i="24" s="1"/>
  <c r="Q878" i="24" s="1"/>
  <c r="Q879" i="24" s="1"/>
  <c r="Q880" i="24" s="1"/>
  <c r="Q881" i="24" s="1"/>
  <c r="Q882" i="24" s="1"/>
  <c r="Q883" i="24" s="1"/>
  <c r="Q884" i="24" s="1"/>
  <c r="Q885" i="24" s="1"/>
  <c r="Q886" i="24" s="1"/>
  <c r="Q887" i="24" s="1"/>
  <c r="Q888" i="24" s="1"/>
  <c r="Q889" i="24" s="1"/>
  <c r="Q890" i="24" s="1"/>
  <c r="Q891" i="24" s="1"/>
  <c r="Q892" i="24" s="1"/>
  <c r="Q893" i="24" s="1"/>
  <c r="Q894" i="24" s="1"/>
  <c r="Q895" i="24" s="1"/>
  <c r="Q896" i="24" s="1"/>
  <c r="Q897" i="24" s="1"/>
  <c r="Q898" i="24" s="1"/>
  <c r="Q899" i="24" s="1"/>
  <c r="Q900" i="24" s="1"/>
  <c r="Q901" i="24" s="1"/>
  <c r="Q902" i="24" s="1"/>
  <c r="Q903" i="24" s="1"/>
  <c r="Q904" i="24" s="1"/>
  <c r="Q905" i="24" s="1"/>
  <c r="Q906" i="24" s="1"/>
  <c r="Q907" i="24" s="1"/>
  <c r="Q908" i="24" s="1"/>
  <c r="Q909" i="24" s="1"/>
  <c r="Q910" i="24" s="1"/>
  <c r="Q911" i="24" s="1"/>
  <c r="Q912" i="24" s="1"/>
  <c r="Q913" i="24" s="1"/>
  <c r="Q914" i="24" s="1"/>
  <c r="Q915" i="24" s="1"/>
  <c r="Q916" i="24" s="1"/>
  <c r="Q917" i="24" s="1"/>
  <c r="Q918" i="24" s="1"/>
  <c r="Q919" i="24" s="1"/>
  <c r="Q920" i="24" s="1"/>
  <c r="Q921" i="24" s="1"/>
  <c r="Q922" i="24" s="1"/>
  <c r="Q923" i="24" s="1"/>
  <c r="Q924" i="24" s="1"/>
  <c r="Q925" i="24" s="1"/>
  <c r="Q926" i="24" s="1"/>
  <c r="Q927" i="24" s="1"/>
  <c r="Q928" i="24" s="1"/>
  <c r="Q929" i="24" s="1"/>
  <c r="Q930" i="24" s="1"/>
  <c r="Q931" i="24" s="1"/>
  <c r="Q932" i="24" s="1"/>
  <c r="Q933" i="24" s="1"/>
  <c r="Q934" i="24" s="1"/>
  <c r="Q935" i="24" s="1"/>
  <c r="Q936" i="24" s="1"/>
  <c r="Q937" i="24" s="1"/>
  <c r="Q938" i="24" s="1"/>
  <c r="Q939" i="24" s="1"/>
  <c r="Q940" i="24" s="1"/>
  <c r="Q941" i="24" s="1"/>
  <c r="Q942" i="24" s="1"/>
  <c r="Q943" i="24" s="1"/>
  <c r="Q944" i="24" s="1"/>
  <c r="Q945" i="24" s="1"/>
  <c r="Q946" i="24" s="1"/>
  <c r="Q947" i="24" s="1"/>
  <c r="Q948" i="24" s="1"/>
  <c r="Q949" i="24" s="1"/>
  <c r="Q950" i="24" s="1"/>
  <c r="Q951" i="24" s="1"/>
  <c r="Q952" i="24" s="1"/>
  <c r="Q953" i="24" s="1"/>
  <c r="Q954" i="24" s="1"/>
  <c r="Q955" i="24" s="1"/>
  <c r="Q956" i="24" s="1"/>
  <c r="Q957" i="24" s="1"/>
  <c r="Q958" i="24" s="1"/>
  <c r="Q959" i="24" s="1"/>
  <c r="Q960" i="24" s="1"/>
  <c r="Q961" i="24" s="1"/>
  <c r="Q962" i="24" s="1"/>
  <c r="Q963" i="24" s="1"/>
  <c r="Q964" i="24" s="1"/>
  <c r="Q965" i="24" s="1"/>
  <c r="Q966" i="24" s="1"/>
  <c r="Q967" i="24" s="1"/>
  <c r="Q968" i="24" s="1"/>
  <c r="Q969" i="24" s="1"/>
  <c r="Q970" i="24" s="1"/>
  <c r="Q971" i="24" s="1"/>
  <c r="Q972" i="24" s="1"/>
  <c r="Q973" i="24" s="1"/>
  <c r="Q974" i="24" s="1"/>
  <c r="Q975" i="24" s="1"/>
  <c r="Q976" i="24" s="1"/>
  <c r="Q977" i="24" s="1"/>
  <c r="Q978" i="24" s="1"/>
  <c r="Q979" i="24" s="1"/>
  <c r="Q980" i="24" s="1"/>
  <c r="Q981" i="24" s="1"/>
  <c r="Q982" i="24" s="1"/>
  <c r="Q983" i="24" s="1"/>
  <c r="Q984" i="24" s="1"/>
  <c r="Q985" i="24" s="1"/>
  <c r="Q986" i="24" s="1"/>
  <c r="Q987" i="24" s="1"/>
  <c r="Q988" i="24" s="1"/>
  <c r="Q989" i="24" s="1"/>
  <c r="Q990" i="24" s="1"/>
  <c r="Q991" i="24" s="1"/>
  <c r="Q992" i="24" s="1"/>
  <c r="Q993" i="24" s="1"/>
  <c r="Q994" i="24" s="1"/>
  <c r="Q995" i="24" s="1"/>
  <c r="Q996" i="24" s="1"/>
  <c r="Q997" i="24" s="1"/>
  <c r="Q998" i="24" s="1"/>
  <c r="Q999" i="24" s="1"/>
  <c r="Q1000" i="24" s="1"/>
  <c r="Q1001" i="24" s="1"/>
  <c r="Q1002" i="24" s="1"/>
  <c r="Q1003" i="24" s="1"/>
  <c r="Q1004" i="24" s="1"/>
  <c r="Q1005" i="24" s="1"/>
  <c r="Q1006" i="24" s="1"/>
  <c r="Q1007" i="24" s="1"/>
  <c r="Q1008" i="24" s="1"/>
  <c r="Q1009" i="24" s="1"/>
  <c r="Q1010" i="24" s="1"/>
  <c r="Q1011" i="24" s="1"/>
  <c r="Q1012" i="24" s="1"/>
  <c r="Q1013" i="24" s="1"/>
  <c r="Q1014" i="24" s="1"/>
  <c r="Q1015" i="24" s="1"/>
  <c r="Q1016" i="24" s="1"/>
  <c r="Q1017" i="24" s="1"/>
  <c r="Q1018" i="24" s="1"/>
  <c r="Q1019" i="24" s="1"/>
  <c r="Q1020" i="24" s="1"/>
  <c r="Q1021" i="24" s="1"/>
  <c r="Q1022" i="24" s="1"/>
  <c r="Q1023" i="24" s="1"/>
  <c r="Q1024" i="24" s="1"/>
  <c r="Q1025" i="24" s="1"/>
  <c r="Q1026" i="24" s="1"/>
  <c r="Q1027" i="24" s="1"/>
  <c r="Q1028" i="24" s="1"/>
  <c r="Q1029" i="24" s="1"/>
  <c r="Q1030" i="24" s="1"/>
  <c r="Q1031" i="24" s="1"/>
  <c r="Q1032" i="24" s="1"/>
  <c r="Q1033" i="24" s="1"/>
  <c r="Q1034" i="24" s="1"/>
  <c r="Q1035" i="24" s="1"/>
  <c r="Q1036" i="24" s="1"/>
  <c r="Q1037" i="24" s="1"/>
  <c r="Q1038" i="24" s="1"/>
  <c r="Q1039" i="24" s="1"/>
  <c r="Q1040" i="24" s="1"/>
  <c r="Q1041" i="24" s="1"/>
  <c r="Q1042" i="24" s="1"/>
  <c r="Q1043" i="24" s="1"/>
  <c r="Q1044" i="24" s="1"/>
  <c r="Q1045" i="24" s="1"/>
  <c r="Q1046" i="24" s="1"/>
  <c r="Q1047" i="24" s="1"/>
  <c r="Q1048" i="24" s="1"/>
  <c r="Q1049" i="24" s="1"/>
  <c r="Q1050" i="24" s="1"/>
  <c r="Q1051" i="24" s="1"/>
  <c r="Q1052" i="24" s="1"/>
  <c r="Q1053" i="24" s="1"/>
  <c r="Q1054" i="24" s="1"/>
  <c r="Q1055" i="24" s="1"/>
  <c r="Q1056" i="24" s="1"/>
  <c r="Q1057" i="24" s="1"/>
  <c r="Q1058" i="24" s="1"/>
  <c r="Q1059" i="24" s="1"/>
  <c r="Q1060" i="24" s="1"/>
  <c r="Q1061" i="24" s="1"/>
  <c r="Q1062" i="24" s="1"/>
  <c r="Q1063" i="24" s="1"/>
  <c r="Q1064" i="24" s="1"/>
  <c r="Q1065" i="24" s="1"/>
  <c r="Q1066" i="24" s="1"/>
  <c r="Q1067" i="24" s="1"/>
  <c r="Q1068" i="24" s="1"/>
  <c r="Q1069" i="24" s="1"/>
  <c r="Q1070" i="24" s="1"/>
  <c r="Q1071" i="24" s="1"/>
  <c r="Q1072" i="24" s="1"/>
  <c r="Q1073" i="24" s="1"/>
  <c r="Q1074" i="24" s="1"/>
  <c r="Q1075" i="24" s="1"/>
  <c r="Q1076" i="24" s="1"/>
  <c r="Q1077" i="24" s="1"/>
  <c r="Q1078" i="24" s="1"/>
  <c r="Q1079" i="24" s="1"/>
  <c r="Q1080" i="24" s="1"/>
  <c r="Q1081" i="24" s="1"/>
  <c r="Q1082" i="24" s="1"/>
  <c r="Q1083" i="24" s="1"/>
  <c r="Q1084" i="24" s="1"/>
  <c r="Q1085" i="24" s="1"/>
  <c r="Q1086" i="24" s="1"/>
  <c r="Q1087" i="24" s="1"/>
  <c r="Q1088" i="24" s="1"/>
  <c r="Q1089" i="24" s="1"/>
  <c r="Q1090" i="24" s="1"/>
  <c r="Q1091" i="24" s="1"/>
  <c r="Q1092" i="24" s="1"/>
  <c r="Q1093" i="24" s="1"/>
  <c r="Q1094" i="24" s="1"/>
  <c r="Q1095" i="24" s="1"/>
  <c r="Q1096" i="24" s="1"/>
  <c r="Q1097" i="24" s="1"/>
  <c r="Q1098" i="24" s="1"/>
  <c r="Q1099" i="24" s="1"/>
  <c r="Q1100" i="24" s="1"/>
  <c r="Q1101" i="24" s="1"/>
  <c r="Q1102" i="24" s="1"/>
  <c r="Q1103" i="24" s="1"/>
  <c r="Q1104" i="24" s="1"/>
  <c r="Q1105" i="24" s="1"/>
  <c r="Q1106" i="24" s="1"/>
  <c r="Q1107" i="24" s="1"/>
  <c r="Q1108" i="24" s="1"/>
  <c r="Q1109" i="24" s="1"/>
  <c r="Q1110" i="24" s="1"/>
  <c r="Q1111" i="24" s="1"/>
  <c r="Q1112" i="24" s="1"/>
  <c r="Q1113" i="24" s="1"/>
  <c r="Q1114" i="24" s="1"/>
  <c r="Q1115" i="24" s="1"/>
  <c r="Q1116" i="24" s="1"/>
  <c r="Q1117" i="24" s="1"/>
  <c r="Q1118" i="24" s="1"/>
  <c r="Q1119" i="24" s="1"/>
  <c r="Q1120" i="24" s="1"/>
  <c r="Q1121" i="24" s="1"/>
  <c r="Q1122" i="24" s="1"/>
  <c r="Q1123" i="24" s="1"/>
  <c r="Q1124" i="24" s="1"/>
  <c r="Q1125" i="24" s="1"/>
  <c r="Q1126" i="24" s="1"/>
  <c r="Q1127" i="24" s="1"/>
  <c r="Q1128" i="24" s="1"/>
  <c r="Q1129" i="24" s="1"/>
  <c r="Q1130" i="24" s="1"/>
  <c r="Q1131" i="24" s="1"/>
  <c r="Q1132" i="24" s="1"/>
  <c r="Q1133" i="24" s="1"/>
  <c r="Q1134" i="24" s="1"/>
  <c r="Q1135" i="24" s="1"/>
  <c r="Q1136" i="24" s="1"/>
  <c r="Q1137" i="24" s="1"/>
  <c r="Q1138" i="24" s="1"/>
  <c r="Q1139" i="24" s="1"/>
  <c r="Q1140" i="24" s="1"/>
  <c r="Q1141" i="24" s="1"/>
  <c r="Q1142" i="24" s="1"/>
  <c r="Q1143" i="24" s="1"/>
  <c r="Q1144" i="24" s="1"/>
  <c r="Q1145" i="24" s="1"/>
  <c r="Q1146" i="24" s="1"/>
  <c r="Q1147" i="24" s="1"/>
  <c r="Q1148" i="24" s="1"/>
  <c r="Q1149" i="24" s="1"/>
  <c r="Q1150" i="24" s="1"/>
  <c r="Q1151" i="24" s="1"/>
  <c r="Q1152" i="24" s="1"/>
  <c r="Q1153" i="24" s="1"/>
  <c r="Q1154" i="24" s="1"/>
  <c r="Q1155" i="24" s="1"/>
  <c r="Q1156" i="24" s="1"/>
  <c r="Q1157" i="24" s="1"/>
  <c r="Q1158" i="24" s="1"/>
  <c r="Q1159" i="24" s="1"/>
  <c r="Q1160" i="24" s="1"/>
  <c r="Q1161" i="24" s="1"/>
  <c r="Q1162" i="24" s="1"/>
  <c r="Q1163" i="24" s="1"/>
  <c r="Q1164" i="24" s="1"/>
  <c r="Q1165" i="24" s="1"/>
  <c r="Q1166" i="24" s="1"/>
  <c r="Q1167" i="24" s="1"/>
  <c r="Q1168" i="24" s="1"/>
  <c r="Q1169" i="24" s="1"/>
  <c r="Q1170" i="24" s="1"/>
  <c r="Q1171" i="24" s="1"/>
  <c r="Q1172" i="24" s="1"/>
  <c r="Q1173" i="24" s="1"/>
  <c r="Q1174" i="24" s="1"/>
  <c r="Q1175" i="24" s="1"/>
  <c r="Q1176" i="24" s="1"/>
  <c r="Q1177" i="24" s="1"/>
  <c r="Q1178" i="24" s="1"/>
  <c r="Q1179" i="24" s="1"/>
  <c r="Q1180" i="24" s="1"/>
  <c r="Q1181" i="24" s="1"/>
  <c r="Q1182" i="24" s="1"/>
  <c r="Q1183" i="24" s="1"/>
  <c r="Q1184" i="24" s="1"/>
  <c r="Q1185" i="24" s="1"/>
  <c r="Q1186" i="24" s="1"/>
  <c r="Q1187" i="24" s="1"/>
  <c r="Q1188" i="24" s="1"/>
  <c r="Q1189" i="24" s="1"/>
  <c r="Q1190" i="24" s="1"/>
  <c r="Q1191" i="24" s="1"/>
  <c r="Q1192" i="24" s="1"/>
  <c r="Q1193" i="24" s="1"/>
  <c r="Q1194" i="24" s="1"/>
  <c r="Q1195" i="24" s="1"/>
  <c r="Q1196" i="24" s="1"/>
  <c r="Q1197" i="24" s="1"/>
  <c r="Q1198" i="24" s="1"/>
  <c r="Q1199" i="24" s="1"/>
  <c r="Q1200" i="24" s="1"/>
  <c r="Q1201" i="24" s="1"/>
  <c r="Q1202" i="24" s="1"/>
  <c r="Q1203" i="24" s="1"/>
  <c r="Q1204" i="24" s="1"/>
  <c r="Q1205" i="24" s="1"/>
  <c r="Q1206" i="24" s="1"/>
  <c r="Q1207" i="24" s="1"/>
  <c r="Q1208" i="24" s="1"/>
  <c r="Q1209" i="24" s="1"/>
  <c r="Q1210" i="24" s="1"/>
  <c r="Q1211" i="24" s="1"/>
  <c r="Q1212" i="24" s="1"/>
  <c r="Q1213" i="24" s="1"/>
  <c r="Q1214" i="24" s="1"/>
  <c r="Q1215" i="24" s="1"/>
  <c r="Q1216" i="24" s="1"/>
  <c r="Q1217" i="24" s="1"/>
  <c r="Q1218" i="24" s="1"/>
  <c r="Q1219" i="24" s="1"/>
  <c r="Q1220" i="24" s="1"/>
  <c r="Q1221" i="24" s="1"/>
  <c r="Q1222" i="24" s="1"/>
  <c r="Q1223" i="24" s="1"/>
  <c r="Q1224" i="24" s="1"/>
  <c r="Q1225" i="24" s="1"/>
  <c r="Q1226" i="24" s="1"/>
  <c r="Q1227" i="24" s="1"/>
  <c r="Q1228" i="24" s="1"/>
  <c r="Q1229" i="24" s="1"/>
  <c r="Q1230" i="24" s="1"/>
  <c r="Q1231" i="24" s="1"/>
  <c r="Q1232" i="24" s="1"/>
  <c r="Q1233" i="24" s="1"/>
  <c r="Q1234" i="24" s="1"/>
  <c r="Q1235" i="24" s="1"/>
  <c r="Q1236" i="24" s="1"/>
  <c r="Q1237" i="24" s="1"/>
  <c r="Q1238" i="24" s="1"/>
  <c r="Q1239" i="24" s="1"/>
  <c r="Q1240" i="24" s="1"/>
  <c r="Q1241" i="24" s="1"/>
  <c r="Q1242" i="24" s="1"/>
  <c r="Q1243" i="24" s="1"/>
  <c r="Q1244" i="24" s="1"/>
  <c r="Q1245" i="24" s="1"/>
  <c r="Q1246" i="24" s="1"/>
  <c r="Q1247" i="24" s="1"/>
  <c r="Q1248" i="24" s="1"/>
  <c r="Q1249" i="24" s="1"/>
  <c r="Q1250" i="24" s="1"/>
  <c r="Q1251" i="24" s="1"/>
  <c r="Q1252" i="24" s="1"/>
  <c r="Q1253" i="24" s="1"/>
  <c r="Q1254" i="24" s="1"/>
  <c r="Q1255" i="24" s="1"/>
  <c r="Q1256" i="24" s="1"/>
  <c r="Q1257" i="24" s="1"/>
  <c r="Q1258" i="24" s="1"/>
  <c r="Q1259" i="24" s="1"/>
  <c r="Q1260" i="24" s="1"/>
  <c r="Q1261" i="24" s="1"/>
  <c r="Q1262" i="24" s="1"/>
  <c r="Q1263" i="24" s="1"/>
  <c r="Q1264" i="24" s="1"/>
  <c r="Q1265" i="24" s="1"/>
  <c r="Q1266" i="24" s="1"/>
  <c r="Q1267" i="24" s="1"/>
  <c r="Q1268" i="24" s="1"/>
  <c r="Q1269" i="24" s="1"/>
  <c r="Q1270" i="24" s="1"/>
  <c r="Q1271" i="24" s="1"/>
  <c r="Q1272" i="24" s="1"/>
  <c r="Q1273" i="24" s="1"/>
  <c r="Q1274" i="24" s="1"/>
  <c r="Q1275" i="24" s="1"/>
  <c r="Q1276" i="24" s="1"/>
  <c r="Q1277" i="24" s="1"/>
  <c r="Q1278" i="24" s="1"/>
  <c r="Q1279" i="24" s="1"/>
  <c r="Q1280" i="24" s="1"/>
  <c r="Q1281" i="24" s="1"/>
  <c r="Q1282" i="24" s="1"/>
  <c r="Q1283" i="24" s="1"/>
  <c r="Q1284" i="24" s="1"/>
  <c r="Q1285" i="24" s="1"/>
  <c r="Q1286" i="24" s="1"/>
  <c r="Q1287" i="24" s="1"/>
  <c r="Q1288" i="24" s="1"/>
  <c r="Q1289" i="24" s="1"/>
  <c r="Q1290" i="24" s="1"/>
  <c r="Q1291" i="24" s="1"/>
  <c r="Q1292" i="24" s="1"/>
  <c r="Q1293" i="24" s="1"/>
  <c r="Q1294" i="24" s="1"/>
  <c r="Q1295" i="24" s="1"/>
  <c r="Q1296" i="24" s="1"/>
  <c r="Q1297" i="24" s="1"/>
  <c r="Q1298" i="24" s="1"/>
  <c r="Q1299" i="24" s="1"/>
  <c r="Q1300" i="24" s="1"/>
  <c r="Q1301" i="24" s="1"/>
  <c r="Q1302" i="24" s="1"/>
  <c r="Q1303" i="24" s="1"/>
  <c r="Q1304" i="24" s="1"/>
  <c r="Q1305" i="24" s="1"/>
  <c r="Q1306" i="24" s="1"/>
  <c r="Q1307" i="24" s="1"/>
  <c r="Q1308" i="24" s="1"/>
  <c r="Q1309" i="24" s="1"/>
  <c r="Q1310" i="24" s="1"/>
  <c r="Q1311" i="24" s="1"/>
  <c r="Q1312" i="24" s="1"/>
  <c r="Q1313" i="24" s="1"/>
  <c r="Q1314" i="24" s="1"/>
  <c r="Q1315" i="24" s="1"/>
  <c r="Q1316" i="24" s="1"/>
  <c r="Q1317" i="24" s="1"/>
  <c r="Q1318" i="24" s="1"/>
  <c r="Q1319" i="24" s="1"/>
  <c r="Q1320" i="24" s="1"/>
  <c r="Q1321" i="24" s="1"/>
  <c r="Q1322" i="24" s="1"/>
  <c r="Q1323" i="24" s="1"/>
  <c r="Q1324" i="24" s="1"/>
  <c r="Q1325" i="24" s="1"/>
  <c r="Q1326" i="24" s="1"/>
  <c r="Q1327" i="24" s="1"/>
  <c r="Q1328" i="24" s="1"/>
  <c r="Q1329" i="24" s="1"/>
  <c r="Q1330" i="24" s="1"/>
  <c r="Q1331" i="24" s="1"/>
  <c r="Q1332" i="24" s="1"/>
  <c r="Q1333" i="24" s="1"/>
  <c r="Q1334" i="24" s="1"/>
  <c r="Q1335" i="24" s="1"/>
  <c r="Q1336" i="24" s="1"/>
  <c r="Q1337" i="24" s="1"/>
  <c r="Q1338" i="24" s="1"/>
  <c r="Q1339" i="24" s="1"/>
  <c r="Q1340" i="24" s="1"/>
  <c r="Q1341" i="24" s="1"/>
  <c r="Q1342" i="24" s="1"/>
  <c r="Q1343" i="24" s="1"/>
  <c r="Q1344" i="24" s="1"/>
  <c r="Q1345" i="24" s="1"/>
  <c r="Q1346" i="24" s="1"/>
  <c r="Q1347" i="24" s="1"/>
  <c r="Q1348" i="24" s="1"/>
  <c r="Q1349" i="24" s="1"/>
  <c r="Q1350" i="24" s="1"/>
  <c r="Q1351" i="24" s="1"/>
  <c r="Q1352" i="24" s="1"/>
  <c r="Q1353" i="24" s="1"/>
  <c r="Q1354" i="24" s="1"/>
  <c r="Q1355" i="24" s="1"/>
  <c r="Q1356" i="24" s="1"/>
  <c r="Q1357" i="24" s="1"/>
  <c r="Q1358" i="24" s="1"/>
  <c r="Q1359" i="24" s="1"/>
  <c r="Q1360" i="24" s="1"/>
  <c r="Q1361" i="24" s="1"/>
  <c r="Q1362" i="24" s="1"/>
  <c r="Q1363" i="24" s="1"/>
  <c r="Q1364" i="24" s="1"/>
  <c r="Q1365" i="24" s="1"/>
  <c r="Q1366" i="24" s="1"/>
  <c r="Q1367" i="24" s="1"/>
  <c r="Q1368" i="24" s="1"/>
  <c r="Q1369" i="24" s="1"/>
  <c r="Q1370" i="24" s="1"/>
  <c r="Q1371" i="24" s="1"/>
  <c r="Q1372" i="24" s="1"/>
  <c r="Q1373" i="24" s="1"/>
  <c r="Q1374" i="24" s="1"/>
  <c r="Q1375" i="24" s="1"/>
  <c r="Q1376" i="24" s="1"/>
  <c r="Q1377" i="24" s="1"/>
  <c r="Q1378" i="24" s="1"/>
  <c r="Q1379" i="24" s="1"/>
  <c r="Q1380" i="24" s="1"/>
  <c r="Q1381" i="24" s="1"/>
  <c r="Q1382" i="24" s="1"/>
  <c r="Q1383" i="24" s="1"/>
  <c r="Q1384" i="24" s="1"/>
  <c r="Q1385" i="24" s="1"/>
  <c r="Q1386" i="24" s="1"/>
  <c r="Q1387" i="24" s="1"/>
  <c r="Q1388" i="24" s="1"/>
  <c r="Q1389" i="24" s="1"/>
  <c r="Q1390" i="24" s="1"/>
  <c r="Q1391" i="24" s="1"/>
  <c r="Q1392" i="24" s="1"/>
  <c r="Q1393" i="24" s="1"/>
  <c r="Q1394" i="24" s="1"/>
  <c r="Q1395" i="24" s="1"/>
  <c r="Q1396" i="24" s="1"/>
  <c r="Q1397" i="24" s="1"/>
  <c r="Q1398" i="24" s="1"/>
  <c r="Q1399" i="24" s="1"/>
  <c r="Q1400" i="24" s="1"/>
  <c r="Q1401" i="24" s="1"/>
  <c r="Q1402" i="24" s="1"/>
  <c r="Q1403" i="24" s="1"/>
  <c r="Q1404" i="24" s="1"/>
  <c r="Q1405" i="24" s="1"/>
  <c r="Q1406" i="24" s="1"/>
  <c r="Q1407" i="24" s="1"/>
  <c r="Q1408" i="24" s="1"/>
  <c r="Q1409" i="24" s="1"/>
  <c r="Q1410" i="24" s="1"/>
  <c r="Q1411" i="24" s="1"/>
  <c r="Q1412" i="24" s="1"/>
  <c r="Q1413" i="24" s="1"/>
  <c r="Q1414" i="24" s="1"/>
  <c r="Q1415" i="24" s="1"/>
  <c r="Q1416" i="24" s="1"/>
  <c r="Q1417" i="24" s="1"/>
  <c r="Q1418" i="24" s="1"/>
  <c r="Q1419" i="24" s="1"/>
  <c r="Q1420" i="24" s="1"/>
  <c r="Q1421" i="24" s="1"/>
  <c r="Q1422" i="24" s="1"/>
  <c r="Q1423" i="24" s="1"/>
  <c r="Q1424" i="24" s="1"/>
  <c r="Q1425" i="24" s="1"/>
  <c r="Q1426" i="24" s="1"/>
  <c r="Q1427" i="24" s="1"/>
  <c r="Q1428" i="24" s="1"/>
  <c r="Q1429" i="24" s="1"/>
  <c r="Q1430" i="24" s="1"/>
  <c r="Q1431" i="24" s="1"/>
  <c r="Q1432" i="24" s="1"/>
  <c r="Q1433" i="24" s="1"/>
  <c r="Q1434" i="24" s="1"/>
  <c r="Q1435" i="24" s="1"/>
  <c r="Q1436" i="24" s="1"/>
  <c r="Q1437" i="24" s="1"/>
  <c r="Q1438" i="24" s="1"/>
  <c r="Q1439" i="24" s="1"/>
  <c r="Q1440" i="24" s="1"/>
  <c r="Q1441" i="24" s="1"/>
  <c r="Q1442" i="24" s="1"/>
  <c r="Q1443" i="24" s="1"/>
  <c r="Q1444" i="24" s="1"/>
  <c r="Q1445" i="24" s="1"/>
  <c r="Q1446" i="24" s="1"/>
  <c r="Q1447" i="24" s="1"/>
  <c r="Q1448" i="24" s="1"/>
  <c r="Q1449" i="24" s="1"/>
  <c r="Q1450" i="24" s="1"/>
  <c r="Q1451" i="24" s="1"/>
  <c r="Q1452" i="24" s="1"/>
  <c r="Q1453" i="24" s="1"/>
  <c r="Q1454" i="24" s="1"/>
  <c r="Q1455" i="24" s="1"/>
  <c r="Q1456" i="24" s="1"/>
  <c r="Q1457" i="24" s="1"/>
  <c r="Q1458" i="24" s="1"/>
  <c r="Q1459" i="24" s="1"/>
  <c r="Q1460" i="24" s="1"/>
  <c r="Q1461" i="24" s="1"/>
  <c r="Q1462" i="24" s="1"/>
  <c r="Q1463" i="24" s="1"/>
  <c r="Q1464" i="24" s="1"/>
  <c r="Q1465" i="24" s="1"/>
  <c r="Q1466" i="24" s="1"/>
  <c r="Q1467" i="24" s="1"/>
  <c r="Q1468" i="24" s="1"/>
  <c r="Q1469" i="24" s="1"/>
  <c r="Q1470" i="24" s="1"/>
  <c r="Q1471" i="24" s="1"/>
  <c r="Q1472" i="24" s="1"/>
  <c r="Q1473" i="24" s="1"/>
  <c r="Q1474" i="24" s="1"/>
  <c r="Q1475" i="24" s="1"/>
  <c r="Q1476" i="24" s="1"/>
  <c r="Q1477" i="24" s="1"/>
  <c r="Q1478" i="24" s="1"/>
  <c r="Q1479" i="24" s="1"/>
  <c r="Q1480" i="24" s="1"/>
  <c r="Q1481" i="24" s="1"/>
  <c r="Q1482" i="24" s="1"/>
  <c r="Q1483" i="24" s="1"/>
  <c r="Q1484" i="24" s="1"/>
  <c r="Q1485" i="24" s="1"/>
  <c r="Q1486" i="24" s="1"/>
  <c r="Q1487" i="24" s="1"/>
  <c r="Q1488" i="24" s="1"/>
  <c r="Q1489" i="24" s="1"/>
  <c r="Q1490" i="24" s="1"/>
  <c r="Q1491" i="24" s="1"/>
  <c r="Q1492" i="24" s="1"/>
  <c r="Q1493" i="24" s="1"/>
  <c r="Q1494" i="24" s="1"/>
  <c r="Q1495" i="24" s="1"/>
  <c r="Q1496" i="24" s="1"/>
  <c r="Q1497" i="24" s="1"/>
  <c r="Q1498" i="24" s="1"/>
  <c r="Q1499" i="24" s="1"/>
  <c r="Q1500" i="24" s="1"/>
  <c r="Q1501" i="24" s="1"/>
  <c r="Q1502" i="24" s="1"/>
  <c r="Q1503" i="24" s="1"/>
  <c r="Q1504" i="24" s="1"/>
  <c r="Q1505" i="24" s="1"/>
  <c r="Q1506" i="24" s="1"/>
  <c r="Q1507" i="24" s="1"/>
  <c r="Q1508" i="24" s="1"/>
  <c r="Q1509" i="24" s="1"/>
  <c r="Q1510" i="24" s="1"/>
  <c r="Q1511" i="24" s="1"/>
  <c r="Q1512" i="24" s="1"/>
  <c r="Q1513" i="24" s="1"/>
  <c r="Q1514" i="24" s="1"/>
  <c r="Q1515" i="24" s="1"/>
  <c r="Q1516" i="24" s="1"/>
  <c r="Q1517" i="24" s="1"/>
  <c r="Q1518" i="24" s="1"/>
  <c r="Q1519" i="24" s="1"/>
  <c r="Q1520" i="24" s="1"/>
  <c r="Q1521" i="24" s="1"/>
  <c r="Q1522" i="24" s="1"/>
  <c r="Q1523" i="24" s="1"/>
  <c r="Q1524" i="24" s="1"/>
  <c r="Q1525" i="24" s="1"/>
  <c r="Q1526" i="24" s="1"/>
  <c r="Q1527" i="24" s="1"/>
  <c r="Q1528" i="24" s="1"/>
  <c r="Q1529" i="24" s="1"/>
  <c r="Q1530" i="24" s="1"/>
  <c r="Q1531" i="24" s="1"/>
  <c r="Q1532" i="24" s="1"/>
  <c r="Q1533" i="24" s="1"/>
  <c r="Q1534" i="24" s="1"/>
  <c r="Q1535" i="24" s="1"/>
  <c r="Q1536" i="24" s="1"/>
  <c r="Q1537" i="24" s="1"/>
  <c r="Q1538" i="24" s="1"/>
  <c r="Q1539" i="24" s="1"/>
  <c r="Q1540" i="24" s="1"/>
  <c r="Q1541" i="24" s="1"/>
  <c r="Q1542" i="24" s="1"/>
  <c r="Q1543" i="24" s="1"/>
  <c r="Q1544" i="24" s="1"/>
  <c r="Q1545" i="24" s="1"/>
  <c r="Q1546" i="24" s="1"/>
  <c r="Q1547" i="24" s="1"/>
  <c r="Q1548" i="24" s="1"/>
  <c r="Q1549" i="24" s="1"/>
  <c r="Q1550" i="24" s="1"/>
  <c r="Q1551" i="24" s="1"/>
  <c r="Q1552" i="24" s="1"/>
  <c r="Q1553" i="24" s="1"/>
  <c r="Q1554" i="24" s="1"/>
  <c r="Q1555" i="24" s="1"/>
  <c r="Q1556" i="24" s="1"/>
  <c r="Q1557" i="24" s="1"/>
  <c r="Q1558" i="24" s="1"/>
  <c r="Q1559" i="24" s="1"/>
  <c r="Q1560" i="24" s="1"/>
  <c r="Q1561" i="24" s="1"/>
  <c r="Q1562" i="24" s="1"/>
  <c r="Q1563" i="24" s="1"/>
  <c r="Q1564" i="24" s="1"/>
  <c r="Q1565" i="24" s="1"/>
  <c r="Q1566" i="24" s="1"/>
  <c r="Q1567" i="24" s="1"/>
  <c r="Q1568" i="24" s="1"/>
  <c r="Q1569" i="24" s="1"/>
  <c r="Q1570" i="24" s="1"/>
  <c r="Q1571" i="24" s="1"/>
  <c r="Q1572" i="24" s="1"/>
  <c r="Q1573" i="24" s="1"/>
  <c r="Q1574" i="24" s="1"/>
  <c r="Q1575" i="24" s="1"/>
  <c r="Q1576" i="24" s="1"/>
  <c r="Q1577" i="24" s="1"/>
  <c r="Q1578" i="24" s="1"/>
  <c r="Q1579" i="24" s="1"/>
  <c r="Q1580" i="24" s="1"/>
  <c r="Q1581" i="24" s="1"/>
  <c r="Q1582" i="24" s="1"/>
  <c r="Q1583" i="24" s="1"/>
  <c r="Q1584" i="24" s="1"/>
  <c r="Q1585" i="24" s="1"/>
  <c r="Q1586" i="24" s="1"/>
  <c r="Q1587" i="24" s="1"/>
  <c r="Q1588" i="24" s="1"/>
  <c r="Q1589" i="24" s="1"/>
  <c r="Q1590" i="24" s="1"/>
  <c r="Q1591" i="24" s="1"/>
  <c r="Q1592" i="24" s="1"/>
  <c r="Q1593" i="24" s="1"/>
  <c r="Q1594" i="24" s="1"/>
  <c r="Q1595" i="24" s="1"/>
  <c r="Q1596" i="24" s="1"/>
  <c r="Q1597" i="24" s="1"/>
  <c r="Q1598" i="24" s="1"/>
  <c r="Q1599" i="24" s="1"/>
  <c r="Q1600" i="24" s="1"/>
  <c r="Q1601" i="24" s="1"/>
  <c r="Q1602" i="24" s="1"/>
  <c r="Q1603" i="24" s="1"/>
  <c r="Q1604" i="24" s="1"/>
  <c r="Q1605" i="24" s="1"/>
  <c r="Q1606" i="24" s="1"/>
  <c r="Q1607" i="24" s="1"/>
  <c r="Q1608" i="24" s="1"/>
  <c r="Q1609" i="24" s="1"/>
  <c r="Q1610" i="24" s="1"/>
  <c r="Q1611" i="24" s="1"/>
  <c r="Q1612" i="24" s="1"/>
  <c r="Q1613" i="24" s="1"/>
  <c r="Q1614" i="24" s="1"/>
  <c r="Q1615" i="24" s="1"/>
  <c r="Q1616" i="24" s="1"/>
  <c r="Q1617" i="24" s="1"/>
  <c r="Q1618" i="24" s="1"/>
  <c r="Q1619" i="24" s="1"/>
  <c r="Q1620" i="24" s="1"/>
  <c r="Q1621" i="24" s="1"/>
  <c r="Q1622" i="24" s="1"/>
  <c r="Q1623" i="24" s="1"/>
  <c r="Q1624" i="24" s="1"/>
  <c r="Q1625" i="24" s="1"/>
  <c r="Q1626" i="24" s="1"/>
  <c r="Q1627" i="24" s="1"/>
  <c r="Q1628" i="24" s="1"/>
  <c r="Q1629" i="24" s="1"/>
  <c r="Q1630" i="24" s="1"/>
  <c r="Q1631" i="24" s="1"/>
  <c r="Q1632" i="24" s="1"/>
  <c r="Q1633" i="24" s="1"/>
  <c r="Q1634" i="24" s="1"/>
  <c r="Q1635" i="24" s="1"/>
  <c r="Q1636" i="24" s="1"/>
  <c r="Q1637" i="24" s="1"/>
  <c r="Q1638" i="24" s="1"/>
  <c r="Q1639" i="24" s="1"/>
  <c r="Q1640" i="24" s="1"/>
  <c r="Q1641" i="24" s="1"/>
  <c r="Q1642" i="24" s="1"/>
  <c r="Q1643" i="24" s="1"/>
  <c r="Q1644" i="24" s="1"/>
  <c r="Q1645" i="24" s="1"/>
  <c r="Q1646" i="24" s="1"/>
  <c r="Q1647" i="24" s="1"/>
  <c r="Q1648" i="24" s="1"/>
  <c r="Q1649" i="24" s="1"/>
  <c r="Q1650" i="24" s="1"/>
  <c r="Q1651" i="24" s="1"/>
  <c r="Q1652" i="24" s="1"/>
  <c r="Q1653" i="24" s="1"/>
  <c r="Q1654" i="24" s="1"/>
  <c r="Q1655" i="24" s="1"/>
  <c r="Q1656" i="24" s="1"/>
  <c r="Q1657" i="24" s="1"/>
  <c r="Q1658" i="24" s="1"/>
  <c r="Q1659" i="24" s="1"/>
  <c r="Q1660" i="24" s="1"/>
  <c r="Q1661" i="24" s="1"/>
  <c r="Q1662" i="24" s="1"/>
  <c r="Q1663" i="24" s="1"/>
  <c r="Q1664" i="24" s="1"/>
  <c r="Q1665" i="24" s="1"/>
  <c r="Q1666" i="24" s="1"/>
  <c r="Q1667" i="24" s="1"/>
  <c r="Q1668" i="24" s="1"/>
  <c r="Q1669" i="24" s="1"/>
  <c r="Q1670" i="24" s="1"/>
  <c r="Q1671" i="24" s="1"/>
  <c r="Q1672" i="24" s="1"/>
  <c r="Q1673" i="24" s="1"/>
  <c r="Q1674" i="24" s="1"/>
  <c r="Q1675" i="24" s="1"/>
  <c r="Q1676" i="24" s="1"/>
  <c r="Q1677" i="24" s="1"/>
  <c r="Q1678" i="24" s="1"/>
  <c r="Q1679" i="24" s="1"/>
  <c r="Q1680" i="24" s="1"/>
  <c r="Q1681" i="24" s="1"/>
  <c r="Q1682" i="24" s="1"/>
  <c r="Q1683" i="24" s="1"/>
  <c r="Q1684" i="24" s="1"/>
  <c r="Q1685" i="24" s="1"/>
  <c r="Q1686" i="24" s="1"/>
  <c r="Q1687" i="24" s="1"/>
  <c r="Q1688" i="24" s="1"/>
  <c r="Q1689" i="24" s="1"/>
  <c r="Q1690" i="24" s="1"/>
  <c r="Q1691" i="24" s="1"/>
  <c r="Q1692" i="24" s="1"/>
  <c r="Q1693" i="24" s="1"/>
  <c r="Q1694" i="24" s="1"/>
  <c r="Q1695" i="24" s="1"/>
  <c r="Q1696" i="24" s="1"/>
  <c r="Q1697" i="24" s="1"/>
  <c r="Q1698" i="24" s="1"/>
  <c r="Q1699" i="24" s="1"/>
  <c r="Q1700" i="24" s="1"/>
  <c r="Q1701" i="24" s="1"/>
  <c r="Q1702" i="24" s="1"/>
  <c r="Q1703" i="24" s="1"/>
  <c r="Q1704" i="24" s="1"/>
  <c r="Q1705" i="24" s="1"/>
  <c r="Q1706" i="24" s="1"/>
  <c r="Q1707" i="24" s="1"/>
  <c r="Q1708" i="24" s="1"/>
  <c r="Q1709" i="24" s="1"/>
  <c r="Q1710" i="24" s="1"/>
  <c r="Q1711" i="24" s="1"/>
  <c r="Q1712" i="24" s="1"/>
  <c r="Q1713" i="24" s="1"/>
  <c r="Q1714" i="24" s="1"/>
  <c r="Q1715" i="24" s="1"/>
  <c r="Q1716" i="24" s="1"/>
  <c r="Q1717" i="24" s="1"/>
  <c r="Q1718" i="24" s="1"/>
  <c r="Q1719" i="24" s="1"/>
  <c r="Q1720" i="24" s="1"/>
  <c r="Q1721" i="24" s="1"/>
  <c r="Q1722" i="24" s="1"/>
  <c r="Q1723" i="24" s="1"/>
  <c r="Q1724" i="24" s="1"/>
  <c r="Q1725" i="24" s="1"/>
  <c r="Q1726" i="24" s="1"/>
  <c r="Q1727" i="24" s="1"/>
  <c r="Q1728" i="24" s="1"/>
  <c r="Q1729" i="24" s="1"/>
  <c r="Q1730" i="24" s="1"/>
  <c r="Q1731" i="24" s="1"/>
  <c r="Q1732" i="24" s="1"/>
  <c r="Q1733" i="24" s="1"/>
  <c r="Q1734" i="24" s="1"/>
  <c r="Q1735" i="24" s="1"/>
  <c r="Q1736" i="24" s="1"/>
  <c r="Q1737" i="24" s="1"/>
  <c r="Q1738" i="24" s="1"/>
  <c r="Q1739" i="24" s="1"/>
  <c r="Q1740" i="24" s="1"/>
  <c r="Q1741" i="24" s="1"/>
  <c r="Q1742" i="24" s="1"/>
  <c r="Q1743" i="24" s="1"/>
  <c r="Q1744" i="24" s="1"/>
  <c r="Q1745" i="24" s="1"/>
  <c r="Q1746" i="24" s="1"/>
  <c r="Q1747" i="24" s="1"/>
  <c r="Q1748" i="24" s="1"/>
  <c r="Q1749" i="24" s="1"/>
  <c r="Q1750" i="24" s="1"/>
  <c r="Q1751" i="24" s="1"/>
  <c r="Q1752" i="24" s="1"/>
  <c r="Q1753" i="24" s="1"/>
  <c r="Q1754" i="24" s="1"/>
  <c r="Q1755" i="24" s="1"/>
  <c r="Q1756" i="24" s="1"/>
  <c r="Q1757" i="24" s="1"/>
  <c r="Q1758" i="24" s="1"/>
  <c r="Q1759" i="24" s="1"/>
  <c r="Q1760" i="24" s="1"/>
  <c r="Q1761" i="24" s="1"/>
  <c r="Q1762" i="24" s="1"/>
  <c r="Q1763" i="24" s="1"/>
  <c r="Q1764" i="24" s="1"/>
  <c r="Q1765" i="24" s="1"/>
  <c r="Q1766" i="24" s="1"/>
  <c r="Q1767" i="24" s="1"/>
  <c r="Q1768" i="24" s="1"/>
  <c r="Q1769" i="24" s="1"/>
  <c r="Q1770" i="24" s="1"/>
  <c r="Q1771" i="24" s="1"/>
  <c r="Q1772" i="24" s="1"/>
  <c r="Q1773" i="24" s="1"/>
  <c r="Q1774" i="24" s="1"/>
  <c r="Q1775" i="24" s="1"/>
  <c r="Q1776" i="24" s="1"/>
  <c r="Q1777" i="24" s="1"/>
  <c r="Q1778" i="24" s="1"/>
  <c r="Q1779" i="24" s="1"/>
  <c r="Q1780" i="24" s="1"/>
  <c r="Q1781" i="24" s="1"/>
  <c r="Q1782" i="24" s="1"/>
  <c r="Q1783" i="24" s="1"/>
  <c r="Q1784" i="24" s="1"/>
  <c r="Q1785" i="24" s="1"/>
  <c r="Q1786" i="24" s="1"/>
  <c r="Q1787" i="24" s="1"/>
  <c r="Q1788" i="24" s="1"/>
  <c r="Q1789" i="24" s="1"/>
  <c r="Q1790" i="24" s="1"/>
  <c r="Q1791" i="24" s="1"/>
  <c r="Q1792" i="24" s="1"/>
  <c r="Q1793" i="24" s="1"/>
  <c r="Q1794" i="24" s="1"/>
  <c r="Q1795" i="24" s="1"/>
  <c r="Q1796" i="24" s="1"/>
  <c r="Q1797" i="24" s="1"/>
  <c r="Q1798" i="24" s="1"/>
  <c r="Q1799" i="24" s="1"/>
  <c r="Q1800" i="24" s="1"/>
  <c r="Q1801" i="24" s="1"/>
  <c r="Q1802" i="24" s="1"/>
  <c r="Q1803" i="24" s="1"/>
  <c r="Q1804" i="24" s="1"/>
  <c r="Q1805" i="24" s="1"/>
  <c r="Q1806" i="24" s="1"/>
  <c r="Q1807" i="24" s="1"/>
  <c r="Q1808" i="24" s="1"/>
  <c r="Q1809" i="24" s="1"/>
  <c r="Q1810" i="24" s="1"/>
  <c r="Q1811" i="24" s="1"/>
  <c r="Q1812" i="24" s="1"/>
  <c r="Q1813" i="24" s="1"/>
  <c r="Q1814" i="24" s="1"/>
  <c r="Q1815" i="24" s="1"/>
  <c r="Q1816" i="24" s="1"/>
  <c r="Q1817" i="24" s="1"/>
  <c r="Q1818" i="24" s="1"/>
  <c r="Q1819" i="24" s="1"/>
  <c r="Q1820" i="24" s="1"/>
  <c r="Q1821" i="24" s="1"/>
  <c r="Q1822" i="24" s="1"/>
  <c r="Q1823" i="24" s="1"/>
  <c r="Q1824" i="24" s="1"/>
  <c r="Q1825" i="24" s="1"/>
  <c r="Q1826" i="24" s="1"/>
  <c r="Q1827" i="24" s="1"/>
  <c r="Q1828" i="24" s="1"/>
  <c r="Q1829" i="24" s="1"/>
  <c r="Q1830" i="24" s="1"/>
  <c r="Q1831" i="24" s="1"/>
  <c r="Q1832" i="24" s="1"/>
  <c r="Q1833" i="24" s="1"/>
  <c r="Q1834" i="24" s="1"/>
  <c r="Q1835" i="24" s="1"/>
  <c r="Q1836" i="24" s="1"/>
  <c r="Q1837" i="24" s="1"/>
  <c r="Q1838" i="24" s="1"/>
  <c r="Q1839" i="24" s="1"/>
  <c r="Q1840" i="24" s="1"/>
  <c r="Q1841" i="24" s="1"/>
  <c r="Q1842" i="24" s="1"/>
  <c r="Q1843" i="24" s="1"/>
  <c r="Q1844" i="24" s="1"/>
  <c r="Q1845" i="24" s="1"/>
  <c r="Q1846" i="24" s="1"/>
  <c r="Q1847" i="24" s="1"/>
  <c r="Q1848" i="24" s="1"/>
  <c r="Q1849" i="24" s="1"/>
  <c r="Q1850" i="24" s="1"/>
  <c r="Q1851" i="24" s="1"/>
  <c r="Q1852" i="24" s="1"/>
  <c r="Q1853" i="24" s="1"/>
  <c r="Q1854" i="24" s="1"/>
  <c r="Q1855" i="24" s="1"/>
  <c r="Q1856" i="24" s="1"/>
  <c r="Q1857" i="24" s="1"/>
  <c r="Q1858" i="24" s="1"/>
  <c r="Q1859" i="24" s="1"/>
  <c r="Q1860" i="24" s="1"/>
  <c r="Q1861" i="24" s="1"/>
  <c r="Q1862" i="24" s="1"/>
  <c r="Q1863" i="24" s="1"/>
  <c r="Q1864" i="24" s="1"/>
  <c r="Q1865" i="24" s="1"/>
  <c r="Q1866" i="24" s="1"/>
  <c r="Q1867" i="24" s="1"/>
  <c r="Q1868" i="24" s="1"/>
  <c r="Q1869" i="24" s="1"/>
  <c r="Q1870" i="24" s="1"/>
  <c r="Q1871" i="24" s="1"/>
  <c r="Q1872" i="24" s="1"/>
  <c r="Q1873" i="24" s="1"/>
  <c r="Q1874" i="24" s="1"/>
  <c r="Q1875" i="24" s="1"/>
  <c r="Q1876" i="24" s="1"/>
  <c r="Q1877" i="24" s="1"/>
  <c r="Q1878" i="24" s="1"/>
  <c r="Q1879" i="24" s="1"/>
  <c r="Q1880" i="24" s="1"/>
  <c r="Q1881" i="24" s="1"/>
  <c r="Q1882" i="24" s="1"/>
  <c r="Q1883" i="24" s="1"/>
  <c r="Q1884" i="24" s="1"/>
  <c r="Q1885" i="24" s="1"/>
  <c r="Q1886" i="24" s="1"/>
  <c r="Q1887" i="24" s="1"/>
  <c r="Q1888" i="24" s="1"/>
  <c r="Q1889" i="24" s="1"/>
  <c r="Q1890" i="24" s="1"/>
  <c r="Q1891" i="24" s="1"/>
  <c r="Q1892" i="24" s="1"/>
  <c r="Q1893" i="24" s="1"/>
  <c r="Q1894" i="24" s="1"/>
  <c r="Q1895" i="24" s="1"/>
  <c r="Q1896" i="24" s="1"/>
  <c r="Q1897" i="24" s="1"/>
  <c r="Q1898" i="24" s="1"/>
  <c r="Q1899" i="24" s="1"/>
  <c r="Q1900" i="24" s="1"/>
  <c r="Q1901" i="24" s="1"/>
  <c r="Q1902" i="24" s="1"/>
  <c r="Q1903" i="24" s="1"/>
  <c r="Q1904" i="24" s="1"/>
  <c r="Q1905" i="24" s="1"/>
  <c r="Q1906" i="24" s="1"/>
  <c r="Q1907" i="24" s="1"/>
  <c r="Q1908" i="24" s="1"/>
  <c r="Q1909" i="24" s="1"/>
  <c r="Q1910" i="24" s="1"/>
  <c r="Q1911" i="24" s="1"/>
  <c r="Q1912" i="24" s="1"/>
  <c r="Q1913" i="24" s="1"/>
  <c r="Q1914" i="24" s="1"/>
  <c r="Q1915" i="24" s="1"/>
  <c r="Q1916" i="24" s="1"/>
  <c r="Q1917" i="24" s="1"/>
  <c r="Q1918" i="24" s="1"/>
  <c r="Q1919" i="24" s="1"/>
  <c r="Q1920" i="24" s="1"/>
  <c r="Q1921" i="24" s="1"/>
  <c r="Q1922" i="24" s="1"/>
  <c r="Q1923" i="24" s="1"/>
  <c r="Q1924" i="24" s="1"/>
  <c r="Q1925" i="24" s="1"/>
  <c r="Q1926" i="24" s="1"/>
  <c r="Q1927" i="24" s="1"/>
  <c r="Q1928" i="24" s="1"/>
  <c r="Q1929" i="24" s="1"/>
  <c r="Q1930" i="24" s="1"/>
  <c r="Q1931" i="24" s="1"/>
  <c r="Q1932" i="24" s="1"/>
  <c r="Q1933" i="24" s="1"/>
  <c r="Q1934" i="24" s="1"/>
  <c r="Q1935" i="24" s="1"/>
  <c r="Q1936" i="24" s="1"/>
  <c r="Q1937" i="24" s="1"/>
  <c r="Q1938" i="24" s="1"/>
  <c r="Q1939" i="24" s="1"/>
  <c r="Q1940" i="24" s="1"/>
  <c r="Q1941" i="24" s="1"/>
  <c r="Q1942" i="24" s="1"/>
  <c r="Q1943" i="24" s="1"/>
  <c r="Q1944" i="24" s="1"/>
  <c r="Q1945" i="24" s="1"/>
  <c r="Q1946" i="24" s="1"/>
  <c r="Q1947" i="24" s="1"/>
  <c r="Q1948" i="24" s="1"/>
  <c r="Q1949" i="24" s="1"/>
  <c r="Q1950" i="24" s="1"/>
  <c r="Q1951" i="24" s="1"/>
  <c r="Q1952" i="24" s="1"/>
  <c r="Q1953" i="24" s="1"/>
  <c r="Q1954" i="24" s="1"/>
  <c r="Q1955" i="24" s="1"/>
  <c r="Q1956" i="24" s="1"/>
  <c r="Q1957" i="24" s="1"/>
  <c r="Q1958" i="24" s="1"/>
  <c r="Q1959" i="24" s="1"/>
  <c r="Q1960" i="24" s="1"/>
  <c r="Q1961" i="24" s="1"/>
  <c r="Q1962" i="24" s="1"/>
  <c r="Q1963" i="24" s="1"/>
  <c r="Q1964" i="24" s="1"/>
  <c r="Q1965" i="24" s="1"/>
  <c r="Q1966" i="24" s="1"/>
  <c r="Q1967" i="24" s="1"/>
  <c r="Q1968" i="24" s="1"/>
  <c r="Q1969" i="24" s="1"/>
  <c r="Q1970" i="24" s="1"/>
  <c r="Q1971" i="24" s="1"/>
  <c r="Q1972" i="24" s="1"/>
  <c r="Q1973" i="24" s="1"/>
  <c r="Q1974" i="24" s="1"/>
  <c r="Q1975" i="24" s="1"/>
  <c r="Q1976" i="24" s="1"/>
  <c r="Q1977" i="24" s="1"/>
  <c r="Q1978" i="24" s="1"/>
  <c r="Q1979" i="24" s="1"/>
  <c r="Q1980" i="24" s="1"/>
  <c r="Q1981" i="24" s="1"/>
  <c r="Q1982" i="24" s="1"/>
  <c r="Q1983" i="24" s="1"/>
  <c r="Q1984" i="24" s="1"/>
  <c r="Q1985" i="24" s="1"/>
  <c r="Q1986" i="24" s="1"/>
  <c r="Q1987" i="24" s="1"/>
  <c r="Q1988" i="24" s="1"/>
  <c r="Q1989" i="24" s="1"/>
  <c r="Q1990" i="24" s="1"/>
  <c r="Q1991" i="24" s="1"/>
  <c r="Q1992" i="24" s="1"/>
  <c r="Q1993" i="24" s="1"/>
  <c r="Q1994" i="24" s="1"/>
  <c r="Q1995" i="24" s="1"/>
  <c r="Q1996" i="24" s="1"/>
  <c r="Q1997" i="24" s="1"/>
  <c r="Q1998" i="24" s="1"/>
  <c r="Q1999" i="24" s="1"/>
  <c r="Q2000" i="24" s="1"/>
  <c r="Q2001" i="24" s="1"/>
  <c r="Q2002" i="24" s="1"/>
  <c r="Q2003" i="24" s="1"/>
  <c r="Q2004" i="24" s="1"/>
  <c r="Q2005" i="24" s="1"/>
  <c r="Q2006" i="24" s="1"/>
  <c r="Q2007" i="24" s="1"/>
  <c r="Q2008" i="24" s="1"/>
  <c r="Q2009" i="24" s="1"/>
  <c r="Q2010" i="24" s="1"/>
  <c r="Q2011" i="24" s="1"/>
  <c r="Q2012" i="24" s="1"/>
  <c r="Q2013" i="24" s="1"/>
  <c r="Q2014" i="24" s="1"/>
  <c r="Q2015" i="24" s="1"/>
  <c r="Q2016" i="24" s="1"/>
  <c r="Q2017" i="24" s="1"/>
  <c r="Q2018" i="24" s="1"/>
  <c r="Q2019" i="24" s="1"/>
  <c r="Q2020" i="24" s="1"/>
  <c r="Q8" i="24" s="1"/>
  <c r="J70" i="17"/>
  <c r="O67" i="17"/>
  <c r="O66" i="17" s="1"/>
  <c r="O68" i="17" s="1"/>
  <c r="P63" i="17"/>
  <c r="P64" i="17" s="1"/>
  <c r="X252" i="17"/>
  <c r="X61" i="13" s="1"/>
  <c r="Y98" i="17"/>
  <c r="X251" i="17"/>
  <c r="X250" i="17" s="1"/>
  <c r="X60" i="13" s="1"/>
  <c r="X21" i="13" s="1"/>
  <c r="Y100" i="17"/>
  <c r="Y237" i="17" s="1"/>
  <c r="AA13" i="17"/>
  <c r="AA12" i="17" s="1"/>
  <c r="Y88" i="17"/>
  <c r="Y99" i="17"/>
  <c r="Y253" i="17" s="1"/>
  <c r="AB10" i="17"/>
  <c r="AC9" i="17" s="1"/>
  <c r="Y232" i="17"/>
  <c r="O234" i="17"/>
  <c r="O166" i="17"/>
  <c r="O102" i="17"/>
  <c r="O210" i="17"/>
  <c r="Y233" i="17"/>
  <c r="AA192" i="17"/>
  <c r="AA193" i="17" s="1"/>
  <c r="AA196" i="17" s="1"/>
  <c r="AA195" i="17" s="1"/>
  <c r="AA156" i="17"/>
  <c r="AA157" i="17" s="1"/>
  <c r="AA160" i="17" s="1"/>
  <c r="AA159" i="17" s="1"/>
  <c r="AB176" i="17"/>
  <c r="AB177" i="17" s="1"/>
  <c r="AB180" i="17" s="1"/>
  <c r="AB179" i="17" s="1"/>
  <c r="AA136" i="17"/>
  <c r="AA137" i="17" s="1"/>
  <c r="AA140" i="17" s="1"/>
  <c r="AA139" i="17" s="1"/>
  <c r="AA106" i="17"/>
  <c r="AA107" i="17" s="1"/>
  <c r="AA110" i="17" s="1"/>
  <c r="AA109" i="17" s="1"/>
  <c r="AA214" i="17"/>
  <c r="AA215" i="17" s="1"/>
  <c r="AA218" i="17" s="1"/>
  <c r="AA217" i="17" s="1"/>
  <c r="AA126" i="17"/>
  <c r="AA127" i="17" s="1"/>
  <c r="AA130" i="17" s="1"/>
  <c r="AA129" i="17" s="1"/>
  <c r="Y208" i="17"/>
  <c r="AA168" i="17"/>
  <c r="AA169" i="17" s="1"/>
  <c r="AA172" i="17" s="1"/>
  <c r="AA171" i="17" s="1"/>
  <c r="AA200" i="17"/>
  <c r="AA201" i="17" s="1"/>
  <c r="AA204" i="17" s="1"/>
  <c r="AA203" i="17" s="1"/>
  <c r="AA184" i="17"/>
  <c r="AA185" i="17" s="1"/>
  <c r="AA188" i="17" s="1"/>
  <c r="AA187" i="17" s="1"/>
  <c r="Z41" i="17"/>
  <c r="Y164" i="17"/>
  <c r="AA82" i="17"/>
  <c r="AA83" i="17" s="1"/>
  <c r="AA86" i="17" s="1"/>
  <c r="Z32" i="17"/>
  <c r="Y209" i="17"/>
  <c r="AA116" i="17"/>
  <c r="AA117" i="17" s="1"/>
  <c r="AA120" i="17" s="1"/>
  <c r="AA119" i="17" s="1"/>
  <c r="Y101" i="17"/>
  <c r="AA146" i="17"/>
  <c r="AA147" i="17" s="1"/>
  <c r="AA150" i="17" s="1"/>
  <c r="AA149" i="17" s="1"/>
  <c r="Z59" i="17"/>
  <c r="Z50" i="17"/>
  <c r="AA224" i="17"/>
  <c r="AA225" i="17" s="1"/>
  <c r="AA228" i="17" s="1"/>
  <c r="AA227" i="17" s="1"/>
  <c r="Y165" i="17"/>
  <c r="J239" i="17"/>
  <c r="J58" i="13" s="1"/>
  <c r="J242" i="17"/>
  <c r="J248" i="17" s="1"/>
  <c r="I248" i="17"/>
  <c r="I243" i="17"/>
  <c r="J257" i="17"/>
  <c r="K71" i="17"/>
  <c r="K236" i="17" s="1"/>
  <c r="K69" i="17"/>
  <c r="K72" i="17"/>
  <c r="K245" i="17" s="1"/>
  <c r="J263" i="17"/>
  <c r="J262" i="17"/>
  <c r="Q74" i="17"/>
  <c r="P78" i="17"/>
  <c r="R61" i="17"/>
  <c r="R60" i="17"/>
  <c r="Q62" i="17"/>
  <c r="S168" i="30"/>
  <c r="S168" i="29"/>
  <c r="R7" i="13"/>
  <c r="R259" i="17" s="1"/>
  <c r="R260" i="17" s="1"/>
  <c r="Q16" i="13"/>
  <c r="T15" i="13"/>
  <c r="Q10" i="13"/>
  <c r="Q23" i="13"/>
  <c r="R9" i="13"/>
  <c r="P11" i="13"/>
  <c r="V8" i="13"/>
  <c r="O5" i="24"/>
  <c r="P13" i="24"/>
  <c r="P67" i="17" l="1"/>
  <c r="P66" i="17" s="1"/>
  <c r="P68" i="17" s="1"/>
  <c r="Q63" i="17"/>
  <c r="Q64" i="17" s="1"/>
  <c r="AA92" i="17"/>
  <c r="AA93" i="17" s="1"/>
  <c r="AA96" i="17" s="1"/>
  <c r="AA95" i="17" s="1"/>
  <c r="Z97" i="17"/>
  <c r="Y241" i="17"/>
  <c r="Z85" i="17"/>
  <c r="P234" i="17"/>
  <c r="P166" i="17"/>
  <c r="P210" i="17"/>
  <c r="P102" i="17"/>
  <c r="AA14" i="17"/>
  <c r="Z112" i="17"/>
  <c r="Z111" i="17"/>
  <c r="Z163" i="17"/>
  <c r="Z161" i="17"/>
  <c r="Z162" i="17"/>
  <c r="Y246" i="17"/>
  <c r="Y251" i="17"/>
  <c r="Y250" i="17" s="1"/>
  <c r="Y60" i="13" s="1"/>
  <c r="Y21" i="13" s="1"/>
  <c r="Y252" i="17"/>
  <c r="Y61" i="13" s="1"/>
  <c r="Y264" i="17"/>
  <c r="Z205" i="17"/>
  <c r="Z206" i="17"/>
  <c r="Z132" i="17"/>
  <c r="Z131" i="17"/>
  <c r="Z142" i="17"/>
  <c r="Z141" i="17"/>
  <c r="Z198" i="17"/>
  <c r="Z197" i="17"/>
  <c r="Z121" i="17"/>
  <c r="Z122" i="17"/>
  <c r="Z207" i="17"/>
  <c r="Z189" i="17"/>
  <c r="Z190" i="17"/>
  <c r="Z174" i="17"/>
  <c r="Z173" i="17"/>
  <c r="Z231" i="17"/>
  <c r="Z220" i="17"/>
  <c r="Z219" i="17"/>
  <c r="AA181" i="17"/>
  <c r="AA182" i="17"/>
  <c r="Z230" i="17"/>
  <c r="Z229" i="17"/>
  <c r="Z151" i="17"/>
  <c r="Z152" i="17"/>
  <c r="AA23" i="17"/>
  <c r="K247" i="17"/>
  <c r="K244" i="17"/>
  <c r="K59" i="13" s="1"/>
  <c r="K261" i="17"/>
  <c r="J243" i="17"/>
  <c r="K238" i="17"/>
  <c r="K240" i="17"/>
  <c r="K256" i="17" s="1"/>
  <c r="K73" i="17"/>
  <c r="R74" i="17"/>
  <c r="Q78" i="17"/>
  <c r="S61" i="17"/>
  <c r="S60" i="17"/>
  <c r="R62" i="17"/>
  <c r="T168" i="30"/>
  <c r="T168" i="29"/>
  <c r="S7" i="13"/>
  <c r="S259" i="17" s="1"/>
  <c r="S260" i="17" s="1"/>
  <c r="R16" i="13"/>
  <c r="U15" i="13"/>
  <c r="Q11" i="13"/>
  <c r="R10" i="13"/>
  <c r="S9" i="13"/>
  <c r="R23" i="13"/>
  <c r="W8" i="13"/>
  <c r="P14" i="24"/>
  <c r="N13" i="24"/>
  <c r="O13" i="24" s="1"/>
  <c r="K70" i="17" l="1"/>
  <c r="Q67" i="17"/>
  <c r="Q66" i="17" s="1"/>
  <c r="Q68" i="17" s="1"/>
  <c r="R63" i="17"/>
  <c r="R64" i="17" s="1"/>
  <c r="Z98" i="17"/>
  <c r="Z99" i="17"/>
  <c r="Z253" i="17" s="1"/>
  <c r="AB13" i="17"/>
  <c r="AB12" i="17" s="1"/>
  <c r="Z88" i="17"/>
  <c r="Z87" i="17"/>
  <c r="Z101" i="17" s="1"/>
  <c r="AC10" i="17"/>
  <c r="AD9" i="17" s="1"/>
  <c r="Z232" i="17"/>
  <c r="Z208" i="17"/>
  <c r="Q234" i="17"/>
  <c r="Q102" i="17"/>
  <c r="Q210" i="17"/>
  <c r="Q166" i="17"/>
  <c r="AB168" i="17"/>
  <c r="AB169" i="17" s="1"/>
  <c r="AB172" i="17" s="1"/>
  <c r="AB171" i="17" s="1"/>
  <c r="Z165" i="17"/>
  <c r="AA41" i="17"/>
  <c r="AC176" i="17"/>
  <c r="AC177" i="17" s="1"/>
  <c r="AC180" i="17" s="1"/>
  <c r="AC179" i="17" s="1"/>
  <c r="AB82" i="17"/>
  <c r="AB83" i="17" s="1"/>
  <c r="AB86" i="17" s="1"/>
  <c r="AA59" i="17"/>
  <c r="AB126" i="17"/>
  <c r="AB127" i="17" s="1"/>
  <c r="AB130" i="17" s="1"/>
  <c r="AB129" i="17" s="1"/>
  <c r="Z233" i="17"/>
  <c r="AB184" i="17"/>
  <c r="AB185" i="17" s="1"/>
  <c r="AB188" i="17" s="1"/>
  <c r="AB187" i="17" s="1"/>
  <c r="AA32" i="17"/>
  <c r="AA50" i="17"/>
  <c r="AB156" i="17"/>
  <c r="AB157" i="17" s="1"/>
  <c r="AB160" i="17" s="1"/>
  <c r="AB159" i="17" s="1"/>
  <c r="AB214" i="17"/>
  <c r="AB215" i="17" s="1"/>
  <c r="AB218" i="17" s="1"/>
  <c r="AB217" i="17" s="1"/>
  <c r="AB192" i="17"/>
  <c r="AB193" i="17" s="1"/>
  <c r="AB196" i="17" s="1"/>
  <c r="AB195" i="17" s="1"/>
  <c r="Z164" i="17"/>
  <c r="AB146" i="17"/>
  <c r="AB147" i="17" s="1"/>
  <c r="AB150" i="17" s="1"/>
  <c r="AB149" i="17" s="1"/>
  <c r="AB116" i="17"/>
  <c r="AB117" i="17" s="1"/>
  <c r="AB120" i="17" s="1"/>
  <c r="AB119" i="17" s="1"/>
  <c r="AB200" i="17"/>
  <c r="AB201" i="17" s="1"/>
  <c r="AB204" i="17" s="1"/>
  <c r="AB203" i="17" s="1"/>
  <c r="AB106" i="17"/>
  <c r="AB107" i="17" s="1"/>
  <c r="AB110" i="17" s="1"/>
  <c r="AB109" i="17" s="1"/>
  <c r="Z100" i="17"/>
  <c r="Z237" i="17" s="1"/>
  <c r="AB136" i="17"/>
  <c r="AB137" i="17" s="1"/>
  <c r="AB140" i="17" s="1"/>
  <c r="AB139" i="17" s="1"/>
  <c r="Z209" i="17"/>
  <c r="AB224" i="17"/>
  <c r="AB225" i="17" s="1"/>
  <c r="AB228" i="17" s="1"/>
  <c r="AB227" i="17" s="1"/>
  <c r="K239" i="17"/>
  <c r="K58" i="13" s="1"/>
  <c r="K242" i="17"/>
  <c r="K248" i="17" s="1"/>
  <c r="K257" i="17"/>
  <c r="L71" i="17"/>
  <c r="L236" i="17" s="1"/>
  <c r="L69" i="17"/>
  <c r="L72" i="17"/>
  <c r="L245" i="17" s="1"/>
  <c r="K263" i="17"/>
  <c r="K262" i="17"/>
  <c r="S74" i="17"/>
  <c r="R78" i="17"/>
  <c r="T61" i="17"/>
  <c r="T60" i="17"/>
  <c r="S62" i="17"/>
  <c r="U168" i="29"/>
  <c r="U168" i="30"/>
  <c r="R11" i="13"/>
  <c r="T7" i="13"/>
  <c r="T259" i="17" s="1"/>
  <c r="T260" i="17" s="1"/>
  <c r="S16" i="13"/>
  <c r="V15" i="13"/>
  <c r="T9" i="13"/>
  <c r="S10" i="13"/>
  <c r="S23" i="13"/>
  <c r="X8" i="13"/>
  <c r="P15" i="24"/>
  <c r="N14" i="24"/>
  <c r="O14" i="24" s="1"/>
  <c r="R67" i="17" l="1"/>
  <c r="R66" i="17" s="1"/>
  <c r="R68" i="17" s="1"/>
  <c r="S63" i="17"/>
  <c r="S64" i="17" s="1"/>
  <c r="Z241" i="17"/>
  <c r="AB92" i="17"/>
  <c r="AB93" i="17" s="1"/>
  <c r="AB96" i="17" s="1"/>
  <c r="AB95" i="17" s="1"/>
  <c r="AA98" i="17"/>
  <c r="AA85" i="17"/>
  <c r="AA87" i="17" s="1"/>
  <c r="R166" i="17"/>
  <c r="R234" i="17"/>
  <c r="R210" i="17"/>
  <c r="R102" i="17"/>
  <c r="AB23" i="17"/>
  <c r="AA122" i="17"/>
  <c r="AA121" i="17"/>
  <c r="AA162" i="17"/>
  <c r="AA161" i="17"/>
  <c r="AA207" i="17"/>
  <c r="AA189" i="17"/>
  <c r="AA190" i="17"/>
  <c r="AA142" i="17"/>
  <c r="AA141" i="17"/>
  <c r="AA112" i="17"/>
  <c r="AA111" i="17"/>
  <c r="AA163" i="17"/>
  <c r="AA152" i="17"/>
  <c r="AA151" i="17"/>
  <c r="Z264" i="17"/>
  <c r="Z252" i="17"/>
  <c r="Z61" i="13" s="1"/>
  <c r="AA229" i="17"/>
  <c r="AA230" i="17"/>
  <c r="Z246" i="17"/>
  <c r="Z251" i="17"/>
  <c r="Z250" i="17" s="1"/>
  <c r="Z60" i="13" s="1"/>
  <c r="Z21" i="13" s="1"/>
  <c r="AA206" i="17"/>
  <c r="AA205" i="17"/>
  <c r="AA231" i="17"/>
  <c r="AA220" i="17"/>
  <c r="AA219" i="17"/>
  <c r="AB14" i="17"/>
  <c r="AA174" i="17"/>
  <c r="AA173" i="17"/>
  <c r="AA197" i="17"/>
  <c r="AA198" i="17"/>
  <c r="AA131" i="17"/>
  <c r="AA132" i="17"/>
  <c r="AB182" i="17"/>
  <c r="AB181" i="17"/>
  <c r="K243" i="17"/>
  <c r="L247" i="17"/>
  <c r="L244" i="17"/>
  <c r="L59" i="13" s="1"/>
  <c r="L261" i="17"/>
  <c r="L238" i="17"/>
  <c r="L240" i="17"/>
  <c r="L256" i="17" s="1"/>
  <c r="L73" i="17"/>
  <c r="T74" i="17"/>
  <c r="S78" i="17"/>
  <c r="U61" i="17"/>
  <c r="U60" i="17"/>
  <c r="T62" i="17"/>
  <c r="V168" i="30"/>
  <c r="V168" i="29"/>
  <c r="U7" i="13"/>
  <c r="U259" i="17" s="1"/>
  <c r="U260" i="17" s="1"/>
  <c r="T16" i="13"/>
  <c r="S11" i="13"/>
  <c r="W15" i="13"/>
  <c r="U9" i="13"/>
  <c r="T10" i="13"/>
  <c r="T23" i="13"/>
  <c r="Y8" i="13"/>
  <c r="P16" i="24"/>
  <c r="N15" i="24"/>
  <c r="O15" i="24" s="1"/>
  <c r="L70" i="17" l="1"/>
  <c r="S67" i="17"/>
  <c r="S66" i="17" s="1"/>
  <c r="S68" i="17" s="1"/>
  <c r="T63" i="17"/>
  <c r="T64" i="17" s="1"/>
  <c r="AA97" i="17"/>
  <c r="AA101" i="17" s="1"/>
  <c r="AC13" i="17"/>
  <c r="AC12" i="17" s="1"/>
  <c r="AA99" i="17"/>
  <c r="AA253" i="17" s="1"/>
  <c r="AA88" i="17"/>
  <c r="AD10" i="17"/>
  <c r="AE9" i="17" s="1"/>
  <c r="AA232" i="17"/>
  <c r="AA233" i="17"/>
  <c r="S166" i="17"/>
  <c r="S102" i="17"/>
  <c r="S210" i="17"/>
  <c r="S234" i="17"/>
  <c r="AC116" i="17"/>
  <c r="AC117" i="17" s="1"/>
  <c r="AC120" i="17" s="1"/>
  <c r="AC119" i="17" s="1"/>
  <c r="AA209" i="17"/>
  <c r="AA165" i="17"/>
  <c r="AC214" i="17"/>
  <c r="AC215" i="17" s="1"/>
  <c r="AC218" i="17" s="1"/>
  <c r="AC217" i="17" s="1"/>
  <c r="AC106" i="17"/>
  <c r="AC107" i="17" s="1"/>
  <c r="AC110" i="17" s="1"/>
  <c r="AC109" i="17" s="1"/>
  <c r="AB41" i="17"/>
  <c r="AA208" i="17"/>
  <c r="AC184" i="17"/>
  <c r="AC185" i="17" s="1"/>
  <c r="AC188" i="17" s="1"/>
  <c r="AC187" i="17" s="1"/>
  <c r="AD176" i="17"/>
  <c r="AD177" i="17" s="1"/>
  <c r="AD180" i="17" s="1"/>
  <c r="AD179" i="17" s="1"/>
  <c r="AB50" i="17"/>
  <c r="AC136" i="17"/>
  <c r="AC137" i="17" s="1"/>
  <c r="AC140" i="17" s="1"/>
  <c r="AC139" i="17" s="1"/>
  <c r="AB59" i="17"/>
  <c r="AC224" i="17"/>
  <c r="AC225" i="17" s="1"/>
  <c r="AC228" i="17" s="1"/>
  <c r="AC227" i="17" s="1"/>
  <c r="AC156" i="17"/>
  <c r="AC157" i="17" s="1"/>
  <c r="AC160" i="17" s="1"/>
  <c r="AC159" i="17" s="1"/>
  <c r="AC126" i="17"/>
  <c r="AC127" i="17" s="1"/>
  <c r="AC130" i="17" s="1"/>
  <c r="AC129" i="17" s="1"/>
  <c r="AA100" i="17"/>
  <c r="AA237" i="17" s="1"/>
  <c r="AC168" i="17"/>
  <c r="AC169" i="17" s="1"/>
  <c r="AC172" i="17" s="1"/>
  <c r="AC171" i="17" s="1"/>
  <c r="AB32" i="17"/>
  <c r="AC200" i="17"/>
  <c r="AC201" i="17" s="1"/>
  <c r="AC204" i="17" s="1"/>
  <c r="AC203" i="17" s="1"/>
  <c r="AC82" i="17"/>
  <c r="AC83" i="17" s="1"/>
  <c r="AC86" i="17" s="1"/>
  <c r="AC146" i="17"/>
  <c r="AC147" i="17" s="1"/>
  <c r="AC150" i="17" s="1"/>
  <c r="AC149" i="17" s="1"/>
  <c r="AA164" i="17"/>
  <c r="AC192" i="17"/>
  <c r="AC193" i="17" s="1"/>
  <c r="AC196" i="17" s="1"/>
  <c r="AC195" i="17" s="1"/>
  <c r="L239" i="17"/>
  <c r="L58" i="13" s="1"/>
  <c r="L242" i="17"/>
  <c r="L248" i="17" s="1"/>
  <c r="L257" i="17"/>
  <c r="M71" i="17"/>
  <c r="M236" i="17" s="1"/>
  <c r="L262" i="17"/>
  <c r="M69" i="17"/>
  <c r="M72" i="17"/>
  <c r="M245" i="17" s="1"/>
  <c r="U74" i="17"/>
  <c r="T78" i="17"/>
  <c r="V61" i="17"/>
  <c r="V60" i="17"/>
  <c r="U62" i="17"/>
  <c r="W168" i="30"/>
  <c r="W168" i="29"/>
  <c r="T11" i="13"/>
  <c r="V7" i="13"/>
  <c r="V259" i="17" s="1"/>
  <c r="V260" i="17" s="1"/>
  <c r="U16" i="13"/>
  <c r="X15" i="13"/>
  <c r="U10" i="13"/>
  <c r="V9" i="13"/>
  <c r="U23" i="13"/>
  <c r="Z8" i="13"/>
  <c r="P17" i="24"/>
  <c r="N16" i="24"/>
  <c r="O16" i="24" s="1"/>
  <c r="T67" i="17" l="1"/>
  <c r="T66" i="17" s="1"/>
  <c r="T68" i="17" s="1"/>
  <c r="U63" i="17"/>
  <c r="U64" i="17" s="1"/>
  <c r="AC92" i="17"/>
  <c r="AC93" i="17" s="1"/>
  <c r="AC96" i="17" s="1"/>
  <c r="AC95" i="17" s="1"/>
  <c r="AB97" i="17"/>
  <c r="AA241" i="17"/>
  <c r="AB85" i="17"/>
  <c r="AB88" i="17" s="1"/>
  <c r="T210" i="17"/>
  <c r="T102" i="17"/>
  <c r="T234" i="17"/>
  <c r="T166" i="17"/>
  <c r="AA264" i="17"/>
  <c r="AA252" i="17"/>
  <c r="AA61" i="13" s="1"/>
  <c r="AB162" i="17"/>
  <c r="AB161" i="17"/>
  <c r="AC182" i="17"/>
  <c r="AC181" i="17"/>
  <c r="AB231" i="17"/>
  <c r="AB220" i="17"/>
  <c r="AB219" i="17"/>
  <c r="AB173" i="17"/>
  <c r="AB174" i="17"/>
  <c r="AB111" i="17"/>
  <c r="AB112" i="17"/>
  <c r="AB163" i="17"/>
  <c r="AB151" i="17"/>
  <c r="AB152" i="17"/>
  <c r="AB230" i="17"/>
  <c r="AB229" i="17"/>
  <c r="AB142" i="17"/>
  <c r="AB141" i="17"/>
  <c r="AB207" i="17"/>
  <c r="AB190" i="17"/>
  <c r="AB189" i="17"/>
  <c r="AB206" i="17"/>
  <c r="AB205" i="17"/>
  <c r="AA246" i="17"/>
  <c r="AA251" i="17"/>
  <c r="AA250" i="17" s="1"/>
  <c r="AA60" i="13" s="1"/>
  <c r="AA21" i="13" s="1"/>
  <c r="AB131" i="17"/>
  <c r="AB132" i="17"/>
  <c r="AB121" i="17"/>
  <c r="AB122" i="17"/>
  <c r="AB198" i="17"/>
  <c r="AB197" i="17"/>
  <c r="AC23" i="17"/>
  <c r="AC14" i="17"/>
  <c r="L243" i="17"/>
  <c r="M247" i="17"/>
  <c r="M244" i="17"/>
  <c r="M59" i="13" s="1"/>
  <c r="M261" i="17"/>
  <c r="M238" i="17"/>
  <c r="M240" i="17"/>
  <c r="M256" i="17" s="1"/>
  <c r="L263" i="17"/>
  <c r="M73" i="17"/>
  <c r="V74" i="17"/>
  <c r="U78" i="17"/>
  <c r="W60" i="17"/>
  <c r="V62" i="17"/>
  <c r="W61" i="17"/>
  <c r="X168" i="30"/>
  <c r="X168" i="29"/>
  <c r="W7" i="13"/>
  <c r="W259" i="17" s="1"/>
  <c r="W260" i="17" s="1"/>
  <c r="V16" i="13"/>
  <c r="U11" i="13"/>
  <c r="Y15" i="13"/>
  <c r="W9" i="13"/>
  <c r="V10" i="13"/>
  <c r="V23" i="13"/>
  <c r="AA8" i="13"/>
  <c r="P18" i="24"/>
  <c r="N17" i="24"/>
  <c r="O17" i="24" s="1"/>
  <c r="M70" i="17" l="1"/>
  <c r="U67" i="17"/>
  <c r="U66" i="17" s="1"/>
  <c r="U68" i="17" s="1"/>
  <c r="V63" i="17"/>
  <c r="V64" i="17" s="1"/>
  <c r="AB98" i="17"/>
  <c r="AD13" i="17"/>
  <c r="AD12" i="17" s="1"/>
  <c r="AB99" i="17"/>
  <c r="AB253" i="17" s="1"/>
  <c r="AB87" i="17"/>
  <c r="AB101" i="17" s="1"/>
  <c r="AE10" i="17"/>
  <c r="AF9" i="17" s="1"/>
  <c r="AB100" i="17"/>
  <c r="AB237" i="17" s="1"/>
  <c r="U210" i="17"/>
  <c r="U166" i="17"/>
  <c r="U234" i="17"/>
  <c r="U102" i="17"/>
  <c r="AD168" i="17"/>
  <c r="AD169" i="17" s="1"/>
  <c r="AD172" i="17" s="1"/>
  <c r="AD171" i="17" s="1"/>
  <c r="AD214" i="17"/>
  <c r="AD215" i="17" s="1"/>
  <c r="AD218" i="17" s="1"/>
  <c r="AD217" i="17" s="1"/>
  <c r="AD126" i="17"/>
  <c r="AD127" i="17" s="1"/>
  <c r="AD130" i="17" s="1"/>
  <c r="AD129" i="17" s="1"/>
  <c r="AD224" i="17"/>
  <c r="AD225" i="17" s="1"/>
  <c r="AD228" i="17" s="1"/>
  <c r="AD227" i="17" s="1"/>
  <c r="AC59" i="17"/>
  <c r="AC41" i="17"/>
  <c r="AC32" i="17"/>
  <c r="AB208" i="17"/>
  <c r="AD82" i="17"/>
  <c r="AD83" i="17" s="1"/>
  <c r="AD86" i="17" s="1"/>
  <c r="AC50" i="17"/>
  <c r="AD200" i="17"/>
  <c r="AD201" i="17" s="1"/>
  <c r="AD204" i="17" s="1"/>
  <c r="AD203" i="17" s="1"/>
  <c r="AD184" i="17"/>
  <c r="AD185" i="17" s="1"/>
  <c r="AD188" i="17" s="1"/>
  <c r="AD187" i="17" s="1"/>
  <c r="AD106" i="17"/>
  <c r="AD107" i="17" s="1"/>
  <c r="AD110" i="17" s="1"/>
  <c r="AD109" i="17" s="1"/>
  <c r="AD156" i="17"/>
  <c r="AD157" i="17" s="1"/>
  <c r="AD160" i="17" s="1"/>
  <c r="AD159" i="17" s="1"/>
  <c r="AB233" i="17"/>
  <c r="AB164" i="17"/>
  <c r="AB209" i="17"/>
  <c r="AD116" i="17"/>
  <c r="AD117" i="17" s="1"/>
  <c r="AD120" i="17" s="1"/>
  <c r="AD119" i="17" s="1"/>
  <c r="AB165" i="17"/>
  <c r="AD136" i="17"/>
  <c r="AD137" i="17" s="1"/>
  <c r="AD140" i="17" s="1"/>
  <c r="AD139" i="17" s="1"/>
  <c r="AD146" i="17"/>
  <c r="AD147" i="17" s="1"/>
  <c r="AD150" i="17" s="1"/>
  <c r="AD149" i="17" s="1"/>
  <c r="AB232" i="17"/>
  <c r="AE176" i="17"/>
  <c r="AE177" i="17" s="1"/>
  <c r="AE180" i="17" s="1"/>
  <c r="AE179" i="17" s="1"/>
  <c r="AD192" i="17"/>
  <c r="AD193" i="17" s="1"/>
  <c r="AD196" i="17" s="1"/>
  <c r="AD195" i="17" s="1"/>
  <c r="M239" i="17"/>
  <c r="M58" i="13" s="1"/>
  <c r="M242" i="17"/>
  <c r="M248" i="17" s="1"/>
  <c r="M257" i="17"/>
  <c r="N71" i="17"/>
  <c r="N236" i="17" s="1"/>
  <c r="M263" i="17"/>
  <c r="M262" i="17"/>
  <c r="N69" i="17"/>
  <c r="N72" i="17"/>
  <c r="N245" i="17" s="1"/>
  <c r="W74" i="17"/>
  <c r="V78" i="17"/>
  <c r="X61" i="17"/>
  <c r="X60" i="17"/>
  <c r="W62" i="17"/>
  <c r="Y168" i="30"/>
  <c r="Y168" i="29"/>
  <c r="V11" i="13"/>
  <c r="X7" i="13"/>
  <c r="X259" i="17" s="1"/>
  <c r="X260" i="17" s="1"/>
  <c r="W16" i="13"/>
  <c r="Z15" i="13"/>
  <c r="X9" i="13"/>
  <c r="W23" i="13"/>
  <c r="W10" i="13"/>
  <c r="AB8" i="13"/>
  <c r="P19" i="24"/>
  <c r="N18" i="24"/>
  <c r="O18" i="24" s="1"/>
  <c r="V67" i="17" l="1"/>
  <c r="V66" i="17" s="1"/>
  <c r="V68" i="17" s="1"/>
  <c r="W63" i="17"/>
  <c r="W64" i="17" s="1"/>
  <c r="AB241" i="17"/>
  <c r="AD92" i="17"/>
  <c r="AD93" i="17" s="1"/>
  <c r="AD96" i="17" s="1"/>
  <c r="AD95" i="17" s="1"/>
  <c r="AC97" i="17"/>
  <c r="AC85" i="17"/>
  <c r="AC87" i="17" s="1"/>
  <c r="V234" i="17"/>
  <c r="V166" i="17"/>
  <c r="V210" i="17"/>
  <c r="V102" i="17"/>
  <c r="AC152" i="17"/>
  <c r="AC151" i="17"/>
  <c r="AC207" i="17"/>
  <c r="AC190" i="17"/>
  <c r="AC189" i="17"/>
  <c r="AB246" i="17"/>
  <c r="AB251" i="17"/>
  <c r="AB250" i="17" s="1"/>
  <c r="AB60" i="13" s="1"/>
  <c r="AB21" i="13" s="1"/>
  <c r="AC132" i="17"/>
  <c r="AC131" i="17"/>
  <c r="AB264" i="17"/>
  <c r="AB252" i="17"/>
  <c r="AB61" i="13" s="1"/>
  <c r="AC198" i="17"/>
  <c r="AC197" i="17"/>
  <c r="AC220" i="17"/>
  <c r="AC219" i="17"/>
  <c r="AC231" i="17"/>
  <c r="AC141" i="17"/>
  <c r="AC142" i="17"/>
  <c r="AD23" i="17"/>
  <c r="AC161" i="17"/>
  <c r="AC162" i="17"/>
  <c r="AC206" i="17"/>
  <c r="AC205" i="17"/>
  <c r="AD182" i="17"/>
  <c r="AD181" i="17"/>
  <c r="AC121" i="17"/>
  <c r="AC122" i="17"/>
  <c r="AD14" i="17"/>
  <c r="AC173" i="17"/>
  <c r="AC174" i="17"/>
  <c r="AC111" i="17"/>
  <c r="AC112" i="17"/>
  <c r="AC163" i="17"/>
  <c r="AC230" i="17"/>
  <c r="AC229" i="17"/>
  <c r="N247" i="17"/>
  <c r="N244" i="17"/>
  <c r="N59" i="13" s="1"/>
  <c r="N261" i="17"/>
  <c r="M243" i="17"/>
  <c r="N238" i="17"/>
  <c r="N240" i="17"/>
  <c r="N256" i="17" s="1"/>
  <c r="N73" i="17"/>
  <c r="X74" i="17"/>
  <c r="W78" i="17"/>
  <c r="Y61" i="17"/>
  <c r="Y60" i="17"/>
  <c r="X62" i="17"/>
  <c r="Z168" i="30"/>
  <c r="Z168" i="29"/>
  <c r="Y7" i="13"/>
  <c r="Y259" i="17" s="1"/>
  <c r="Y260" i="17" s="1"/>
  <c r="X16" i="13"/>
  <c r="W11" i="13"/>
  <c r="X10" i="13"/>
  <c r="Y9" i="13"/>
  <c r="X23" i="13"/>
  <c r="AC8" i="13"/>
  <c r="P20" i="24"/>
  <c r="N19" i="24"/>
  <c r="O19" i="24" s="1"/>
  <c r="N70" i="17" l="1"/>
  <c r="W67" i="17"/>
  <c r="W66" i="17" s="1"/>
  <c r="W68" i="17" s="1"/>
  <c r="X63" i="17"/>
  <c r="X64" i="17" s="1"/>
  <c r="AC98" i="17"/>
  <c r="AC88" i="17"/>
  <c r="AC99" i="17"/>
  <c r="AC253" i="17" s="1"/>
  <c r="AE13" i="17"/>
  <c r="AE12" i="17" s="1"/>
  <c r="AF10" i="17"/>
  <c r="AG9" i="17" s="1"/>
  <c r="AC164" i="17"/>
  <c r="AC232" i="17"/>
  <c r="W210" i="17"/>
  <c r="W102" i="17"/>
  <c r="W234" i="17"/>
  <c r="W166" i="17"/>
  <c r="AE116" i="17"/>
  <c r="AE117" i="17" s="1"/>
  <c r="AE120" i="17" s="1"/>
  <c r="AE119" i="17" s="1"/>
  <c r="AE200" i="17"/>
  <c r="AE201" i="17" s="1"/>
  <c r="AE204" i="17" s="1"/>
  <c r="AE203" i="17" s="1"/>
  <c r="AE136" i="17"/>
  <c r="AE137" i="17" s="1"/>
  <c r="AE140" i="17" s="1"/>
  <c r="AE139" i="17" s="1"/>
  <c r="AE82" i="17"/>
  <c r="AE83" i="17" s="1"/>
  <c r="AE86" i="17" s="1"/>
  <c r="AC233" i="17"/>
  <c r="AE146" i="17"/>
  <c r="AE147" i="17" s="1"/>
  <c r="AE150" i="17" s="1"/>
  <c r="AE149" i="17" s="1"/>
  <c r="AD50" i="17"/>
  <c r="AE156" i="17"/>
  <c r="AE157" i="17" s="1"/>
  <c r="AE160" i="17" s="1"/>
  <c r="AE159" i="17" s="1"/>
  <c r="AC101" i="17"/>
  <c r="AE126" i="17"/>
  <c r="AE127" i="17" s="1"/>
  <c r="AE130" i="17" s="1"/>
  <c r="AE129" i="17" s="1"/>
  <c r="AC208" i="17"/>
  <c r="AC209" i="17"/>
  <c r="AE224" i="17"/>
  <c r="AE225" i="17" s="1"/>
  <c r="AE228" i="17" s="1"/>
  <c r="AE227" i="17" s="1"/>
  <c r="AE106" i="17"/>
  <c r="AE107" i="17" s="1"/>
  <c r="AE110" i="17" s="1"/>
  <c r="AE109" i="17" s="1"/>
  <c r="AF176" i="17"/>
  <c r="AF177" i="17" s="1"/>
  <c r="AF180" i="17" s="1"/>
  <c r="AF179" i="17" s="1"/>
  <c r="AD59" i="17"/>
  <c r="AC165" i="17"/>
  <c r="AE214" i="17"/>
  <c r="AE215" i="17" s="1"/>
  <c r="AE218" i="17" s="1"/>
  <c r="AE217" i="17" s="1"/>
  <c r="AE192" i="17"/>
  <c r="AE193" i="17" s="1"/>
  <c r="AE196" i="17" s="1"/>
  <c r="AE195" i="17" s="1"/>
  <c r="AE184" i="17"/>
  <c r="AE185" i="17" s="1"/>
  <c r="AE188" i="17" s="1"/>
  <c r="AE187" i="17" s="1"/>
  <c r="AC100" i="17"/>
  <c r="AC237" i="17" s="1"/>
  <c r="AE168" i="17"/>
  <c r="AE169" i="17" s="1"/>
  <c r="AE172" i="17" s="1"/>
  <c r="AE171" i="17" s="1"/>
  <c r="AD41" i="17"/>
  <c r="AD32" i="17"/>
  <c r="N239" i="17"/>
  <c r="N58" i="13" s="1"/>
  <c r="N242" i="17"/>
  <c r="N243" i="17" s="1"/>
  <c r="N257" i="17"/>
  <c r="O71" i="17"/>
  <c r="O236" i="17" s="1"/>
  <c r="N262" i="17"/>
  <c r="O69" i="17"/>
  <c r="O72" i="17"/>
  <c r="O245" i="17" s="1"/>
  <c r="Y74" i="17"/>
  <c r="X78" i="17"/>
  <c r="Z61" i="17"/>
  <c r="Z60" i="17"/>
  <c r="Y62" i="17"/>
  <c r="AA168" i="29"/>
  <c r="AA168" i="30"/>
  <c r="X11" i="13"/>
  <c r="Z7" i="13"/>
  <c r="Z259" i="17" s="1"/>
  <c r="Z260" i="17" s="1"/>
  <c r="Y16" i="13"/>
  <c r="AA15" i="13"/>
  <c r="Z9" i="13"/>
  <c r="Y23" i="13"/>
  <c r="Y10" i="13"/>
  <c r="AD8" i="13"/>
  <c r="P21" i="24"/>
  <c r="N20" i="24"/>
  <c r="O20" i="24" s="1"/>
  <c r="X67" i="17" l="1"/>
  <c r="X66" i="17" s="1"/>
  <c r="X68" i="17" s="1"/>
  <c r="Y63" i="17"/>
  <c r="Y64" i="17" s="1"/>
  <c r="AC241" i="17"/>
  <c r="AE92" i="17"/>
  <c r="AE93" i="17" s="1"/>
  <c r="AE96" i="17" s="1"/>
  <c r="AE95" i="17" s="1"/>
  <c r="AD85" i="17"/>
  <c r="AD87" i="17" s="1"/>
  <c r="X166" i="17"/>
  <c r="X210" i="17"/>
  <c r="X234" i="17"/>
  <c r="X102" i="17"/>
  <c r="AD207" i="17"/>
  <c r="AD190" i="17"/>
  <c r="AD189" i="17"/>
  <c r="AC264" i="17"/>
  <c r="AC252" i="17"/>
  <c r="AC61" i="13" s="1"/>
  <c r="AD142" i="17"/>
  <c r="AD141" i="17"/>
  <c r="AD230" i="17"/>
  <c r="AD229" i="17"/>
  <c r="AC246" i="17"/>
  <c r="AC251" i="17"/>
  <c r="AC250" i="17" s="1"/>
  <c r="AC60" i="13" s="1"/>
  <c r="AC21" i="13" s="1"/>
  <c r="AD198" i="17"/>
  <c r="AD197" i="17"/>
  <c r="AD162" i="17"/>
  <c r="AD161" i="17"/>
  <c r="AD152" i="17"/>
  <c r="AD151" i="17"/>
  <c r="AD206" i="17"/>
  <c r="AD205" i="17"/>
  <c r="AD97" i="17"/>
  <c r="AD98" i="17"/>
  <c r="AD174" i="17"/>
  <c r="AD173" i="17"/>
  <c r="AE182" i="17"/>
  <c r="AE181" i="17"/>
  <c r="AE23" i="17"/>
  <c r="AD231" i="17"/>
  <c r="AD220" i="17"/>
  <c r="AD219" i="17"/>
  <c r="AD122" i="17"/>
  <c r="AD121" i="17"/>
  <c r="AD111" i="17"/>
  <c r="AD112" i="17"/>
  <c r="AD163" i="17"/>
  <c r="AD131" i="17"/>
  <c r="AD132" i="17"/>
  <c r="AE14" i="17"/>
  <c r="O261" i="17"/>
  <c r="O247" i="17"/>
  <c r="O244" i="17"/>
  <c r="O59" i="13" s="1"/>
  <c r="N248" i="17"/>
  <c r="O238" i="17"/>
  <c r="O240" i="17"/>
  <c r="O256" i="17" s="1"/>
  <c r="N263" i="17"/>
  <c r="O73" i="17"/>
  <c r="Z74" i="17"/>
  <c r="Y78" i="17"/>
  <c r="AA60" i="17"/>
  <c r="Z62" i="17"/>
  <c r="AA61" i="17"/>
  <c r="AB168" i="30"/>
  <c r="AB168" i="29"/>
  <c r="AA7" i="13"/>
  <c r="Z16" i="13"/>
  <c r="Y11" i="13"/>
  <c r="AB15" i="13"/>
  <c r="AA9" i="13"/>
  <c r="Z10" i="13"/>
  <c r="Z23" i="13"/>
  <c r="AE8" i="13"/>
  <c r="P22" i="24"/>
  <c r="N21" i="24"/>
  <c r="O21" i="24" s="1"/>
  <c r="O70" i="17" l="1"/>
  <c r="Y67" i="17"/>
  <c r="Y66" i="17" s="1"/>
  <c r="Y68" i="17" s="1"/>
  <c r="Z63" i="17"/>
  <c r="Z64" i="17" s="1"/>
  <c r="AD88" i="17"/>
  <c r="AD99" i="17"/>
  <c r="AD241" i="17" s="1"/>
  <c r="AF13" i="17"/>
  <c r="AF12" i="17" s="1"/>
  <c r="AG10" i="17"/>
  <c r="AH9" i="17" s="1"/>
  <c r="AD164" i="17"/>
  <c r="AD233" i="17"/>
  <c r="AD232" i="17"/>
  <c r="AD101" i="17"/>
  <c r="AD246" i="17" s="1"/>
  <c r="Y166" i="17"/>
  <c r="Y210" i="17"/>
  <c r="Y234" i="17"/>
  <c r="Y102" i="17"/>
  <c r="AF146" i="17"/>
  <c r="AF147" i="17" s="1"/>
  <c r="AF150" i="17" s="1"/>
  <c r="AF149" i="17" s="1"/>
  <c r="AF192" i="17"/>
  <c r="AF193" i="17" s="1"/>
  <c r="AF196" i="17" s="1"/>
  <c r="AF195" i="17" s="1"/>
  <c r="AF224" i="17"/>
  <c r="AF225" i="17" s="1"/>
  <c r="AF228" i="17" s="1"/>
  <c r="AF227" i="17" s="1"/>
  <c r="AE41" i="17"/>
  <c r="AF106" i="17"/>
  <c r="AF107" i="17" s="1"/>
  <c r="AF110" i="17" s="1"/>
  <c r="AF109" i="17" s="1"/>
  <c r="AF82" i="17"/>
  <c r="AF83" i="17" s="1"/>
  <c r="AF86" i="17" s="1"/>
  <c r="AD209" i="17"/>
  <c r="AF200" i="17"/>
  <c r="AF201" i="17" s="1"/>
  <c r="AF204" i="17" s="1"/>
  <c r="AF203" i="17" s="1"/>
  <c r="AF156" i="17"/>
  <c r="AF157" i="17" s="1"/>
  <c r="AF160" i="17" s="1"/>
  <c r="AF159" i="17" s="1"/>
  <c r="AE59" i="17"/>
  <c r="AF136" i="17"/>
  <c r="AF137" i="17" s="1"/>
  <c r="AF140" i="17" s="1"/>
  <c r="AF139" i="17" s="1"/>
  <c r="AD208" i="17"/>
  <c r="AF168" i="17"/>
  <c r="AF169" i="17" s="1"/>
  <c r="AF172" i="17" s="1"/>
  <c r="AF171" i="17" s="1"/>
  <c r="AE50" i="17"/>
  <c r="AF184" i="17"/>
  <c r="AF185" i="17" s="1"/>
  <c r="AF188" i="17" s="1"/>
  <c r="AF187" i="17" s="1"/>
  <c r="AF126" i="17"/>
  <c r="AF127" i="17" s="1"/>
  <c r="AF130" i="17" s="1"/>
  <c r="AF129" i="17" s="1"/>
  <c r="AF214" i="17"/>
  <c r="AF215" i="17" s="1"/>
  <c r="AF218" i="17" s="1"/>
  <c r="AF217" i="17" s="1"/>
  <c r="AF116" i="17"/>
  <c r="AF117" i="17" s="1"/>
  <c r="AF120" i="17" s="1"/>
  <c r="AF119" i="17" s="1"/>
  <c r="AD165" i="17"/>
  <c r="AG176" i="17"/>
  <c r="AG177" i="17" s="1"/>
  <c r="AG180" i="17" s="1"/>
  <c r="AG179" i="17" s="1"/>
  <c r="AD100" i="17"/>
  <c r="AD237" i="17" s="1"/>
  <c r="AE32" i="17"/>
  <c r="O239" i="17"/>
  <c r="O58" i="13" s="1"/>
  <c r="O242" i="17"/>
  <c r="O257" i="17"/>
  <c r="P71" i="17"/>
  <c r="P236" i="17" s="1"/>
  <c r="P69" i="17"/>
  <c r="P72" i="17"/>
  <c r="P245" i="17" s="1"/>
  <c r="O262" i="17"/>
  <c r="O263" i="17"/>
  <c r="AA74" i="17"/>
  <c r="Z78" i="17"/>
  <c r="AB60" i="17"/>
  <c r="AA62" i="17"/>
  <c r="AB61" i="17"/>
  <c r="AA16" i="13"/>
  <c r="AA259" i="17"/>
  <c r="AA260" i="17" s="1"/>
  <c r="AC168" i="30"/>
  <c r="AC168" i="29"/>
  <c r="Z11" i="13"/>
  <c r="AB7" i="13"/>
  <c r="AB259" i="17" s="1"/>
  <c r="AB260" i="17" s="1"/>
  <c r="AD15" i="13"/>
  <c r="AC15" i="13"/>
  <c r="AA10" i="13"/>
  <c r="AB9" i="13"/>
  <c r="AA23" i="13"/>
  <c r="AF8" i="13"/>
  <c r="P23" i="24"/>
  <c r="N22" i="24"/>
  <c r="O22" i="24" s="1"/>
  <c r="Z67" i="17" l="1"/>
  <c r="Z66" i="17" s="1"/>
  <c r="Z68" i="17" s="1"/>
  <c r="AA63" i="17"/>
  <c r="AA64" i="17" s="1"/>
  <c r="AD253" i="17"/>
  <c r="AD264" i="17" s="1"/>
  <c r="AF92" i="17"/>
  <c r="AF93" i="17" s="1"/>
  <c r="AF96" i="17" s="1"/>
  <c r="AF95" i="17" s="1"/>
  <c r="AE98" i="17"/>
  <c r="AE85" i="17"/>
  <c r="AE87" i="17" s="1"/>
  <c r="AD251" i="17"/>
  <c r="AD250" i="17" s="1"/>
  <c r="AD60" i="13" s="1"/>
  <c r="AD21" i="13" s="1"/>
  <c r="Z234" i="17"/>
  <c r="Z210" i="17"/>
  <c r="Z166" i="17"/>
  <c r="Z102" i="17"/>
  <c r="AF182" i="17"/>
  <c r="AF181" i="17"/>
  <c r="AE162" i="17"/>
  <c r="AE161" i="17"/>
  <c r="AE111" i="17"/>
  <c r="AE112" i="17"/>
  <c r="AE163" i="17"/>
  <c r="AE197" i="17"/>
  <c r="AE198" i="17"/>
  <c r="AE132" i="17"/>
  <c r="AE131" i="17"/>
  <c r="AF14" i="17"/>
  <c r="AF23" i="17"/>
  <c r="AE141" i="17"/>
  <c r="AE142" i="17"/>
  <c r="AE206" i="17"/>
  <c r="AE205" i="17"/>
  <c r="AE151" i="17"/>
  <c r="AE152" i="17"/>
  <c r="AE121" i="17"/>
  <c r="AE122" i="17"/>
  <c r="AE207" i="17"/>
  <c r="AE190" i="17"/>
  <c r="AE189" i="17"/>
  <c r="AE173" i="17"/>
  <c r="AE174" i="17"/>
  <c r="AE230" i="17"/>
  <c r="AE229" i="17"/>
  <c r="AE220" i="17"/>
  <c r="AE219" i="17"/>
  <c r="AE231" i="17"/>
  <c r="O243" i="17"/>
  <c r="P247" i="17"/>
  <c r="P244" i="17"/>
  <c r="P59" i="13" s="1"/>
  <c r="P261" i="17"/>
  <c r="O248" i="17"/>
  <c r="P238" i="17"/>
  <c r="P240" i="17"/>
  <c r="P256" i="17" s="1"/>
  <c r="P73" i="17"/>
  <c r="AB74" i="17"/>
  <c r="AA78" i="17"/>
  <c r="AC60" i="17"/>
  <c r="AB62" i="17"/>
  <c r="AC61" i="17"/>
  <c r="AD168" i="30"/>
  <c r="AD168" i="29"/>
  <c r="AA11" i="13"/>
  <c r="AC7" i="13"/>
  <c r="AC259" i="17" s="1"/>
  <c r="AC260" i="17" s="1"/>
  <c r="AB16" i="13"/>
  <c r="AE15" i="13"/>
  <c r="AC9" i="13"/>
  <c r="AB23" i="13"/>
  <c r="AB10" i="13"/>
  <c r="AG8" i="13"/>
  <c r="P24" i="24"/>
  <c r="N23" i="24"/>
  <c r="O23" i="24" s="1"/>
  <c r="P70" i="17" l="1"/>
  <c r="AA67" i="17"/>
  <c r="AA66" i="17" s="1"/>
  <c r="AA68" i="17" s="1"/>
  <c r="AB63" i="17"/>
  <c r="AB64" i="17" s="1"/>
  <c r="AD252" i="17"/>
  <c r="AD61" i="13" s="1"/>
  <c r="AE97" i="17"/>
  <c r="AE101" i="17" s="1"/>
  <c r="AE246" i="17" s="1"/>
  <c r="AG13" i="17"/>
  <c r="AG12" i="17" s="1"/>
  <c r="AE88" i="17"/>
  <c r="AE99" i="17"/>
  <c r="AE253" i="17" s="1"/>
  <c r="AH10" i="17"/>
  <c r="AE165" i="17"/>
  <c r="AE100" i="17"/>
  <c r="AE237" i="17" s="1"/>
  <c r="AA234" i="17"/>
  <c r="AA166" i="17"/>
  <c r="AA210" i="17"/>
  <c r="AA102" i="17"/>
  <c r="AG126" i="17"/>
  <c r="AG127" i="17" s="1"/>
  <c r="AG130" i="17" s="1"/>
  <c r="AG129" i="17" s="1"/>
  <c r="AG156" i="17"/>
  <c r="AG157" i="17" s="1"/>
  <c r="AG160" i="17" s="1"/>
  <c r="AG159" i="17" s="1"/>
  <c r="AF59" i="17"/>
  <c r="AG168" i="17"/>
  <c r="AG169" i="17" s="1"/>
  <c r="AG172" i="17" s="1"/>
  <c r="AG171" i="17" s="1"/>
  <c r="AF32" i="17"/>
  <c r="AF50" i="17"/>
  <c r="AE208" i="17"/>
  <c r="AE209" i="17"/>
  <c r="AH176" i="17"/>
  <c r="AH177" i="17" s="1"/>
  <c r="AH180" i="17" s="1"/>
  <c r="AH179" i="17" s="1"/>
  <c r="AG192" i="17"/>
  <c r="AG193" i="17" s="1"/>
  <c r="AG196" i="17" s="1"/>
  <c r="AG195" i="17" s="1"/>
  <c r="AE232" i="17"/>
  <c r="AG224" i="17"/>
  <c r="AG225" i="17" s="1"/>
  <c r="AG228" i="17" s="1"/>
  <c r="AG227" i="17" s="1"/>
  <c r="AE233" i="17"/>
  <c r="AG184" i="17"/>
  <c r="AG185" i="17" s="1"/>
  <c r="AG188" i="17" s="1"/>
  <c r="AG187" i="17" s="1"/>
  <c r="AG146" i="17"/>
  <c r="AG147" i="17" s="1"/>
  <c r="AG150" i="17" s="1"/>
  <c r="AG149" i="17" s="1"/>
  <c r="AG200" i="17"/>
  <c r="AG201" i="17" s="1"/>
  <c r="AG204" i="17" s="1"/>
  <c r="AG203" i="17" s="1"/>
  <c r="AG214" i="17"/>
  <c r="AG215" i="17" s="1"/>
  <c r="AG218" i="17" s="1"/>
  <c r="AG217" i="17" s="1"/>
  <c r="AE164" i="17"/>
  <c r="AG106" i="17"/>
  <c r="AG107" i="17" s="1"/>
  <c r="AG110" i="17" s="1"/>
  <c r="AG109" i="17" s="1"/>
  <c r="AG82" i="17"/>
  <c r="AG83" i="17" s="1"/>
  <c r="AG86" i="17" s="1"/>
  <c r="AG116" i="17"/>
  <c r="AG117" i="17" s="1"/>
  <c r="AG120" i="17" s="1"/>
  <c r="AG119" i="17" s="1"/>
  <c r="AF41" i="17"/>
  <c r="AG136" i="17"/>
  <c r="AG137" i="17" s="1"/>
  <c r="AG140" i="17" s="1"/>
  <c r="AG139" i="17" s="1"/>
  <c r="P239" i="17"/>
  <c r="P58" i="13" s="1"/>
  <c r="P242" i="17"/>
  <c r="P248" i="17" s="1"/>
  <c r="P257" i="17"/>
  <c r="Q71" i="17"/>
  <c r="Q236" i="17" s="1"/>
  <c r="Q69" i="17"/>
  <c r="Q72" i="17"/>
  <c r="Q245" i="17" s="1"/>
  <c r="P262" i="17"/>
  <c r="P263" i="17"/>
  <c r="AC74" i="17"/>
  <c r="AB78" i="17"/>
  <c r="AD61" i="17"/>
  <c r="AD60" i="17"/>
  <c r="AC62" i="17"/>
  <c r="AE168" i="30"/>
  <c r="AE168" i="29"/>
  <c r="AB11" i="13"/>
  <c r="AD7" i="13"/>
  <c r="AD259" i="17" s="1"/>
  <c r="AD260" i="17" s="1"/>
  <c r="AC16" i="13"/>
  <c r="AF15" i="13"/>
  <c r="AC23" i="13"/>
  <c r="AD9" i="13"/>
  <c r="AC10" i="13"/>
  <c r="AH8" i="13"/>
  <c r="P25" i="24"/>
  <c r="N24" i="24"/>
  <c r="O24" i="24" s="1"/>
  <c r="AB67" i="17" l="1"/>
  <c r="AB66" i="17" s="1"/>
  <c r="AB68" i="17" s="1"/>
  <c r="AC63" i="17"/>
  <c r="AC64" i="17" s="1"/>
  <c r="AG92" i="17"/>
  <c r="AG93" i="17" s="1"/>
  <c r="AG96" i="17" s="1"/>
  <c r="AG95" i="17" s="1"/>
  <c r="AF98" i="17"/>
  <c r="AE241" i="17"/>
  <c r="AF85" i="17"/>
  <c r="AF88" i="17" s="1"/>
  <c r="AE251" i="17"/>
  <c r="AE250" i="17" s="1"/>
  <c r="AE60" i="13" s="1"/>
  <c r="AE21" i="13" s="1"/>
  <c r="AB234" i="17"/>
  <c r="AB210" i="17"/>
  <c r="AB102" i="17"/>
  <c r="AB166" i="17"/>
  <c r="AG181" i="17"/>
  <c r="AG182" i="17"/>
  <c r="AF122" i="17"/>
  <c r="AF121" i="17"/>
  <c r="AG23" i="17"/>
  <c r="AF206" i="17"/>
  <c r="AF205" i="17"/>
  <c r="AF141" i="17"/>
  <c r="AF142" i="17"/>
  <c r="AF174" i="17"/>
  <c r="AF173" i="17"/>
  <c r="AF162" i="17"/>
  <c r="AF161" i="17"/>
  <c r="AF152" i="17"/>
  <c r="AF151" i="17"/>
  <c r="AE264" i="17"/>
  <c r="AE252" i="17"/>
  <c r="AE61" i="13" s="1"/>
  <c r="AG14" i="17"/>
  <c r="AF111" i="17"/>
  <c r="AF112" i="17"/>
  <c r="AF163" i="17"/>
  <c r="AF198" i="17"/>
  <c r="AF197" i="17"/>
  <c r="AF132" i="17"/>
  <c r="AF131" i="17"/>
  <c r="AF219" i="17"/>
  <c r="AF231" i="17"/>
  <c r="AF220" i="17"/>
  <c r="AF207" i="17"/>
  <c r="AF190" i="17"/>
  <c r="AF189" i="17"/>
  <c r="AF229" i="17"/>
  <c r="AF230" i="17"/>
  <c r="Q247" i="17"/>
  <c r="Q244" i="17"/>
  <c r="Q59" i="13" s="1"/>
  <c r="Q261" i="17"/>
  <c r="P243" i="17"/>
  <c r="Q238" i="17"/>
  <c r="Q240" i="17"/>
  <c r="Q256" i="17" s="1"/>
  <c r="Q73" i="17"/>
  <c r="AC78" i="17"/>
  <c r="AD74" i="17"/>
  <c r="AE60" i="17"/>
  <c r="AD62" i="17"/>
  <c r="AE61" i="17"/>
  <c r="AF168" i="30"/>
  <c r="AF168" i="29"/>
  <c r="AE7" i="13"/>
  <c r="AE259" i="17" s="1"/>
  <c r="AE260" i="17" s="1"/>
  <c r="AD16" i="13"/>
  <c r="AC11" i="13"/>
  <c r="AG15" i="13"/>
  <c r="AD23" i="13"/>
  <c r="AD10" i="13"/>
  <c r="AE9" i="13"/>
  <c r="P26" i="24"/>
  <c r="N25" i="24"/>
  <c r="O25" i="24" s="1"/>
  <c r="Q70" i="17" l="1"/>
  <c r="AC67" i="17"/>
  <c r="AC66" i="17" s="1"/>
  <c r="AC68" i="17" s="1"/>
  <c r="AD63" i="17"/>
  <c r="AD64" i="17" s="1"/>
  <c r="AF97" i="17"/>
  <c r="AF87" i="17"/>
  <c r="AF101" i="17" s="1"/>
  <c r="AF246" i="17" s="1"/>
  <c r="AF99" i="17"/>
  <c r="AF241" i="17" s="1"/>
  <c r="AH13" i="17"/>
  <c r="AH12" i="17" s="1"/>
  <c r="AF100" i="17"/>
  <c r="AF237" i="17" s="1"/>
  <c r="AC234" i="17"/>
  <c r="AC166" i="17"/>
  <c r="AC210" i="17"/>
  <c r="AC102" i="17"/>
  <c r="AH156" i="17"/>
  <c r="AH157" i="17" s="1"/>
  <c r="AH160" i="17" s="1"/>
  <c r="AH159" i="17" s="1"/>
  <c r="AH136" i="17"/>
  <c r="AH137" i="17" s="1"/>
  <c r="AH140" i="17" s="1"/>
  <c r="AH139" i="17" s="1"/>
  <c r="AH200" i="17"/>
  <c r="AH201" i="17" s="1"/>
  <c r="AH204" i="17" s="1"/>
  <c r="AH203" i="17" s="1"/>
  <c r="AF165" i="17"/>
  <c r="AH126" i="17"/>
  <c r="AH127" i="17" s="1"/>
  <c r="AH130" i="17" s="1"/>
  <c r="AH129" i="17" s="1"/>
  <c r="AH192" i="17"/>
  <c r="AH193" i="17" s="1"/>
  <c r="AH196" i="17" s="1"/>
  <c r="AH195" i="17" s="1"/>
  <c r="AG41" i="17"/>
  <c r="AH146" i="17"/>
  <c r="AH147" i="17" s="1"/>
  <c r="AH150" i="17" s="1"/>
  <c r="AH149" i="17" s="1"/>
  <c r="AH224" i="17"/>
  <c r="AH225" i="17" s="1"/>
  <c r="AH228" i="17" s="1"/>
  <c r="AH227" i="17" s="1"/>
  <c r="AH168" i="17"/>
  <c r="AH169" i="17" s="1"/>
  <c r="AH172" i="17" s="1"/>
  <c r="AH171" i="17" s="1"/>
  <c r="AF208" i="17"/>
  <c r="AG59" i="17"/>
  <c r="AF233" i="17"/>
  <c r="AF209" i="17"/>
  <c r="AG32" i="17"/>
  <c r="AH184" i="17"/>
  <c r="AH185" i="17" s="1"/>
  <c r="AH188" i="17" s="1"/>
  <c r="AH187" i="17" s="1"/>
  <c r="AH82" i="17"/>
  <c r="AH83" i="17" s="1"/>
  <c r="AH86" i="17" s="1"/>
  <c r="AF164" i="17"/>
  <c r="AF232" i="17"/>
  <c r="AG50" i="17"/>
  <c r="AH106" i="17"/>
  <c r="AH107" i="17" s="1"/>
  <c r="AH110" i="17" s="1"/>
  <c r="AH109" i="17" s="1"/>
  <c r="AH116" i="17"/>
  <c r="AH117" i="17" s="1"/>
  <c r="AH120" i="17" s="1"/>
  <c r="AH119" i="17" s="1"/>
  <c r="AH214" i="17"/>
  <c r="AH215" i="17" s="1"/>
  <c r="AH218" i="17" s="1"/>
  <c r="AH217" i="17" s="1"/>
  <c r="Q239" i="17"/>
  <c r="Q58" i="13" s="1"/>
  <c r="Q242" i="17"/>
  <c r="Q257" i="17"/>
  <c r="R71" i="17"/>
  <c r="R236" i="17" s="1"/>
  <c r="Q262" i="17"/>
  <c r="Q263" i="17"/>
  <c r="R69" i="17"/>
  <c r="R72" i="17"/>
  <c r="R245" i="17" s="1"/>
  <c r="AE74" i="17"/>
  <c r="AD78" i="17"/>
  <c r="AF60" i="17"/>
  <c r="AE62" i="17"/>
  <c r="AF61" i="17"/>
  <c r="AG168" i="29"/>
  <c r="AG168" i="30"/>
  <c r="AD11" i="13"/>
  <c r="AF7" i="13"/>
  <c r="AF259" i="17" s="1"/>
  <c r="AF260" i="17" s="1"/>
  <c r="AE16" i="13"/>
  <c r="AH15" i="13"/>
  <c r="AE10" i="13"/>
  <c r="AF9" i="13"/>
  <c r="AE23" i="13"/>
  <c r="P27" i="24"/>
  <c r="N26" i="24"/>
  <c r="O26" i="24" s="1"/>
  <c r="AD67" i="17" l="1"/>
  <c r="AD66" i="17" s="1"/>
  <c r="AD68" i="17" s="1"/>
  <c r="AE63" i="17"/>
  <c r="AE64" i="17" s="1"/>
  <c r="AF253" i="17"/>
  <c r="AF252" i="17" s="1"/>
  <c r="AF61" i="13" s="1"/>
  <c r="AH92" i="17"/>
  <c r="AH93" i="17" s="1"/>
  <c r="AH96" i="17" s="1"/>
  <c r="AH95" i="17" s="1"/>
  <c r="AG97" i="17"/>
  <c r="AG85" i="17"/>
  <c r="AG88" i="17" s="1"/>
  <c r="AF251" i="17"/>
  <c r="AF250" i="17" s="1"/>
  <c r="AF60" i="13" s="1"/>
  <c r="AF21" i="13" s="1"/>
  <c r="AD166" i="17"/>
  <c r="AD210" i="17"/>
  <c r="AD234" i="17"/>
  <c r="AD102" i="17"/>
  <c r="AG174" i="17"/>
  <c r="AG173" i="17"/>
  <c r="AG206" i="17"/>
  <c r="AG205" i="17"/>
  <c r="AG220" i="17"/>
  <c r="AG219" i="17"/>
  <c r="AG231" i="17"/>
  <c r="AG111" i="17"/>
  <c r="AG112" i="17"/>
  <c r="AG163" i="17"/>
  <c r="AG197" i="17"/>
  <c r="AG198" i="17"/>
  <c r="AH23" i="17"/>
  <c r="AG230" i="17"/>
  <c r="AG229" i="17"/>
  <c r="AG142" i="17"/>
  <c r="AG141" i="17"/>
  <c r="AG151" i="17"/>
  <c r="AG152" i="17"/>
  <c r="AG132" i="17"/>
  <c r="AG131" i="17"/>
  <c r="AG122" i="17"/>
  <c r="AG121" i="17"/>
  <c r="AH14" i="17"/>
  <c r="AG162" i="17"/>
  <c r="AG161" i="17"/>
  <c r="AH182" i="17"/>
  <c r="AH181" i="17"/>
  <c r="AG207" i="17"/>
  <c r="AG189" i="17"/>
  <c r="AG190" i="17"/>
  <c r="R247" i="17"/>
  <c r="R244" i="17"/>
  <c r="R59" i="13" s="1"/>
  <c r="R261" i="17"/>
  <c r="Q248" i="17"/>
  <c r="Q243" i="17"/>
  <c r="R238" i="17"/>
  <c r="R240" i="17"/>
  <c r="R256" i="17" s="1"/>
  <c r="R73" i="17"/>
  <c r="AF74" i="17"/>
  <c r="AE78" i="17"/>
  <c r="AG60" i="17"/>
  <c r="AF62" i="17"/>
  <c r="AG61" i="17"/>
  <c r="AH168" i="30"/>
  <c r="AH168" i="29"/>
  <c r="AG7" i="13"/>
  <c r="AG259" i="17" s="1"/>
  <c r="AG260" i="17" s="1"/>
  <c r="AF16" i="13"/>
  <c r="AE11" i="13"/>
  <c r="AF10" i="13"/>
  <c r="AG9" i="13"/>
  <c r="AF23" i="13"/>
  <c r="P28" i="24"/>
  <c r="N27" i="24"/>
  <c r="O27" i="24" s="1"/>
  <c r="R70" i="17" l="1"/>
  <c r="AE67" i="17"/>
  <c r="AE66" i="17" s="1"/>
  <c r="AE68" i="17" s="1"/>
  <c r="AF63" i="17"/>
  <c r="AF64" i="17" s="1"/>
  <c r="AF264" i="17"/>
  <c r="AG98" i="17"/>
  <c r="AG99" i="17"/>
  <c r="AG241" i="17" s="1"/>
  <c r="AG87" i="17"/>
  <c r="AG101" i="17" s="1"/>
  <c r="AG100" i="17"/>
  <c r="AG237" i="17" s="1"/>
  <c r="AG209" i="17"/>
  <c r="AE210" i="17"/>
  <c r="AE234" i="17"/>
  <c r="AE166" i="17"/>
  <c r="AE102" i="17"/>
  <c r="AH50" i="17"/>
  <c r="AG164" i="17"/>
  <c r="AH41" i="17"/>
  <c r="AH32" i="17"/>
  <c r="AH85" i="17"/>
  <c r="AG233" i="17"/>
  <c r="AG165" i="17"/>
  <c r="AH59" i="17"/>
  <c r="AG208" i="17"/>
  <c r="AG232" i="17"/>
  <c r="R239" i="17"/>
  <c r="R58" i="13" s="1"/>
  <c r="R242" i="17"/>
  <c r="R257" i="17"/>
  <c r="S71" i="17"/>
  <c r="S236" i="17" s="1"/>
  <c r="R263" i="17"/>
  <c r="S69" i="17"/>
  <c r="S72" i="17"/>
  <c r="S245" i="17" s="1"/>
  <c r="AG74" i="17"/>
  <c r="AF78" i="17"/>
  <c r="AH60" i="17"/>
  <c r="AG62" i="17"/>
  <c r="AH61" i="17"/>
  <c r="AI168" i="30"/>
  <c r="AI168" i="29"/>
  <c r="AF11" i="13"/>
  <c r="AH7" i="13"/>
  <c r="AH259" i="17" s="1"/>
  <c r="AH260" i="17" s="1"/>
  <c r="AG16" i="13"/>
  <c r="AH9" i="13"/>
  <c r="AG23" i="13"/>
  <c r="AG10" i="13"/>
  <c r="P29" i="24"/>
  <c r="N28" i="24"/>
  <c r="O28" i="24" s="1"/>
  <c r="AF67" i="17" l="1"/>
  <c r="AF66" i="17" s="1"/>
  <c r="AF68" i="17" s="1"/>
  <c r="AG63" i="17"/>
  <c r="AG64" i="17" s="1"/>
  <c r="AG253" i="17"/>
  <c r="AG264" i="17" s="1"/>
  <c r="AH100" i="17"/>
  <c r="AH237" i="17" s="1"/>
  <c r="AF210" i="17"/>
  <c r="AF166" i="17"/>
  <c r="AF102" i="17"/>
  <c r="AF234" i="17"/>
  <c r="AH98" i="17"/>
  <c r="AH97" i="17"/>
  <c r="AH162" i="17"/>
  <c r="AH161" i="17"/>
  <c r="AH88" i="17"/>
  <c r="AH87" i="17"/>
  <c r="AH99" i="17"/>
  <c r="AH132" i="17"/>
  <c r="AH131" i="17"/>
  <c r="AH229" i="17"/>
  <c r="AH230" i="17"/>
  <c r="AH198" i="17"/>
  <c r="AH197" i="17"/>
  <c r="AH122" i="17"/>
  <c r="AH121" i="17"/>
  <c r="AH174" i="17"/>
  <c r="AH173" i="17"/>
  <c r="AH142" i="17"/>
  <c r="AH141" i="17"/>
  <c r="AH207" i="17"/>
  <c r="AH190" i="17"/>
  <c r="AH189" i="17"/>
  <c r="AH111" i="17"/>
  <c r="AH112" i="17"/>
  <c r="AH163" i="17"/>
  <c r="AH151" i="17"/>
  <c r="AH152" i="17"/>
  <c r="AG246" i="17"/>
  <c r="AG251" i="17"/>
  <c r="AG250" i="17" s="1"/>
  <c r="AG60" i="13" s="1"/>
  <c r="AG21" i="13" s="1"/>
  <c r="AH164" i="17"/>
  <c r="AH208" i="17"/>
  <c r="AH206" i="17"/>
  <c r="AH205" i="17"/>
  <c r="AH231" i="17"/>
  <c r="AH220" i="17"/>
  <c r="AH219" i="17"/>
  <c r="AH232" i="17"/>
  <c r="S247" i="17"/>
  <c r="S244" i="17"/>
  <c r="S59" i="13" s="1"/>
  <c r="S261" i="17"/>
  <c r="R243" i="17"/>
  <c r="R248" i="17"/>
  <c r="S238" i="17"/>
  <c r="S240" i="17"/>
  <c r="S256" i="17" s="1"/>
  <c r="R262" i="17"/>
  <c r="S73" i="17"/>
  <c r="AH74" i="17"/>
  <c r="AH78" i="17" s="1"/>
  <c r="AG78" i="17"/>
  <c r="AH62" i="17"/>
  <c r="AJ168" i="30"/>
  <c r="AJ168" i="29"/>
  <c r="AH16" i="13"/>
  <c r="AG11" i="13"/>
  <c r="AH23" i="13"/>
  <c r="AH10" i="13"/>
  <c r="P30" i="24"/>
  <c r="N29" i="24"/>
  <c r="O29" i="24" s="1"/>
  <c r="S70" i="17" l="1"/>
  <c r="AG67" i="17"/>
  <c r="AG66" i="17" s="1"/>
  <c r="AG68" i="17" s="1"/>
  <c r="AH63" i="17"/>
  <c r="AH64" i="17" s="1"/>
  <c r="AH67" i="17" s="1"/>
  <c r="AH66" i="17" s="1"/>
  <c r="AH68" i="17" s="1"/>
  <c r="AG252" i="17"/>
  <c r="AG61" i="13" s="1"/>
  <c r="AG166" i="17"/>
  <c r="AG234" i="17"/>
  <c r="AG210" i="17"/>
  <c r="AG102" i="17"/>
  <c r="AH101" i="17"/>
  <c r="AH246" i="17" s="1"/>
  <c r="AH165" i="17"/>
  <c r="AH209" i="17"/>
  <c r="AH233" i="17"/>
  <c r="AH253" i="17"/>
  <c r="AH241" i="17"/>
  <c r="S239" i="17"/>
  <c r="S58" i="13" s="1"/>
  <c r="S242" i="17"/>
  <c r="S257" i="17"/>
  <c r="T71" i="17"/>
  <c r="T236" i="17" s="1"/>
  <c r="S262" i="17"/>
  <c r="S263" i="17"/>
  <c r="T69" i="17"/>
  <c r="T72" i="17"/>
  <c r="T245" i="17" s="1"/>
  <c r="AH11" i="13"/>
  <c r="AH210" i="17" s="1"/>
  <c r="P31" i="24"/>
  <c r="N30" i="24"/>
  <c r="O30" i="24" s="1"/>
  <c r="AH251" i="17" l="1"/>
  <c r="AH250" i="17" s="1"/>
  <c r="AH60" i="13" s="1"/>
  <c r="AH21" i="13" s="1"/>
  <c r="AH234" i="17"/>
  <c r="AH102" i="17"/>
  <c r="AH166" i="17"/>
  <c r="AH264" i="17"/>
  <c r="AH252" i="17"/>
  <c r="AH61" i="13" s="1"/>
  <c r="T261" i="17"/>
  <c r="T247" i="17"/>
  <c r="T244" i="17"/>
  <c r="T59" i="13" s="1"/>
  <c r="S248" i="17"/>
  <c r="S243" i="17"/>
  <c r="T238" i="17"/>
  <c r="T240" i="17"/>
  <c r="T256" i="17" s="1"/>
  <c r="T73" i="17"/>
  <c r="P32" i="24"/>
  <c r="N31" i="24"/>
  <c r="O31" i="24" s="1"/>
  <c r="T70" i="17" l="1"/>
  <c r="T239" i="17"/>
  <c r="T58" i="13" s="1"/>
  <c r="T242" i="17"/>
  <c r="T257" i="17"/>
  <c r="U71" i="17"/>
  <c r="U236" i="17" s="1"/>
  <c r="U69" i="17"/>
  <c r="U72" i="17"/>
  <c r="U245" i="17" s="1"/>
  <c r="T263" i="17"/>
  <c r="T262" i="17"/>
  <c r="P33" i="24"/>
  <c r="N32" i="24"/>
  <c r="O32" i="24" s="1"/>
  <c r="U247" i="17" l="1"/>
  <c r="U244" i="17"/>
  <c r="U59" i="13" s="1"/>
  <c r="U261" i="17"/>
  <c r="T248" i="17"/>
  <c r="T243" i="17"/>
  <c r="U238" i="17"/>
  <c r="U240" i="17"/>
  <c r="U256" i="17" s="1"/>
  <c r="U73" i="17"/>
  <c r="P34" i="24"/>
  <c r="N33" i="24"/>
  <c r="O33" i="24" s="1"/>
  <c r="U70" i="17" l="1"/>
  <c r="U239" i="17"/>
  <c r="U58" i="13" s="1"/>
  <c r="U242" i="17"/>
  <c r="U257" i="17"/>
  <c r="V71" i="17"/>
  <c r="V236" i="17" s="1"/>
  <c r="U262" i="17"/>
  <c r="V69" i="17"/>
  <c r="V72" i="17"/>
  <c r="V245" i="17" s="1"/>
  <c r="P35" i="24"/>
  <c r="N34" i="24"/>
  <c r="O34" i="24" s="1"/>
  <c r="V247" i="17" l="1"/>
  <c r="V244" i="17"/>
  <c r="V59" i="13" s="1"/>
  <c r="V261" i="17"/>
  <c r="U248" i="17"/>
  <c r="U243" i="17"/>
  <c r="V238" i="17"/>
  <c r="V240" i="17"/>
  <c r="V256" i="17" s="1"/>
  <c r="U263" i="17"/>
  <c r="V73" i="17"/>
  <c r="P36" i="24"/>
  <c r="N35" i="24"/>
  <c r="O35" i="24" s="1"/>
  <c r="V70" i="17" l="1"/>
  <c r="V239" i="17"/>
  <c r="V58" i="13" s="1"/>
  <c r="V242" i="17"/>
  <c r="V257" i="17"/>
  <c r="W71" i="17"/>
  <c r="W236" i="17" s="1"/>
  <c r="W69" i="17"/>
  <c r="W72" i="17"/>
  <c r="W245" i="17" s="1"/>
  <c r="V263" i="17"/>
  <c r="V262" i="17"/>
  <c r="P37" i="24"/>
  <c r="N36" i="24"/>
  <c r="O36" i="24" s="1"/>
  <c r="W247" i="17" l="1"/>
  <c r="W244" i="17"/>
  <c r="W59" i="13" s="1"/>
  <c r="W261" i="17"/>
  <c r="V243" i="17"/>
  <c r="V248" i="17"/>
  <c r="W238" i="17"/>
  <c r="W240" i="17"/>
  <c r="W256" i="17" s="1"/>
  <c r="W73" i="17"/>
  <c r="P38" i="24"/>
  <c r="N37" i="24"/>
  <c r="O37" i="24" s="1"/>
  <c r="W70" i="17" l="1"/>
  <c r="W239" i="17"/>
  <c r="W58" i="13" s="1"/>
  <c r="W242" i="17"/>
  <c r="W257" i="17"/>
  <c r="X71" i="17"/>
  <c r="X236" i="17" s="1"/>
  <c r="W262" i="17"/>
  <c r="X69" i="17"/>
  <c r="X72" i="17"/>
  <c r="X245" i="17" s="1"/>
  <c r="P39" i="24"/>
  <c r="N38" i="24"/>
  <c r="O38" i="24" s="1"/>
  <c r="X247" i="17" l="1"/>
  <c r="X244" i="17"/>
  <c r="X59" i="13" s="1"/>
  <c r="X261" i="17"/>
  <c r="W243" i="17"/>
  <c r="W248" i="17"/>
  <c r="X238" i="17"/>
  <c r="X240" i="17"/>
  <c r="X256" i="17" s="1"/>
  <c r="W263" i="17"/>
  <c r="X73" i="17"/>
  <c r="P40" i="24"/>
  <c r="N39" i="24"/>
  <c r="O39" i="24" s="1"/>
  <c r="X70" i="17" l="1"/>
  <c r="X239" i="17"/>
  <c r="X58" i="13" s="1"/>
  <c r="X242" i="17"/>
  <c r="X248" i="17" s="1"/>
  <c r="X257" i="17"/>
  <c r="Y71" i="17"/>
  <c r="Y236" i="17" s="1"/>
  <c r="X262" i="17"/>
  <c r="X263" i="17"/>
  <c r="Y69" i="17"/>
  <c r="Y72" i="17"/>
  <c r="Y245" i="17" s="1"/>
  <c r="P41" i="24"/>
  <c r="N40" i="24"/>
  <c r="O40" i="24" s="1"/>
  <c r="Y247" i="17" l="1"/>
  <c r="Y244" i="17"/>
  <c r="Y59" i="13" s="1"/>
  <c r="Y261" i="17"/>
  <c r="X243" i="17"/>
  <c r="Y238" i="17"/>
  <c r="Y240" i="17"/>
  <c r="Y256" i="17" s="1"/>
  <c r="Y73" i="17"/>
  <c r="P42" i="24"/>
  <c r="N41" i="24"/>
  <c r="O41" i="24" s="1"/>
  <c r="Y70" i="17" l="1"/>
  <c r="Y239" i="17"/>
  <c r="Y58" i="13" s="1"/>
  <c r="Y242" i="17"/>
  <c r="Y248" i="17" s="1"/>
  <c r="Y257" i="17"/>
  <c r="Z71" i="17"/>
  <c r="Z236" i="17" s="1"/>
  <c r="Y262" i="17"/>
  <c r="Y263" i="17"/>
  <c r="Z69" i="17"/>
  <c r="Z72" i="17"/>
  <c r="Z245" i="17" s="1"/>
  <c r="P43" i="24"/>
  <c r="N42" i="24"/>
  <c r="O42" i="24" s="1"/>
  <c r="Z244" i="17" l="1"/>
  <c r="Z59" i="13" s="1"/>
  <c r="Z247" i="17"/>
  <c r="Z261" i="17"/>
  <c r="Y243" i="17"/>
  <c r="Z238" i="17"/>
  <c r="Z240" i="17"/>
  <c r="Z256" i="17" s="1"/>
  <c r="Z73" i="17"/>
  <c r="P44" i="24"/>
  <c r="N43" i="24"/>
  <c r="O43" i="24" s="1"/>
  <c r="Z70" i="17" l="1"/>
  <c r="Z239" i="17"/>
  <c r="Z58" i="13" s="1"/>
  <c r="Z242" i="17"/>
  <c r="Z257" i="17"/>
  <c r="AA71" i="17"/>
  <c r="AA236" i="17" s="1"/>
  <c r="AA69" i="17"/>
  <c r="AA72" i="17"/>
  <c r="AA245" i="17" s="1"/>
  <c r="Z262" i="17"/>
  <c r="Z263" i="17"/>
  <c r="P45" i="24"/>
  <c r="N44" i="24"/>
  <c r="O44" i="24" s="1"/>
  <c r="AA244" i="17" l="1"/>
  <c r="AA59" i="13" s="1"/>
  <c r="AA247" i="17"/>
  <c r="AA261" i="17"/>
  <c r="Z243" i="17"/>
  <c r="Z248" i="17"/>
  <c r="AA238" i="17"/>
  <c r="AA240" i="17"/>
  <c r="AA256" i="17" s="1"/>
  <c r="AA73" i="17"/>
  <c r="P46" i="24"/>
  <c r="N45" i="24"/>
  <c r="O45" i="24" s="1"/>
  <c r="AA70" i="17" l="1"/>
  <c r="AA239" i="17"/>
  <c r="AA58" i="13" s="1"/>
  <c r="AA242" i="17"/>
  <c r="AA248" i="17" s="1"/>
  <c r="AA257" i="17"/>
  <c r="AB71" i="17"/>
  <c r="AB236" i="17" s="1"/>
  <c r="AA263" i="17"/>
  <c r="AB69" i="17"/>
  <c r="AB72" i="17"/>
  <c r="AB245" i="17" s="1"/>
  <c r="P47" i="24"/>
  <c r="N46" i="24"/>
  <c r="O46" i="24" s="1"/>
  <c r="AB247" i="17" l="1"/>
  <c r="AB244" i="17"/>
  <c r="AB59" i="13" s="1"/>
  <c r="AB261" i="17"/>
  <c r="AA243" i="17"/>
  <c r="AB238" i="17"/>
  <c r="AB240" i="17"/>
  <c r="AB256" i="17" s="1"/>
  <c r="AA262" i="17"/>
  <c r="AB73" i="17"/>
  <c r="P48" i="24"/>
  <c r="N47" i="24"/>
  <c r="O47" i="24" s="1"/>
  <c r="AB70" i="17" l="1"/>
  <c r="AB239" i="17"/>
  <c r="AB58" i="13" s="1"/>
  <c r="AB242" i="17"/>
  <c r="AB248" i="17" s="1"/>
  <c r="AB257" i="17"/>
  <c r="AC71" i="17"/>
  <c r="AC236" i="17" s="1"/>
  <c r="AB263" i="17"/>
  <c r="AB262" i="17"/>
  <c r="AC69" i="17"/>
  <c r="AC72" i="17"/>
  <c r="AC245" i="17" s="1"/>
  <c r="P49" i="24"/>
  <c r="N48" i="24"/>
  <c r="O48" i="24" s="1"/>
  <c r="AC247" i="17" l="1"/>
  <c r="AC244" i="17"/>
  <c r="AC59" i="13" s="1"/>
  <c r="AC261" i="17"/>
  <c r="AB243" i="17"/>
  <c r="AC238" i="17"/>
  <c r="AC240" i="17"/>
  <c r="AC256" i="17" s="1"/>
  <c r="AC73" i="17"/>
  <c r="P50" i="24"/>
  <c r="N49" i="24"/>
  <c r="O49" i="24" s="1"/>
  <c r="AC70" i="17" l="1"/>
  <c r="AC239" i="17"/>
  <c r="AC58" i="13" s="1"/>
  <c r="AC242" i="17"/>
  <c r="AC248" i="17" s="1"/>
  <c r="AC257" i="17"/>
  <c r="AD71" i="17"/>
  <c r="AD236" i="17" s="1"/>
  <c r="AC263" i="17"/>
  <c r="AD69" i="17"/>
  <c r="AD72" i="17"/>
  <c r="AD245" i="17" s="1"/>
  <c r="P51" i="24"/>
  <c r="N50" i="24"/>
  <c r="O50" i="24" s="1"/>
  <c r="AD247" i="17" l="1"/>
  <c r="AD244" i="17"/>
  <c r="AD59" i="13" s="1"/>
  <c r="AD261" i="17"/>
  <c r="AC243" i="17"/>
  <c r="AD238" i="17"/>
  <c r="AD240" i="17"/>
  <c r="AD256" i="17" s="1"/>
  <c r="AC262" i="17"/>
  <c r="AD73" i="17"/>
  <c r="P52" i="24"/>
  <c r="N51" i="24"/>
  <c r="O51" i="24" s="1"/>
  <c r="AD70" i="17" l="1"/>
  <c r="AD239" i="17"/>
  <c r="AD58" i="13" s="1"/>
  <c r="AD242" i="17"/>
  <c r="AD248" i="17" s="1"/>
  <c r="AD257" i="17"/>
  <c r="AE71" i="17"/>
  <c r="AE236" i="17" s="1"/>
  <c r="AD263" i="17"/>
  <c r="AE69" i="17"/>
  <c r="AE72" i="17"/>
  <c r="AE245" i="17" s="1"/>
  <c r="P53" i="24"/>
  <c r="N52" i="24"/>
  <c r="O52" i="24" s="1"/>
  <c r="AE247" i="17" l="1"/>
  <c r="AE244" i="17"/>
  <c r="AE59" i="13" s="1"/>
  <c r="AE261" i="17"/>
  <c r="AD243" i="17"/>
  <c r="AE238" i="17"/>
  <c r="AE240" i="17"/>
  <c r="AE256" i="17" s="1"/>
  <c r="AD262" i="17"/>
  <c r="AE73" i="17"/>
  <c r="P54" i="24"/>
  <c r="N53" i="24"/>
  <c r="O53" i="24" s="1"/>
  <c r="AE70" i="17" l="1"/>
  <c r="AE239" i="17"/>
  <c r="AE58" i="13" s="1"/>
  <c r="AE242" i="17"/>
  <c r="AE257" i="17"/>
  <c r="AF71" i="17"/>
  <c r="AF236" i="17" s="1"/>
  <c r="AE263" i="17"/>
  <c r="AF69" i="17"/>
  <c r="AF72" i="17"/>
  <c r="AF245" i="17" s="1"/>
  <c r="P55" i="24"/>
  <c r="N54" i="24"/>
  <c r="O54" i="24" s="1"/>
  <c r="AE243" i="17" l="1"/>
  <c r="AE248" i="17"/>
  <c r="AF244" i="17"/>
  <c r="AF59" i="13" s="1"/>
  <c r="AF261" i="17"/>
  <c r="AF247" i="17"/>
  <c r="AF238" i="17"/>
  <c r="AF240" i="17"/>
  <c r="AF256" i="17" s="1"/>
  <c r="AE262" i="17"/>
  <c r="AF73" i="17"/>
  <c r="P56" i="24"/>
  <c r="N55" i="24"/>
  <c r="O55" i="24" s="1"/>
  <c r="AF70" i="17" l="1"/>
  <c r="AF239" i="17"/>
  <c r="AF58" i="13" s="1"/>
  <c r="AF242" i="17"/>
  <c r="AF257" i="17"/>
  <c r="AG71" i="17"/>
  <c r="AG236" i="17" s="1"/>
  <c r="AG69" i="17"/>
  <c r="AG72" i="17"/>
  <c r="AG245" i="17" s="1"/>
  <c r="AF263" i="17"/>
  <c r="AF262" i="17"/>
  <c r="P57" i="24"/>
  <c r="N56" i="24"/>
  <c r="O56" i="24" s="1"/>
  <c r="AF243" i="17" l="1"/>
  <c r="AG261" i="17"/>
  <c r="AG247" i="17"/>
  <c r="AG244" i="17"/>
  <c r="AG59" i="13" s="1"/>
  <c r="AF248" i="17"/>
  <c r="AG238" i="17"/>
  <c r="AG240" i="17"/>
  <c r="AG256" i="17" s="1"/>
  <c r="AG73" i="17"/>
  <c r="P58" i="24"/>
  <c r="N57" i="24"/>
  <c r="O57" i="24" s="1"/>
  <c r="AG70" i="17" l="1"/>
  <c r="AG239" i="17"/>
  <c r="AG58" i="13" s="1"/>
  <c r="AG242" i="17"/>
  <c r="AG243" i="17" s="1"/>
  <c r="AG257" i="17"/>
  <c r="AH71" i="17"/>
  <c r="AH236" i="17" s="1"/>
  <c r="AG262" i="17"/>
  <c r="AH69" i="17"/>
  <c r="AH72" i="17"/>
  <c r="AH245" i="17" s="1"/>
  <c r="P59" i="24"/>
  <c r="N58" i="24"/>
  <c r="O58" i="24" s="1"/>
  <c r="AG248" i="17" l="1"/>
  <c r="AH247" i="17"/>
  <c r="AH244" i="17"/>
  <c r="AH59" i="13" s="1"/>
  <c r="AH261" i="17"/>
  <c r="AH238" i="17"/>
  <c r="AH240" i="17"/>
  <c r="AH256" i="17" s="1"/>
  <c r="AG263" i="17"/>
  <c r="AH73" i="17"/>
  <c r="P60" i="24"/>
  <c r="N59" i="24"/>
  <c r="O59" i="24" s="1"/>
  <c r="AH70" i="17" l="1"/>
  <c r="AH239" i="17"/>
  <c r="AH58" i="13" s="1"/>
  <c r="AH242" i="17"/>
  <c r="AH243" i="17" s="1"/>
  <c r="AH257" i="17"/>
  <c r="AH262" i="17"/>
  <c r="P61" i="24"/>
  <c r="N60" i="24"/>
  <c r="O60" i="24" s="1"/>
  <c r="AH248" i="17" l="1"/>
  <c r="AH263" i="17"/>
  <c r="P62" i="24"/>
  <c r="N61" i="24"/>
  <c r="O61" i="24" s="1"/>
  <c r="P63" i="24" l="1"/>
  <c r="N62" i="24"/>
  <c r="O62" i="24" s="1"/>
  <c r="P64" i="24" l="1"/>
  <c r="N63" i="24"/>
  <c r="O63" i="24" s="1"/>
  <c r="P65" i="24" l="1"/>
  <c r="N64" i="24"/>
  <c r="O64" i="24" s="1"/>
  <c r="P66" i="24" l="1"/>
  <c r="N65" i="24"/>
  <c r="O65" i="24" s="1"/>
  <c r="P67" i="24" l="1"/>
  <c r="N66" i="24"/>
  <c r="O66" i="24" s="1"/>
  <c r="P68" i="24" l="1"/>
  <c r="N67" i="24"/>
  <c r="O67" i="24" s="1"/>
  <c r="P69" i="24" l="1"/>
  <c r="N68" i="24"/>
  <c r="O68" i="24" s="1"/>
  <c r="P70" i="24" l="1"/>
  <c r="N69" i="24"/>
  <c r="O69" i="24" s="1"/>
  <c r="P71" i="24" l="1"/>
  <c r="N70" i="24"/>
  <c r="O70" i="24" s="1"/>
  <c r="P72" i="24" l="1"/>
  <c r="N71" i="24"/>
  <c r="O71" i="24" s="1"/>
  <c r="P73" i="24" l="1"/>
  <c r="N72" i="24"/>
  <c r="O72" i="24" s="1"/>
  <c r="P74" i="24" l="1"/>
  <c r="N73" i="24"/>
  <c r="O73" i="24" s="1"/>
  <c r="P75" i="24" l="1"/>
  <c r="N74" i="24"/>
  <c r="O74" i="24" s="1"/>
  <c r="P76" i="24" l="1"/>
  <c r="N75" i="24"/>
  <c r="O75" i="24" s="1"/>
  <c r="P77" i="24" l="1"/>
  <c r="N76" i="24"/>
  <c r="O76" i="24" s="1"/>
  <c r="P78" i="24" l="1"/>
  <c r="N77" i="24"/>
  <c r="O77" i="24" s="1"/>
  <c r="P79" i="24" l="1"/>
  <c r="N78" i="24"/>
  <c r="O78" i="24" s="1"/>
  <c r="P80" i="24" l="1"/>
  <c r="N79" i="24"/>
  <c r="O79" i="24" s="1"/>
  <c r="P81" i="24" l="1"/>
  <c r="N80" i="24"/>
  <c r="O80" i="24" s="1"/>
  <c r="P82" i="24" l="1"/>
  <c r="N81" i="24"/>
  <c r="O81" i="24" s="1"/>
  <c r="P83" i="24" l="1"/>
  <c r="N82" i="24"/>
  <c r="O82" i="24" s="1"/>
  <c r="P84" i="24" l="1"/>
  <c r="N83" i="24"/>
  <c r="O83" i="24" s="1"/>
  <c r="P85" i="24" l="1"/>
  <c r="N84" i="24"/>
  <c r="O84" i="24" s="1"/>
  <c r="P86" i="24" l="1"/>
  <c r="N85" i="24"/>
  <c r="O85" i="24" s="1"/>
  <c r="P87" i="24" l="1"/>
  <c r="N86" i="24"/>
  <c r="O86" i="24" s="1"/>
  <c r="P88" i="24" l="1"/>
  <c r="N87" i="24"/>
  <c r="O87" i="24" s="1"/>
  <c r="P89" i="24" l="1"/>
  <c r="N88" i="24"/>
  <c r="O88" i="24" s="1"/>
  <c r="P90" i="24" l="1"/>
  <c r="N89" i="24"/>
  <c r="O89" i="24" s="1"/>
  <c r="P91" i="24" l="1"/>
  <c r="N90" i="24"/>
  <c r="O90" i="24" s="1"/>
  <c r="P92" i="24" l="1"/>
  <c r="N91" i="24"/>
  <c r="O91" i="24" s="1"/>
  <c r="P93" i="24" l="1"/>
  <c r="N92" i="24"/>
  <c r="O92" i="24" s="1"/>
  <c r="P94" i="24" l="1"/>
  <c r="N93" i="24"/>
  <c r="O93" i="24" s="1"/>
  <c r="P95" i="24" l="1"/>
  <c r="N94" i="24"/>
  <c r="O94" i="24" s="1"/>
  <c r="P96" i="24" l="1"/>
  <c r="N95" i="24"/>
  <c r="O95" i="24" s="1"/>
  <c r="P97" i="24" l="1"/>
  <c r="N96" i="24"/>
  <c r="O96" i="24" s="1"/>
  <c r="P98" i="24" l="1"/>
  <c r="N97" i="24"/>
  <c r="O97" i="24" s="1"/>
  <c r="P99" i="24" l="1"/>
  <c r="N98" i="24"/>
  <c r="O98" i="24" s="1"/>
  <c r="P100" i="24" l="1"/>
  <c r="N99" i="24"/>
  <c r="O99" i="24" s="1"/>
  <c r="P101" i="24" l="1"/>
  <c r="N100" i="24"/>
  <c r="O100" i="24" s="1"/>
  <c r="P102" i="24" l="1"/>
  <c r="N101" i="24"/>
  <c r="O101" i="24" s="1"/>
  <c r="P103" i="24" l="1"/>
  <c r="N102" i="24"/>
  <c r="O102" i="24" s="1"/>
  <c r="P104" i="24" l="1"/>
  <c r="N103" i="24"/>
  <c r="O103" i="24" s="1"/>
  <c r="P105" i="24" l="1"/>
  <c r="N104" i="24"/>
  <c r="O104" i="24" s="1"/>
  <c r="P106" i="24" l="1"/>
  <c r="N105" i="24"/>
  <c r="O105" i="24" s="1"/>
  <c r="P107" i="24" l="1"/>
  <c r="N106" i="24"/>
  <c r="O106" i="24" s="1"/>
  <c r="P108" i="24" l="1"/>
  <c r="N107" i="24"/>
  <c r="O107" i="24" s="1"/>
  <c r="P109" i="24" l="1"/>
  <c r="N108" i="24"/>
  <c r="O108" i="24" s="1"/>
  <c r="P110" i="24" l="1"/>
  <c r="N109" i="24"/>
  <c r="O109" i="24" s="1"/>
  <c r="P111" i="24" l="1"/>
  <c r="N110" i="24"/>
  <c r="O110" i="24" s="1"/>
  <c r="P112" i="24" l="1"/>
  <c r="N111" i="24"/>
  <c r="O111" i="24" s="1"/>
  <c r="P113" i="24" l="1"/>
  <c r="N112" i="24"/>
  <c r="O112" i="24" s="1"/>
  <c r="P114" i="24" l="1"/>
  <c r="N113" i="24"/>
  <c r="O113" i="24" s="1"/>
  <c r="P115" i="24" l="1"/>
  <c r="N114" i="24"/>
  <c r="O114" i="24" s="1"/>
  <c r="P116" i="24" l="1"/>
  <c r="N115" i="24"/>
  <c r="O115" i="24" s="1"/>
  <c r="P117" i="24" l="1"/>
  <c r="N116" i="24"/>
  <c r="O116" i="24" s="1"/>
  <c r="P118" i="24" l="1"/>
  <c r="N117" i="24"/>
  <c r="O117" i="24" s="1"/>
  <c r="P119" i="24" l="1"/>
  <c r="N118" i="24"/>
  <c r="O118" i="24" s="1"/>
  <c r="P120" i="24" l="1"/>
  <c r="N119" i="24"/>
  <c r="O119" i="24" s="1"/>
  <c r="P121" i="24" l="1"/>
  <c r="N120" i="24"/>
  <c r="O120" i="24" s="1"/>
  <c r="P122" i="24" l="1"/>
  <c r="N121" i="24"/>
  <c r="O121" i="24" s="1"/>
  <c r="P123" i="24" l="1"/>
  <c r="N122" i="24"/>
  <c r="O122" i="24" s="1"/>
  <c r="P124" i="24" l="1"/>
  <c r="N123" i="24"/>
  <c r="O123" i="24" s="1"/>
  <c r="P125" i="24" l="1"/>
  <c r="N124" i="24"/>
  <c r="O124" i="24" s="1"/>
  <c r="P126" i="24" l="1"/>
  <c r="N125" i="24"/>
  <c r="O125" i="24" s="1"/>
  <c r="P127" i="24" l="1"/>
  <c r="N126" i="24"/>
  <c r="O126" i="24" s="1"/>
  <c r="P128" i="24" l="1"/>
  <c r="N127" i="24"/>
  <c r="O127" i="24" s="1"/>
  <c r="P129" i="24" l="1"/>
  <c r="N128" i="24"/>
  <c r="O128" i="24" s="1"/>
  <c r="P130" i="24" l="1"/>
  <c r="N129" i="24"/>
  <c r="O129" i="24" s="1"/>
  <c r="P131" i="24" l="1"/>
  <c r="N130" i="24"/>
  <c r="O130" i="24" s="1"/>
  <c r="P132" i="24" l="1"/>
  <c r="N131" i="24"/>
  <c r="O131" i="24" s="1"/>
  <c r="P133" i="24" l="1"/>
  <c r="N132" i="24"/>
  <c r="O132" i="24" s="1"/>
  <c r="P134" i="24" l="1"/>
  <c r="N133" i="24"/>
  <c r="O133" i="24" s="1"/>
  <c r="P135" i="24" l="1"/>
  <c r="N134" i="24"/>
  <c r="O134" i="24" s="1"/>
  <c r="P136" i="24" l="1"/>
  <c r="N135" i="24"/>
  <c r="O135" i="24" s="1"/>
  <c r="P137" i="24" l="1"/>
  <c r="N136" i="24"/>
  <c r="O136" i="24" s="1"/>
  <c r="P138" i="24" l="1"/>
  <c r="N137" i="24"/>
  <c r="O137" i="24" s="1"/>
  <c r="P139" i="24" l="1"/>
  <c r="N138" i="24"/>
  <c r="O138" i="24" s="1"/>
  <c r="P140" i="24" l="1"/>
  <c r="N139" i="24"/>
  <c r="O139" i="24" s="1"/>
  <c r="P141" i="24" l="1"/>
  <c r="N140" i="24"/>
  <c r="O140" i="24" s="1"/>
  <c r="P142" i="24" l="1"/>
  <c r="N141" i="24"/>
  <c r="O141" i="24" s="1"/>
  <c r="P143" i="24" l="1"/>
  <c r="N142" i="24"/>
  <c r="O142" i="24" s="1"/>
  <c r="P144" i="24" l="1"/>
  <c r="N143" i="24"/>
  <c r="O143" i="24" s="1"/>
  <c r="P145" i="24" l="1"/>
  <c r="N144" i="24"/>
  <c r="O144" i="24" s="1"/>
  <c r="P146" i="24" l="1"/>
  <c r="N145" i="24"/>
  <c r="O145" i="24" s="1"/>
  <c r="P147" i="24" l="1"/>
  <c r="N146" i="24"/>
  <c r="O146" i="24" s="1"/>
  <c r="P148" i="24" l="1"/>
  <c r="N147" i="24"/>
  <c r="O147" i="24" s="1"/>
  <c r="P149" i="24" l="1"/>
  <c r="N148" i="24"/>
  <c r="O148" i="24" s="1"/>
  <c r="P150" i="24" l="1"/>
  <c r="N149" i="24"/>
  <c r="O149" i="24" s="1"/>
  <c r="P151" i="24" l="1"/>
  <c r="N150" i="24"/>
  <c r="O150" i="24" s="1"/>
  <c r="P152" i="24" l="1"/>
  <c r="N151" i="24"/>
  <c r="O151" i="24" s="1"/>
  <c r="P153" i="24" l="1"/>
  <c r="N152" i="24"/>
  <c r="O152" i="24" s="1"/>
  <c r="P154" i="24" l="1"/>
  <c r="N153" i="24"/>
  <c r="O153" i="24" s="1"/>
  <c r="P155" i="24" l="1"/>
  <c r="N154" i="24"/>
  <c r="O154" i="24" s="1"/>
  <c r="P156" i="24" l="1"/>
  <c r="N155" i="24"/>
  <c r="O155" i="24" s="1"/>
  <c r="P157" i="24" l="1"/>
  <c r="N156" i="24"/>
  <c r="O156" i="24" s="1"/>
  <c r="P158" i="24" l="1"/>
  <c r="N157" i="24"/>
  <c r="O157" i="24" s="1"/>
  <c r="P159" i="24" l="1"/>
  <c r="N158" i="24"/>
  <c r="O158" i="24" s="1"/>
  <c r="P160" i="24" l="1"/>
  <c r="N159" i="24"/>
  <c r="O159" i="24" s="1"/>
  <c r="P161" i="24" l="1"/>
  <c r="N160" i="24"/>
  <c r="O160" i="24" s="1"/>
  <c r="P162" i="24" l="1"/>
  <c r="N161" i="24"/>
  <c r="O161" i="24" s="1"/>
  <c r="P163" i="24" l="1"/>
  <c r="N162" i="24"/>
  <c r="O162" i="24" s="1"/>
  <c r="P164" i="24" l="1"/>
  <c r="N163" i="24"/>
  <c r="O163" i="24" s="1"/>
  <c r="P165" i="24" l="1"/>
  <c r="N164" i="24"/>
  <c r="O164" i="24" s="1"/>
  <c r="P166" i="24" l="1"/>
  <c r="N165" i="24"/>
  <c r="O165" i="24" s="1"/>
  <c r="P167" i="24" l="1"/>
  <c r="N166" i="24"/>
  <c r="O166" i="24" s="1"/>
  <c r="P168" i="24" l="1"/>
  <c r="N167" i="24"/>
  <c r="O167" i="24" s="1"/>
  <c r="P169" i="24" l="1"/>
  <c r="N168" i="24"/>
  <c r="O168" i="24" s="1"/>
  <c r="P170" i="24" l="1"/>
  <c r="N169" i="24"/>
  <c r="O169" i="24" s="1"/>
  <c r="P171" i="24" l="1"/>
  <c r="N170" i="24"/>
  <c r="O170" i="24" s="1"/>
  <c r="P172" i="24" l="1"/>
  <c r="N171" i="24"/>
  <c r="O171" i="24" s="1"/>
  <c r="P173" i="24" l="1"/>
  <c r="N172" i="24"/>
  <c r="O172" i="24" s="1"/>
  <c r="P174" i="24" l="1"/>
  <c r="N173" i="24"/>
  <c r="O173" i="24" s="1"/>
  <c r="P175" i="24" l="1"/>
  <c r="N174" i="24"/>
  <c r="O174" i="24" s="1"/>
  <c r="P176" i="24" l="1"/>
  <c r="N175" i="24"/>
  <c r="O175" i="24" s="1"/>
  <c r="P177" i="24" l="1"/>
  <c r="N176" i="24"/>
  <c r="O176" i="24" s="1"/>
  <c r="P178" i="24" l="1"/>
  <c r="N177" i="24"/>
  <c r="O177" i="24" s="1"/>
  <c r="P179" i="24" l="1"/>
  <c r="N178" i="24"/>
  <c r="O178" i="24" s="1"/>
  <c r="P180" i="24" l="1"/>
  <c r="N179" i="24"/>
  <c r="O179" i="24" s="1"/>
  <c r="P181" i="24" l="1"/>
  <c r="N180" i="24"/>
  <c r="O180" i="24" s="1"/>
  <c r="P182" i="24" l="1"/>
  <c r="N181" i="24"/>
  <c r="O181" i="24" s="1"/>
  <c r="P183" i="24" l="1"/>
  <c r="N182" i="24"/>
  <c r="O182" i="24" s="1"/>
  <c r="P184" i="24" l="1"/>
  <c r="N183" i="24"/>
  <c r="O183" i="24" s="1"/>
  <c r="P185" i="24" l="1"/>
  <c r="N184" i="24"/>
  <c r="O184" i="24" s="1"/>
  <c r="P186" i="24" l="1"/>
  <c r="N185" i="24"/>
  <c r="O185" i="24" s="1"/>
  <c r="P187" i="24" l="1"/>
  <c r="N186" i="24"/>
  <c r="O186" i="24" s="1"/>
  <c r="P188" i="24" l="1"/>
  <c r="N187" i="24"/>
  <c r="O187" i="24" s="1"/>
  <c r="P189" i="24" l="1"/>
  <c r="N188" i="24"/>
  <c r="O188" i="24" s="1"/>
  <c r="P190" i="24" l="1"/>
  <c r="N189" i="24"/>
  <c r="O189" i="24" s="1"/>
  <c r="P191" i="24" l="1"/>
  <c r="N190" i="24"/>
  <c r="O190" i="24" s="1"/>
  <c r="P192" i="24" l="1"/>
  <c r="N191" i="24"/>
  <c r="O191" i="24" s="1"/>
  <c r="P193" i="24" l="1"/>
  <c r="N192" i="24"/>
  <c r="O192" i="24" s="1"/>
  <c r="P194" i="24" l="1"/>
  <c r="N193" i="24"/>
  <c r="O193" i="24" s="1"/>
  <c r="P195" i="24" l="1"/>
  <c r="N194" i="24"/>
  <c r="O194" i="24" s="1"/>
  <c r="P196" i="24" l="1"/>
  <c r="N195" i="24"/>
  <c r="O195" i="24" s="1"/>
  <c r="P197" i="24" l="1"/>
  <c r="N196" i="24"/>
  <c r="O196" i="24" s="1"/>
  <c r="P198" i="24" l="1"/>
  <c r="N197" i="24"/>
  <c r="O197" i="24" s="1"/>
  <c r="P199" i="24" l="1"/>
  <c r="N198" i="24"/>
  <c r="O198" i="24" s="1"/>
  <c r="P200" i="24" l="1"/>
  <c r="N199" i="24"/>
  <c r="O199" i="24" s="1"/>
  <c r="P201" i="24" l="1"/>
  <c r="N200" i="24"/>
  <c r="O200" i="24" s="1"/>
  <c r="P202" i="24" l="1"/>
  <c r="N201" i="24"/>
  <c r="O201" i="24" s="1"/>
  <c r="P203" i="24" l="1"/>
  <c r="N202" i="24"/>
  <c r="O202" i="24" s="1"/>
  <c r="P204" i="24" l="1"/>
  <c r="N203" i="24"/>
  <c r="O203" i="24" s="1"/>
  <c r="P205" i="24" l="1"/>
  <c r="N204" i="24"/>
  <c r="O204" i="24" s="1"/>
  <c r="P206" i="24" l="1"/>
  <c r="N205" i="24"/>
  <c r="O205" i="24" s="1"/>
  <c r="P207" i="24" l="1"/>
  <c r="N206" i="24"/>
  <c r="O206" i="24" s="1"/>
  <c r="P208" i="24" l="1"/>
  <c r="N207" i="24"/>
  <c r="O207" i="24" s="1"/>
  <c r="P209" i="24" l="1"/>
  <c r="N208" i="24"/>
  <c r="O208" i="24" s="1"/>
  <c r="P210" i="24" l="1"/>
  <c r="N209" i="24"/>
  <c r="O209" i="24" s="1"/>
  <c r="P211" i="24" l="1"/>
  <c r="N210" i="24"/>
  <c r="O210" i="24" s="1"/>
  <c r="P212" i="24" l="1"/>
  <c r="N211" i="24"/>
  <c r="O211" i="24" s="1"/>
  <c r="P213" i="24" l="1"/>
  <c r="N212" i="24"/>
  <c r="O212" i="24" s="1"/>
  <c r="P214" i="24" l="1"/>
  <c r="N213" i="24"/>
  <c r="O213" i="24" s="1"/>
  <c r="P215" i="24" l="1"/>
  <c r="N214" i="24"/>
  <c r="O214" i="24" s="1"/>
  <c r="P216" i="24" l="1"/>
  <c r="N215" i="24"/>
  <c r="O215" i="24" s="1"/>
  <c r="P217" i="24" l="1"/>
  <c r="N216" i="24"/>
  <c r="O216" i="24" s="1"/>
  <c r="P218" i="24" l="1"/>
  <c r="N217" i="24"/>
  <c r="O217" i="24" s="1"/>
  <c r="P219" i="24" l="1"/>
  <c r="N218" i="24"/>
  <c r="O218" i="24" s="1"/>
  <c r="P220" i="24" l="1"/>
  <c r="N219" i="24"/>
  <c r="O219" i="24" s="1"/>
  <c r="P221" i="24" l="1"/>
  <c r="N220" i="24"/>
  <c r="O220" i="24" s="1"/>
  <c r="P222" i="24" l="1"/>
  <c r="N221" i="24"/>
  <c r="O221" i="24" s="1"/>
  <c r="P223" i="24" l="1"/>
  <c r="N222" i="24"/>
  <c r="O222" i="24" s="1"/>
  <c r="P224" i="24" l="1"/>
  <c r="N223" i="24"/>
  <c r="O223" i="24" s="1"/>
  <c r="P225" i="24" l="1"/>
  <c r="N224" i="24"/>
  <c r="O224" i="24" s="1"/>
  <c r="P226" i="24" l="1"/>
  <c r="N225" i="24"/>
  <c r="O225" i="24" s="1"/>
  <c r="P227" i="24" l="1"/>
  <c r="N226" i="24"/>
  <c r="O226" i="24" s="1"/>
  <c r="P228" i="24" l="1"/>
  <c r="N227" i="24"/>
  <c r="O227" i="24" s="1"/>
  <c r="P229" i="24" l="1"/>
  <c r="N228" i="24"/>
  <c r="O228" i="24" s="1"/>
  <c r="P230" i="24" l="1"/>
  <c r="N229" i="24"/>
  <c r="O229" i="24" s="1"/>
  <c r="P231" i="24" l="1"/>
  <c r="N230" i="24"/>
  <c r="O230" i="24" s="1"/>
  <c r="P232" i="24" l="1"/>
  <c r="N231" i="24"/>
  <c r="O231" i="24" s="1"/>
  <c r="P233" i="24" l="1"/>
  <c r="N232" i="24"/>
  <c r="O232" i="24" s="1"/>
  <c r="P234" i="24" l="1"/>
  <c r="N233" i="24"/>
  <c r="O233" i="24" s="1"/>
  <c r="P235" i="24" l="1"/>
  <c r="N234" i="24"/>
  <c r="O234" i="24" s="1"/>
  <c r="P236" i="24" l="1"/>
  <c r="N235" i="24"/>
  <c r="O235" i="24" s="1"/>
  <c r="P237" i="24" l="1"/>
  <c r="N236" i="24"/>
  <c r="O236" i="24" s="1"/>
  <c r="P238" i="24" l="1"/>
  <c r="N237" i="24"/>
  <c r="O237" i="24" s="1"/>
  <c r="P239" i="24" l="1"/>
  <c r="N238" i="24"/>
  <c r="O238" i="24" s="1"/>
  <c r="P240" i="24" l="1"/>
  <c r="N239" i="24"/>
  <c r="O239" i="24" s="1"/>
  <c r="P241" i="24" l="1"/>
  <c r="N240" i="24"/>
  <c r="O240" i="24" s="1"/>
  <c r="P242" i="24" l="1"/>
  <c r="N241" i="24"/>
  <c r="O241" i="24" s="1"/>
  <c r="P243" i="24" l="1"/>
  <c r="N242" i="24"/>
  <c r="O242" i="24" s="1"/>
  <c r="P244" i="24" l="1"/>
  <c r="N243" i="24"/>
  <c r="O243" i="24" s="1"/>
  <c r="P245" i="24" l="1"/>
  <c r="N244" i="24"/>
  <c r="O244" i="24" s="1"/>
  <c r="P246" i="24" l="1"/>
  <c r="N245" i="24"/>
  <c r="O245" i="24" s="1"/>
  <c r="P247" i="24" l="1"/>
  <c r="N246" i="24"/>
  <c r="O246" i="24" s="1"/>
  <c r="P248" i="24" l="1"/>
  <c r="N247" i="24"/>
  <c r="O247" i="24" s="1"/>
  <c r="P249" i="24" l="1"/>
  <c r="N248" i="24"/>
  <c r="O248" i="24" s="1"/>
  <c r="P250" i="24" l="1"/>
  <c r="N249" i="24"/>
  <c r="O249" i="24" s="1"/>
  <c r="P251" i="24" l="1"/>
  <c r="N250" i="24"/>
  <c r="O250" i="24" s="1"/>
  <c r="P252" i="24" l="1"/>
  <c r="N251" i="24"/>
  <c r="O251" i="24" s="1"/>
  <c r="P253" i="24" l="1"/>
  <c r="N252" i="24"/>
  <c r="O252" i="24" s="1"/>
  <c r="P254" i="24" l="1"/>
  <c r="N253" i="24"/>
  <c r="O253" i="24" s="1"/>
  <c r="P255" i="24" l="1"/>
  <c r="N254" i="24"/>
  <c r="O254" i="24" s="1"/>
  <c r="P256" i="24" l="1"/>
  <c r="N255" i="24"/>
  <c r="O255" i="24" s="1"/>
  <c r="P257" i="24" l="1"/>
  <c r="N256" i="24"/>
  <c r="O256" i="24" s="1"/>
  <c r="P258" i="24" l="1"/>
  <c r="N257" i="24"/>
  <c r="O257" i="24" s="1"/>
  <c r="P259" i="24" l="1"/>
  <c r="N258" i="24"/>
  <c r="O258" i="24" s="1"/>
  <c r="P260" i="24" l="1"/>
  <c r="N259" i="24"/>
  <c r="O259" i="24" s="1"/>
  <c r="P261" i="24" l="1"/>
  <c r="N260" i="24"/>
  <c r="O260" i="24" s="1"/>
  <c r="P262" i="24" l="1"/>
  <c r="N261" i="24"/>
  <c r="O261" i="24" s="1"/>
  <c r="P263" i="24" l="1"/>
  <c r="N262" i="24"/>
  <c r="O262" i="24" s="1"/>
  <c r="P264" i="24" l="1"/>
  <c r="N263" i="24"/>
  <c r="O263" i="24" s="1"/>
  <c r="P265" i="24" l="1"/>
  <c r="N264" i="24"/>
  <c r="O264" i="24" s="1"/>
  <c r="P266" i="24" l="1"/>
  <c r="N265" i="24"/>
  <c r="O265" i="24" s="1"/>
  <c r="P267" i="24" l="1"/>
  <c r="N266" i="24"/>
  <c r="O266" i="24" s="1"/>
  <c r="P268" i="24" l="1"/>
  <c r="N267" i="24"/>
  <c r="O267" i="24" s="1"/>
  <c r="P269" i="24" l="1"/>
  <c r="N268" i="24"/>
  <c r="O268" i="24" s="1"/>
  <c r="P270" i="24" l="1"/>
  <c r="N269" i="24"/>
  <c r="O269" i="24" s="1"/>
  <c r="P271" i="24" l="1"/>
  <c r="N270" i="24"/>
  <c r="O270" i="24" s="1"/>
  <c r="P272" i="24" l="1"/>
  <c r="N271" i="24"/>
  <c r="O271" i="24" s="1"/>
  <c r="P273" i="24" l="1"/>
  <c r="N272" i="24"/>
  <c r="O272" i="24" s="1"/>
  <c r="P274" i="24" l="1"/>
  <c r="N273" i="24"/>
  <c r="O273" i="24" s="1"/>
  <c r="P275" i="24" l="1"/>
  <c r="N274" i="24"/>
  <c r="O274" i="24" s="1"/>
  <c r="P276" i="24" l="1"/>
  <c r="N275" i="24"/>
  <c r="O275" i="24" s="1"/>
  <c r="P277" i="24" l="1"/>
  <c r="N276" i="24"/>
  <c r="O276" i="24" s="1"/>
  <c r="P278" i="24" l="1"/>
  <c r="N277" i="24"/>
  <c r="O277" i="24" s="1"/>
  <c r="P279" i="24" l="1"/>
  <c r="N278" i="24"/>
  <c r="O278" i="24" s="1"/>
  <c r="P280" i="24" l="1"/>
  <c r="N279" i="24"/>
  <c r="O279" i="24" s="1"/>
  <c r="P281" i="24" l="1"/>
  <c r="N280" i="24"/>
  <c r="O280" i="24" s="1"/>
  <c r="P282" i="24" l="1"/>
  <c r="N281" i="24"/>
  <c r="O281" i="24" s="1"/>
  <c r="P283" i="24" l="1"/>
  <c r="N282" i="24"/>
  <c r="O282" i="24" s="1"/>
  <c r="P284" i="24" l="1"/>
  <c r="N283" i="24"/>
  <c r="O283" i="24" s="1"/>
  <c r="P285" i="24" l="1"/>
  <c r="N284" i="24"/>
  <c r="O284" i="24" s="1"/>
  <c r="P286" i="24" l="1"/>
  <c r="N285" i="24"/>
  <c r="O285" i="24" s="1"/>
  <c r="P287" i="24" l="1"/>
  <c r="N286" i="24"/>
  <c r="O286" i="24" s="1"/>
  <c r="P288" i="24" l="1"/>
  <c r="N287" i="24"/>
  <c r="O287" i="24" s="1"/>
  <c r="P289" i="24" l="1"/>
  <c r="N288" i="24"/>
  <c r="O288" i="24" s="1"/>
  <c r="P290" i="24" l="1"/>
  <c r="N289" i="24"/>
  <c r="O289" i="24" s="1"/>
  <c r="P291" i="24" l="1"/>
  <c r="N290" i="24"/>
  <c r="O290" i="24" s="1"/>
  <c r="P292" i="24" l="1"/>
  <c r="N291" i="24"/>
  <c r="O291" i="24" s="1"/>
  <c r="P293" i="24" l="1"/>
  <c r="N292" i="24"/>
  <c r="O292" i="24" s="1"/>
  <c r="P294" i="24" l="1"/>
  <c r="N293" i="24"/>
  <c r="O293" i="24" s="1"/>
  <c r="P295" i="24" l="1"/>
  <c r="N294" i="24"/>
  <c r="O294" i="24" s="1"/>
  <c r="P296" i="24" l="1"/>
  <c r="N295" i="24"/>
  <c r="O295" i="24" s="1"/>
  <c r="P297" i="24" l="1"/>
  <c r="N296" i="24"/>
  <c r="O296" i="24" s="1"/>
  <c r="P298" i="24" l="1"/>
  <c r="N297" i="24"/>
  <c r="O297" i="24" s="1"/>
  <c r="P299" i="24" l="1"/>
  <c r="N298" i="24"/>
  <c r="O298" i="24" s="1"/>
  <c r="P300" i="24" l="1"/>
  <c r="N299" i="24"/>
  <c r="O299" i="24" s="1"/>
  <c r="P301" i="24" l="1"/>
  <c r="N300" i="24"/>
  <c r="O300" i="24" s="1"/>
  <c r="P302" i="24" l="1"/>
  <c r="N301" i="24"/>
  <c r="O301" i="24" s="1"/>
  <c r="P303" i="24" l="1"/>
  <c r="N302" i="24"/>
  <c r="O302" i="24" s="1"/>
  <c r="P304" i="24" l="1"/>
  <c r="N303" i="24"/>
  <c r="O303" i="24" s="1"/>
  <c r="P305" i="24" l="1"/>
  <c r="N304" i="24"/>
  <c r="O304" i="24" s="1"/>
  <c r="P306" i="24" l="1"/>
  <c r="N305" i="24"/>
  <c r="O305" i="24" s="1"/>
  <c r="P307" i="24" l="1"/>
  <c r="N306" i="24"/>
  <c r="O306" i="24" s="1"/>
  <c r="P308" i="24" l="1"/>
  <c r="N307" i="24"/>
  <c r="O307" i="24" s="1"/>
  <c r="P309" i="24" l="1"/>
  <c r="N308" i="24"/>
  <c r="O308" i="24" s="1"/>
  <c r="P310" i="24" l="1"/>
  <c r="N309" i="24"/>
  <c r="O309" i="24" s="1"/>
  <c r="P311" i="24" l="1"/>
  <c r="N310" i="24"/>
  <c r="O310" i="24" s="1"/>
  <c r="P312" i="24" l="1"/>
  <c r="N311" i="24"/>
  <c r="O311" i="24" s="1"/>
  <c r="P313" i="24" l="1"/>
  <c r="N312" i="24"/>
  <c r="O312" i="24" s="1"/>
  <c r="P314" i="24" l="1"/>
  <c r="N313" i="24"/>
  <c r="O313" i="24" s="1"/>
  <c r="P315" i="24" l="1"/>
  <c r="N314" i="24"/>
  <c r="O314" i="24" s="1"/>
  <c r="P316" i="24" l="1"/>
  <c r="N315" i="24"/>
  <c r="O315" i="24" s="1"/>
  <c r="P317" i="24" l="1"/>
  <c r="N316" i="24"/>
  <c r="O316" i="24" s="1"/>
  <c r="P318" i="24" l="1"/>
  <c r="N317" i="24"/>
  <c r="O317" i="24" s="1"/>
  <c r="P319" i="24" l="1"/>
  <c r="N318" i="24"/>
  <c r="O318" i="24" s="1"/>
  <c r="P320" i="24" l="1"/>
  <c r="N319" i="24"/>
  <c r="O319" i="24" s="1"/>
  <c r="P321" i="24" l="1"/>
  <c r="N320" i="24"/>
  <c r="O320" i="24" s="1"/>
  <c r="P322" i="24" l="1"/>
  <c r="N321" i="24"/>
  <c r="O321" i="24" s="1"/>
  <c r="P323" i="24" l="1"/>
  <c r="N322" i="24"/>
  <c r="O322" i="24" s="1"/>
  <c r="P324" i="24" l="1"/>
  <c r="N323" i="24"/>
  <c r="O323" i="24" s="1"/>
  <c r="P325" i="24" l="1"/>
  <c r="N324" i="24"/>
  <c r="O324" i="24" s="1"/>
  <c r="P326" i="24" l="1"/>
  <c r="N325" i="24"/>
  <c r="O325" i="24" s="1"/>
  <c r="P327" i="24" l="1"/>
  <c r="N326" i="24"/>
  <c r="O326" i="24" s="1"/>
  <c r="P328" i="24" l="1"/>
  <c r="N327" i="24"/>
  <c r="O327" i="24" s="1"/>
  <c r="P329" i="24" l="1"/>
  <c r="N328" i="24"/>
  <c r="O328" i="24" s="1"/>
  <c r="P330" i="24" l="1"/>
  <c r="N329" i="24"/>
  <c r="O329" i="24" s="1"/>
  <c r="P331" i="24" l="1"/>
  <c r="N330" i="24"/>
  <c r="O330" i="24" s="1"/>
  <c r="P332" i="24" l="1"/>
  <c r="N331" i="24"/>
  <c r="O331" i="24" s="1"/>
  <c r="P333" i="24" l="1"/>
  <c r="N332" i="24"/>
  <c r="O332" i="24" s="1"/>
  <c r="P334" i="24" l="1"/>
  <c r="N333" i="24"/>
  <c r="O333" i="24" s="1"/>
  <c r="P335" i="24" l="1"/>
  <c r="N334" i="24"/>
  <c r="O334" i="24" s="1"/>
  <c r="P336" i="24" l="1"/>
  <c r="N335" i="24"/>
  <c r="O335" i="24" s="1"/>
  <c r="P337" i="24" l="1"/>
  <c r="N336" i="24"/>
  <c r="O336" i="24" s="1"/>
  <c r="P338" i="24" l="1"/>
  <c r="N337" i="24"/>
  <c r="O337" i="24" s="1"/>
  <c r="P339" i="24" l="1"/>
  <c r="N338" i="24"/>
  <c r="O338" i="24" s="1"/>
  <c r="P340" i="24" l="1"/>
  <c r="N339" i="24"/>
  <c r="O339" i="24" s="1"/>
  <c r="P341" i="24" l="1"/>
  <c r="N340" i="24"/>
  <c r="O340" i="24" s="1"/>
  <c r="P342" i="24" l="1"/>
  <c r="N341" i="24"/>
  <c r="O341" i="24" s="1"/>
  <c r="P343" i="24" l="1"/>
  <c r="N342" i="24"/>
  <c r="O342" i="24" s="1"/>
  <c r="P344" i="24" l="1"/>
  <c r="N343" i="24"/>
  <c r="O343" i="24" s="1"/>
  <c r="P345" i="24" l="1"/>
  <c r="N344" i="24"/>
  <c r="O344" i="24" s="1"/>
  <c r="P346" i="24" l="1"/>
  <c r="N345" i="24"/>
  <c r="O345" i="24" s="1"/>
  <c r="P347" i="24" l="1"/>
  <c r="N346" i="24"/>
  <c r="O346" i="24" s="1"/>
  <c r="P348" i="24" l="1"/>
  <c r="N347" i="24"/>
  <c r="O347" i="24" s="1"/>
  <c r="P349" i="24" l="1"/>
  <c r="N348" i="24"/>
  <c r="O348" i="24" s="1"/>
  <c r="P350" i="24" l="1"/>
  <c r="N349" i="24"/>
  <c r="O349" i="24" s="1"/>
  <c r="P351" i="24" l="1"/>
  <c r="N350" i="24"/>
  <c r="O350" i="24" s="1"/>
  <c r="P352" i="24" l="1"/>
  <c r="N351" i="24"/>
  <c r="O351" i="24" s="1"/>
  <c r="P353" i="24" l="1"/>
  <c r="N352" i="24"/>
  <c r="O352" i="24" s="1"/>
  <c r="P354" i="24" l="1"/>
  <c r="N353" i="24"/>
  <c r="O353" i="24" s="1"/>
  <c r="P355" i="24" l="1"/>
  <c r="N354" i="24"/>
  <c r="O354" i="24" s="1"/>
  <c r="P356" i="24" l="1"/>
  <c r="N355" i="24"/>
  <c r="O355" i="24" s="1"/>
  <c r="P357" i="24" l="1"/>
  <c r="N356" i="24"/>
  <c r="O356" i="24" s="1"/>
  <c r="P358" i="24" l="1"/>
  <c r="N357" i="24"/>
  <c r="O357" i="24" s="1"/>
  <c r="P359" i="24" l="1"/>
  <c r="N358" i="24"/>
  <c r="O358" i="24" s="1"/>
  <c r="P360" i="24" l="1"/>
  <c r="N359" i="24"/>
  <c r="O359" i="24" s="1"/>
  <c r="P361" i="24" l="1"/>
  <c r="N360" i="24"/>
  <c r="O360" i="24" s="1"/>
  <c r="P362" i="24" l="1"/>
  <c r="N361" i="24"/>
  <c r="O361" i="24" s="1"/>
  <c r="P363" i="24" l="1"/>
  <c r="N362" i="24"/>
  <c r="O362" i="24" s="1"/>
  <c r="P364" i="24" l="1"/>
  <c r="N363" i="24"/>
  <c r="O363" i="24" s="1"/>
  <c r="P365" i="24" l="1"/>
  <c r="N364" i="24"/>
  <c r="O364" i="24" s="1"/>
  <c r="P366" i="24" l="1"/>
  <c r="N365" i="24"/>
  <c r="O365" i="24" s="1"/>
  <c r="P367" i="24" l="1"/>
  <c r="N366" i="24"/>
  <c r="O366" i="24" s="1"/>
  <c r="P368" i="24" l="1"/>
  <c r="N367" i="24"/>
  <c r="O367" i="24" s="1"/>
  <c r="P369" i="24" l="1"/>
  <c r="N368" i="24"/>
  <c r="O368" i="24" s="1"/>
  <c r="P370" i="24" l="1"/>
  <c r="N369" i="24"/>
  <c r="O369" i="24" s="1"/>
  <c r="P371" i="24" l="1"/>
  <c r="N370" i="24"/>
  <c r="O370" i="24" s="1"/>
  <c r="P372" i="24" l="1"/>
  <c r="N371" i="24"/>
  <c r="O371" i="24" s="1"/>
  <c r="P373" i="24" l="1"/>
  <c r="N372" i="24"/>
  <c r="O372" i="24" s="1"/>
  <c r="P374" i="24" l="1"/>
  <c r="N373" i="24"/>
  <c r="O373" i="24" s="1"/>
  <c r="P375" i="24" l="1"/>
  <c r="N374" i="24"/>
  <c r="O374" i="24" s="1"/>
  <c r="P376" i="24" l="1"/>
  <c r="N375" i="24"/>
  <c r="O375" i="24" s="1"/>
  <c r="P377" i="24" l="1"/>
  <c r="N376" i="24"/>
  <c r="O376" i="24" s="1"/>
  <c r="P378" i="24" l="1"/>
  <c r="N377" i="24"/>
  <c r="O377" i="24" s="1"/>
  <c r="P379" i="24" l="1"/>
  <c r="N378" i="24"/>
  <c r="O378" i="24" s="1"/>
  <c r="P380" i="24" l="1"/>
  <c r="N379" i="24"/>
  <c r="O379" i="24" s="1"/>
  <c r="P381" i="24" l="1"/>
  <c r="N380" i="24"/>
  <c r="O380" i="24" s="1"/>
  <c r="P382" i="24" l="1"/>
  <c r="N381" i="24"/>
  <c r="O381" i="24" s="1"/>
  <c r="P383" i="24" l="1"/>
  <c r="N382" i="24"/>
  <c r="O382" i="24" s="1"/>
  <c r="P384" i="24" l="1"/>
  <c r="N383" i="24"/>
  <c r="O383" i="24" s="1"/>
  <c r="P385" i="24" l="1"/>
  <c r="N384" i="24"/>
  <c r="O384" i="24" s="1"/>
  <c r="P386" i="24" l="1"/>
  <c r="N385" i="24"/>
  <c r="O385" i="24" s="1"/>
  <c r="P387" i="24" l="1"/>
  <c r="N386" i="24"/>
  <c r="O386" i="24" s="1"/>
  <c r="P388" i="24" l="1"/>
  <c r="N387" i="24"/>
  <c r="O387" i="24" s="1"/>
  <c r="P389" i="24" l="1"/>
  <c r="N388" i="24"/>
  <c r="O388" i="24" s="1"/>
  <c r="P390" i="24" l="1"/>
  <c r="N389" i="24"/>
  <c r="O389" i="24" s="1"/>
  <c r="P391" i="24" l="1"/>
  <c r="N390" i="24"/>
  <c r="O390" i="24" s="1"/>
  <c r="P392" i="24" l="1"/>
  <c r="N391" i="24"/>
  <c r="O391" i="24" s="1"/>
  <c r="P393" i="24" l="1"/>
  <c r="N392" i="24"/>
  <c r="O392" i="24" s="1"/>
  <c r="P394" i="24" l="1"/>
  <c r="N393" i="24"/>
  <c r="O393" i="24" s="1"/>
  <c r="P395" i="24" l="1"/>
  <c r="N394" i="24"/>
  <c r="O394" i="24" s="1"/>
  <c r="P396" i="24" l="1"/>
  <c r="N395" i="24"/>
  <c r="O395" i="24" s="1"/>
  <c r="P397" i="24" l="1"/>
  <c r="N396" i="24"/>
  <c r="O396" i="24" s="1"/>
  <c r="P398" i="24" l="1"/>
  <c r="N397" i="24"/>
  <c r="O397" i="24" s="1"/>
  <c r="P399" i="24" l="1"/>
  <c r="N398" i="24"/>
  <c r="O398" i="24" s="1"/>
  <c r="P400" i="24" l="1"/>
  <c r="N399" i="24"/>
  <c r="O399" i="24" s="1"/>
  <c r="P401" i="24" l="1"/>
  <c r="N400" i="24"/>
  <c r="O400" i="24" s="1"/>
  <c r="P402" i="24" l="1"/>
  <c r="N401" i="24"/>
  <c r="O401" i="24" s="1"/>
  <c r="P403" i="24" l="1"/>
  <c r="N402" i="24"/>
  <c r="O402" i="24" s="1"/>
  <c r="P404" i="24" l="1"/>
  <c r="N403" i="24"/>
  <c r="O403" i="24" s="1"/>
  <c r="P405" i="24" l="1"/>
  <c r="N404" i="24"/>
  <c r="O404" i="24" s="1"/>
  <c r="P406" i="24" l="1"/>
  <c r="N405" i="24"/>
  <c r="O405" i="24" s="1"/>
  <c r="P407" i="24" l="1"/>
  <c r="N406" i="24"/>
  <c r="O406" i="24" s="1"/>
  <c r="P408" i="24" l="1"/>
  <c r="N407" i="24"/>
  <c r="O407" i="24" s="1"/>
  <c r="P409" i="24" l="1"/>
  <c r="N408" i="24"/>
  <c r="O408" i="24" s="1"/>
  <c r="P410" i="24" l="1"/>
  <c r="N409" i="24"/>
  <c r="O409" i="24" s="1"/>
  <c r="P411" i="24" l="1"/>
  <c r="N410" i="24"/>
  <c r="O410" i="24" s="1"/>
  <c r="P412" i="24" l="1"/>
  <c r="N411" i="24"/>
  <c r="O411" i="24" s="1"/>
  <c r="P413" i="24" l="1"/>
  <c r="N412" i="24"/>
  <c r="O412" i="24" s="1"/>
  <c r="P414" i="24" l="1"/>
  <c r="N413" i="24"/>
  <c r="O413" i="24" s="1"/>
  <c r="P415" i="24" l="1"/>
  <c r="N414" i="24"/>
  <c r="O414" i="24" s="1"/>
  <c r="P416" i="24" l="1"/>
  <c r="N415" i="24"/>
  <c r="O415" i="24" s="1"/>
  <c r="P417" i="24" l="1"/>
  <c r="N416" i="24"/>
  <c r="O416" i="24" s="1"/>
  <c r="P418" i="24" l="1"/>
  <c r="N417" i="24"/>
  <c r="O417" i="24" s="1"/>
  <c r="P419" i="24" l="1"/>
  <c r="N418" i="24"/>
  <c r="O418" i="24" s="1"/>
  <c r="P420" i="24" l="1"/>
  <c r="N419" i="24"/>
  <c r="O419" i="24" s="1"/>
  <c r="P421" i="24" l="1"/>
  <c r="N420" i="24"/>
  <c r="O420" i="24" s="1"/>
  <c r="P422" i="24" l="1"/>
  <c r="N421" i="24"/>
  <c r="O421" i="24" s="1"/>
  <c r="P423" i="24" l="1"/>
  <c r="N422" i="24"/>
  <c r="O422" i="24" s="1"/>
  <c r="P424" i="24" l="1"/>
  <c r="N423" i="24"/>
  <c r="O423" i="24" s="1"/>
  <c r="P425" i="24" l="1"/>
  <c r="N424" i="24"/>
  <c r="O424" i="24" s="1"/>
  <c r="P426" i="24" l="1"/>
  <c r="N425" i="24"/>
  <c r="O425" i="24" s="1"/>
  <c r="P427" i="24" l="1"/>
  <c r="N426" i="24"/>
  <c r="O426" i="24" s="1"/>
  <c r="P428" i="24" l="1"/>
  <c r="N427" i="24"/>
  <c r="O427" i="24" s="1"/>
  <c r="P429" i="24" l="1"/>
  <c r="N428" i="24"/>
  <c r="O428" i="24" s="1"/>
  <c r="P430" i="24" l="1"/>
  <c r="N429" i="24"/>
  <c r="O429" i="24" s="1"/>
  <c r="P431" i="24" l="1"/>
  <c r="N430" i="24"/>
  <c r="O430" i="24" s="1"/>
  <c r="P432" i="24" l="1"/>
  <c r="N431" i="24"/>
  <c r="O431" i="24" s="1"/>
  <c r="P433" i="24" l="1"/>
  <c r="N432" i="24"/>
  <c r="O432" i="24" s="1"/>
  <c r="P434" i="24" l="1"/>
  <c r="N433" i="24"/>
  <c r="O433" i="24" s="1"/>
  <c r="P435" i="24" l="1"/>
  <c r="N434" i="24"/>
  <c r="O434" i="24" s="1"/>
  <c r="P436" i="24" l="1"/>
  <c r="N435" i="24"/>
  <c r="O435" i="24" s="1"/>
  <c r="P437" i="24" l="1"/>
  <c r="N436" i="24"/>
  <c r="O436" i="24" s="1"/>
  <c r="P438" i="24" l="1"/>
  <c r="N437" i="24"/>
  <c r="O437" i="24" s="1"/>
  <c r="P439" i="24" l="1"/>
  <c r="N438" i="24"/>
  <c r="O438" i="24" s="1"/>
  <c r="P440" i="24" l="1"/>
  <c r="N439" i="24"/>
  <c r="O439" i="24" s="1"/>
  <c r="P441" i="24" l="1"/>
  <c r="N440" i="24"/>
  <c r="O440" i="24" s="1"/>
  <c r="P442" i="24" l="1"/>
  <c r="N441" i="24"/>
  <c r="O441" i="24" s="1"/>
  <c r="P443" i="24" l="1"/>
  <c r="N442" i="24"/>
  <c r="O442" i="24" s="1"/>
  <c r="P444" i="24" l="1"/>
  <c r="N443" i="24"/>
  <c r="O443" i="24" s="1"/>
  <c r="P445" i="24" l="1"/>
  <c r="N444" i="24"/>
  <c r="O444" i="24" s="1"/>
  <c r="P446" i="24" l="1"/>
  <c r="N445" i="24"/>
  <c r="O445" i="24" s="1"/>
  <c r="P447" i="24" l="1"/>
  <c r="N446" i="24"/>
  <c r="O446" i="24" s="1"/>
  <c r="P448" i="24" l="1"/>
  <c r="N447" i="24"/>
  <c r="O447" i="24" s="1"/>
  <c r="P449" i="24" l="1"/>
  <c r="N448" i="24"/>
  <c r="O448" i="24" s="1"/>
  <c r="P450" i="24" l="1"/>
  <c r="N449" i="24"/>
  <c r="O449" i="24" s="1"/>
  <c r="P451" i="24" l="1"/>
  <c r="N450" i="24"/>
  <c r="O450" i="24" s="1"/>
  <c r="P452" i="24" l="1"/>
  <c r="N451" i="24"/>
  <c r="O451" i="24" s="1"/>
  <c r="P453" i="24" l="1"/>
  <c r="N452" i="24"/>
  <c r="O452" i="24" s="1"/>
  <c r="P454" i="24" l="1"/>
  <c r="N453" i="24"/>
  <c r="O453" i="24" s="1"/>
  <c r="P455" i="24" l="1"/>
  <c r="N454" i="24"/>
  <c r="O454" i="24" s="1"/>
  <c r="P456" i="24" l="1"/>
  <c r="N455" i="24"/>
  <c r="O455" i="24" s="1"/>
  <c r="P457" i="24" l="1"/>
  <c r="N456" i="24"/>
  <c r="O456" i="24" s="1"/>
  <c r="P458" i="24" l="1"/>
  <c r="N457" i="24"/>
  <c r="O457" i="24" s="1"/>
  <c r="P459" i="24" l="1"/>
  <c r="N458" i="24"/>
  <c r="O458" i="24" s="1"/>
  <c r="P460" i="24" l="1"/>
  <c r="N459" i="24"/>
  <c r="O459" i="24" s="1"/>
  <c r="P461" i="24" l="1"/>
  <c r="N460" i="24"/>
  <c r="O460" i="24" s="1"/>
  <c r="P462" i="24" l="1"/>
  <c r="N461" i="24"/>
  <c r="O461" i="24" s="1"/>
  <c r="P463" i="24" l="1"/>
  <c r="N462" i="24"/>
  <c r="O462" i="24" s="1"/>
  <c r="P464" i="24" l="1"/>
  <c r="N463" i="24"/>
  <c r="O463" i="24" s="1"/>
  <c r="P465" i="24" l="1"/>
  <c r="N464" i="24"/>
  <c r="O464" i="24" s="1"/>
  <c r="P466" i="24" l="1"/>
  <c r="N465" i="24"/>
  <c r="O465" i="24" s="1"/>
  <c r="P467" i="24" l="1"/>
  <c r="N466" i="24"/>
  <c r="O466" i="24" s="1"/>
  <c r="P468" i="24" l="1"/>
  <c r="N467" i="24"/>
  <c r="O467" i="24" s="1"/>
  <c r="P469" i="24" l="1"/>
  <c r="N468" i="24"/>
  <c r="O468" i="24" s="1"/>
  <c r="P470" i="24" l="1"/>
  <c r="N469" i="24"/>
  <c r="O469" i="24" s="1"/>
  <c r="P471" i="24" l="1"/>
  <c r="N470" i="24"/>
  <c r="O470" i="24" s="1"/>
  <c r="P472" i="24" l="1"/>
  <c r="N471" i="24"/>
  <c r="O471" i="24" s="1"/>
  <c r="P473" i="24" l="1"/>
  <c r="N472" i="24"/>
  <c r="O472" i="24" s="1"/>
  <c r="P474" i="24" l="1"/>
  <c r="N473" i="24"/>
  <c r="O473" i="24" s="1"/>
  <c r="P475" i="24" l="1"/>
  <c r="N474" i="24"/>
  <c r="O474" i="24" s="1"/>
  <c r="P476" i="24" l="1"/>
  <c r="N475" i="24"/>
  <c r="O475" i="24" s="1"/>
  <c r="P477" i="24" l="1"/>
  <c r="N476" i="24"/>
  <c r="O476" i="24" s="1"/>
  <c r="P478" i="24" l="1"/>
  <c r="N477" i="24"/>
  <c r="O477" i="24" s="1"/>
  <c r="P479" i="24" l="1"/>
  <c r="N478" i="24"/>
  <c r="O478" i="24" s="1"/>
  <c r="P480" i="24" l="1"/>
  <c r="N479" i="24"/>
  <c r="O479" i="24" s="1"/>
  <c r="P481" i="24" l="1"/>
  <c r="N480" i="24"/>
  <c r="O480" i="24" s="1"/>
  <c r="P482" i="24" l="1"/>
  <c r="N481" i="24"/>
  <c r="O481" i="24" s="1"/>
  <c r="P483" i="24" l="1"/>
  <c r="N482" i="24"/>
  <c r="O482" i="24" s="1"/>
  <c r="P484" i="24" l="1"/>
  <c r="N483" i="24"/>
  <c r="O483" i="24" s="1"/>
  <c r="P485" i="24" l="1"/>
  <c r="N484" i="24"/>
  <c r="O484" i="24" s="1"/>
  <c r="P486" i="24" l="1"/>
  <c r="N485" i="24"/>
  <c r="O485" i="24" s="1"/>
  <c r="P487" i="24" l="1"/>
  <c r="N486" i="24"/>
  <c r="O486" i="24" s="1"/>
  <c r="P488" i="24" l="1"/>
  <c r="N487" i="24"/>
  <c r="O487" i="24" s="1"/>
  <c r="P489" i="24" l="1"/>
  <c r="N488" i="24"/>
  <c r="O488" i="24" s="1"/>
  <c r="P490" i="24" l="1"/>
  <c r="N489" i="24"/>
  <c r="O489" i="24" s="1"/>
  <c r="P491" i="24" l="1"/>
  <c r="N490" i="24"/>
  <c r="O490" i="24" s="1"/>
  <c r="P492" i="24" l="1"/>
  <c r="N491" i="24"/>
  <c r="O491" i="24" s="1"/>
  <c r="P493" i="24" l="1"/>
  <c r="N492" i="24"/>
  <c r="O492" i="24" s="1"/>
  <c r="P494" i="24" l="1"/>
  <c r="N493" i="24"/>
  <c r="O493" i="24" s="1"/>
  <c r="P495" i="24" l="1"/>
  <c r="N494" i="24"/>
  <c r="O494" i="24" s="1"/>
  <c r="P496" i="24" l="1"/>
  <c r="N495" i="24"/>
  <c r="O495" i="24" s="1"/>
  <c r="P497" i="24" l="1"/>
  <c r="N496" i="24"/>
  <c r="O496" i="24" s="1"/>
  <c r="P498" i="24" l="1"/>
  <c r="N497" i="24"/>
  <c r="O497" i="24" s="1"/>
  <c r="P499" i="24" l="1"/>
  <c r="N498" i="24"/>
  <c r="O498" i="24" s="1"/>
  <c r="P500" i="24" l="1"/>
  <c r="N499" i="24"/>
  <c r="O499" i="24" s="1"/>
  <c r="P501" i="24" l="1"/>
  <c r="N500" i="24"/>
  <c r="O500" i="24" s="1"/>
  <c r="P502" i="24" l="1"/>
  <c r="N501" i="24"/>
  <c r="O501" i="24" s="1"/>
  <c r="P503" i="24" l="1"/>
  <c r="N502" i="24"/>
  <c r="O502" i="24" s="1"/>
  <c r="P504" i="24" l="1"/>
  <c r="N503" i="24"/>
  <c r="O503" i="24" s="1"/>
  <c r="P505" i="24" l="1"/>
  <c r="N504" i="24"/>
  <c r="O504" i="24" s="1"/>
  <c r="P506" i="24" l="1"/>
  <c r="N505" i="24"/>
  <c r="O505" i="24" s="1"/>
  <c r="P507" i="24" l="1"/>
  <c r="N506" i="24"/>
  <c r="O506" i="24" s="1"/>
  <c r="P508" i="24" l="1"/>
  <c r="N507" i="24"/>
  <c r="O507" i="24" s="1"/>
  <c r="P509" i="24" l="1"/>
  <c r="N508" i="24"/>
  <c r="O508" i="24" s="1"/>
  <c r="P510" i="24" l="1"/>
  <c r="N509" i="24"/>
  <c r="O509" i="24" s="1"/>
  <c r="P511" i="24" l="1"/>
  <c r="N510" i="24"/>
  <c r="O510" i="24" s="1"/>
  <c r="P512" i="24" l="1"/>
  <c r="N511" i="24"/>
  <c r="O511" i="24" s="1"/>
  <c r="P513" i="24" l="1"/>
  <c r="N512" i="24"/>
  <c r="O512" i="24" s="1"/>
  <c r="P514" i="24" l="1"/>
  <c r="N513" i="24"/>
  <c r="O513" i="24" s="1"/>
  <c r="P515" i="24" l="1"/>
  <c r="N514" i="24"/>
  <c r="O514" i="24" s="1"/>
  <c r="P516" i="24" l="1"/>
  <c r="N515" i="24"/>
  <c r="O515" i="24" s="1"/>
  <c r="P517" i="24" l="1"/>
  <c r="N516" i="24"/>
  <c r="O516" i="24" s="1"/>
  <c r="P518" i="24" l="1"/>
  <c r="N517" i="24"/>
  <c r="O517" i="24" s="1"/>
  <c r="P519" i="24" l="1"/>
  <c r="N518" i="24"/>
  <c r="O518" i="24" s="1"/>
  <c r="P520" i="24" l="1"/>
  <c r="N519" i="24"/>
  <c r="O519" i="24" s="1"/>
  <c r="P521" i="24" l="1"/>
  <c r="N520" i="24"/>
  <c r="O520" i="24" s="1"/>
  <c r="P522" i="24" l="1"/>
  <c r="N521" i="24"/>
  <c r="O521" i="24" s="1"/>
  <c r="P523" i="24" l="1"/>
  <c r="N522" i="24"/>
  <c r="O522" i="24" s="1"/>
  <c r="P524" i="24" l="1"/>
  <c r="N523" i="24"/>
  <c r="O523" i="24" s="1"/>
  <c r="P525" i="24" l="1"/>
  <c r="N524" i="24"/>
  <c r="O524" i="24" s="1"/>
  <c r="P526" i="24" l="1"/>
  <c r="N525" i="24"/>
  <c r="O525" i="24" s="1"/>
  <c r="P527" i="24" l="1"/>
  <c r="N526" i="24"/>
  <c r="O526" i="24" s="1"/>
  <c r="P528" i="24" l="1"/>
  <c r="N527" i="24"/>
  <c r="O527" i="24" s="1"/>
  <c r="P529" i="24" l="1"/>
  <c r="N528" i="24"/>
  <c r="O528" i="24" s="1"/>
  <c r="P530" i="24" l="1"/>
  <c r="N529" i="24"/>
  <c r="O529" i="24" s="1"/>
  <c r="P531" i="24" l="1"/>
  <c r="N530" i="24"/>
  <c r="O530" i="24" s="1"/>
  <c r="P532" i="24" l="1"/>
  <c r="N531" i="24"/>
  <c r="O531" i="24" s="1"/>
  <c r="P533" i="24" l="1"/>
  <c r="N532" i="24"/>
  <c r="O532" i="24" s="1"/>
  <c r="P534" i="24" l="1"/>
  <c r="N533" i="24"/>
  <c r="O533" i="24" s="1"/>
  <c r="P535" i="24" l="1"/>
  <c r="N534" i="24"/>
  <c r="O534" i="24" s="1"/>
  <c r="P536" i="24" l="1"/>
  <c r="N535" i="24"/>
  <c r="O535" i="24" s="1"/>
  <c r="P537" i="24" l="1"/>
  <c r="N536" i="24"/>
  <c r="O536" i="24" s="1"/>
  <c r="P538" i="24" l="1"/>
  <c r="N537" i="24"/>
  <c r="O537" i="24" s="1"/>
  <c r="P539" i="24" l="1"/>
  <c r="N538" i="24"/>
  <c r="O538" i="24" s="1"/>
  <c r="P540" i="24" l="1"/>
  <c r="N539" i="24"/>
  <c r="O539" i="24" s="1"/>
  <c r="P541" i="24" l="1"/>
  <c r="N540" i="24"/>
  <c r="O540" i="24" s="1"/>
  <c r="P542" i="24" l="1"/>
  <c r="N541" i="24"/>
  <c r="O541" i="24" s="1"/>
  <c r="P543" i="24" l="1"/>
  <c r="N542" i="24"/>
  <c r="O542" i="24" s="1"/>
  <c r="P544" i="24" l="1"/>
  <c r="N543" i="24"/>
  <c r="O543" i="24" s="1"/>
  <c r="P545" i="24" l="1"/>
  <c r="N544" i="24"/>
  <c r="O544" i="24" s="1"/>
  <c r="P546" i="24" l="1"/>
  <c r="N545" i="24"/>
  <c r="O545" i="24" s="1"/>
  <c r="P547" i="24" l="1"/>
  <c r="N546" i="24"/>
  <c r="O546" i="24" s="1"/>
  <c r="P548" i="24" l="1"/>
  <c r="N547" i="24"/>
  <c r="O547" i="24" s="1"/>
  <c r="P549" i="24" l="1"/>
  <c r="N548" i="24"/>
  <c r="O548" i="24" s="1"/>
  <c r="P550" i="24" l="1"/>
  <c r="N549" i="24"/>
  <c r="O549" i="24" s="1"/>
  <c r="P551" i="24" l="1"/>
  <c r="N550" i="24"/>
  <c r="O550" i="24" s="1"/>
  <c r="P552" i="24" l="1"/>
  <c r="N551" i="24"/>
  <c r="O551" i="24" s="1"/>
  <c r="P553" i="24" l="1"/>
  <c r="N552" i="24"/>
  <c r="O552" i="24" s="1"/>
  <c r="P554" i="24" l="1"/>
  <c r="N553" i="24"/>
  <c r="O553" i="24" s="1"/>
  <c r="P555" i="24" l="1"/>
  <c r="N554" i="24"/>
  <c r="O554" i="24" s="1"/>
  <c r="P556" i="24" l="1"/>
  <c r="N555" i="24"/>
  <c r="O555" i="24" s="1"/>
  <c r="P557" i="24" l="1"/>
  <c r="N556" i="24"/>
  <c r="O556" i="24" s="1"/>
  <c r="P558" i="24" l="1"/>
  <c r="N557" i="24"/>
  <c r="O557" i="24" s="1"/>
  <c r="P559" i="24" l="1"/>
  <c r="N558" i="24"/>
  <c r="O558" i="24" s="1"/>
  <c r="P560" i="24" l="1"/>
  <c r="N559" i="24"/>
  <c r="O559" i="24" s="1"/>
  <c r="P561" i="24" l="1"/>
  <c r="N560" i="24"/>
  <c r="O560" i="24" s="1"/>
  <c r="P562" i="24" l="1"/>
  <c r="N561" i="24"/>
  <c r="O561" i="24" s="1"/>
  <c r="P563" i="24" l="1"/>
  <c r="N562" i="24"/>
  <c r="O562" i="24" s="1"/>
  <c r="P564" i="24" l="1"/>
  <c r="N563" i="24"/>
  <c r="O563" i="24" s="1"/>
  <c r="P565" i="24" l="1"/>
  <c r="N564" i="24"/>
  <c r="O564" i="24" s="1"/>
  <c r="P566" i="24" l="1"/>
  <c r="N565" i="24"/>
  <c r="O565" i="24" s="1"/>
  <c r="P567" i="24" l="1"/>
  <c r="N566" i="24"/>
  <c r="O566" i="24" s="1"/>
  <c r="P568" i="24" l="1"/>
  <c r="N567" i="24"/>
  <c r="O567" i="24" s="1"/>
  <c r="P569" i="24" l="1"/>
  <c r="N568" i="24"/>
  <c r="O568" i="24" s="1"/>
  <c r="P570" i="24" l="1"/>
  <c r="N569" i="24"/>
  <c r="O569" i="24" s="1"/>
  <c r="P571" i="24" l="1"/>
  <c r="N570" i="24"/>
  <c r="O570" i="24" s="1"/>
  <c r="P572" i="24" l="1"/>
  <c r="N571" i="24"/>
  <c r="O571" i="24" s="1"/>
  <c r="P573" i="24" l="1"/>
  <c r="N572" i="24"/>
  <c r="O572" i="24" s="1"/>
  <c r="P574" i="24" l="1"/>
  <c r="N573" i="24"/>
  <c r="O573" i="24" s="1"/>
  <c r="P575" i="24" l="1"/>
  <c r="N574" i="24"/>
  <c r="O574" i="24" s="1"/>
  <c r="P576" i="24" l="1"/>
  <c r="N575" i="24"/>
  <c r="O575" i="24" s="1"/>
  <c r="P577" i="24" l="1"/>
  <c r="N576" i="24"/>
  <c r="O576" i="24" s="1"/>
  <c r="P578" i="24" l="1"/>
  <c r="N577" i="24"/>
  <c r="O577" i="24" s="1"/>
  <c r="P579" i="24" l="1"/>
  <c r="N578" i="24"/>
  <c r="O578" i="24" s="1"/>
  <c r="P580" i="24" l="1"/>
  <c r="N579" i="24"/>
  <c r="O579" i="24" s="1"/>
  <c r="P581" i="24" l="1"/>
  <c r="N580" i="24"/>
  <c r="O580" i="24" s="1"/>
  <c r="P582" i="24" l="1"/>
  <c r="N581" i="24"/>
  <c r="O581" i="24" s="1"/>
  <c r="P583" i="24" l="1"/>
  <c r="N582" i="24"/>
  <c r="O582" i="24" s="1"/>
  <c r="P584" i="24" l="1"/>
  <c r="N583" i="24"/>
  <c r="O583" i="24" s="1"/>
  <c r="P585" i="24" l="1"/>
  <c r="N584" i="24"/>
  <c r="O584" i="24" s="1"/>
  <c r="P586" i="24" l="1"/>
  <c r="N585" i="24"/>
  <c r="O585" i="24" s="1"/>
  <c r="P587" i="24" l="1"/>
  <c r="N586" i="24"/>
  <c r="O586" i="24" s="1"/>
  <c r="P588" i="24" l="1"/>
  <c r="N587" i="24"/>
  <c r="O587" i="24" s="1"/>
  <c r="P589" i="24" l="1"/>
  <c r="N588" i="24"/>
  <c r="O588" i="24" s="1"/>
  <c r="P590" i="24" l="1"/>
  <c r="N589" i="24"/>
  <c r="O589" i="24" s="1"/>
  <c r="P591" i="24" l="1"/>
  <c r="N590" i="24"/>
  <c r="O590" i="24" s="1"/>
  <c r="P592" i="24" l="1"/>
  <c r="N591" i="24"/>
  <c r="O591" i="24" s="1"/>
  <c r="P593" i="24" l="1"/>
  <c r="N592" i="24"/>
  <c r="O592" i="24" s="1"/>
  <c r="P594" i="24" l="1"/>
  <c r="N593" i="24"/>
  <c r="O593" i="24" s="1"/>
  <c r="P595" i="24" l="1"/>
  <c r="N594" i="24"/>
  <c r="O594" i="24" s="1"/>
  <c r="P596" i="24" l="1"/>
  <c r="N595" i="24"/>
  <c r="O595" i="24" s="1"/>
  <c r="P597" i="24" l="1"/>
  <c r="N596" i="24"/>
  <c r="O596" i="24" s="1"/>
  <c r="P598" i="24" l="1"/>
  <c r="N597" i="24"/>
  <c r="O597" i="24" s="1"/>
  <c r="P599" i="24" l="1"/>
  <c r="N598" i="24"/>
  <c r="O598" i="24" s="1"/>
  <c r="P600" i="24" l="1"/>
  <c r="N599" i="24"/>
  <c r="O599" i="24" s="1"/>
  <c r="P601" i="24" l="1"/>
  <c r="N600" i="24"/>
  <c r="O600" i="24" s="1"/>
  <c r="P602" i="24" l="1"/>
  <c r="N601" i="24"/>
  <c r="O601" i="24" s="1"/>
  <c r="P603" i="24" l="1"/>
  <c r="N602" i="24"/>
  <c r="O602" i="24" s="1"/>
  <c r="P604" i="24" l="1"/>
  <c r="N603" i="24"/>
  <c r="O603" i="24" s="1"/>
  <c r="P605" i="24" l="1"/>
  <c r="N604" i="24"/>
  <c r="O604" i="24" s="1"/>
  <c r="P606" i="24" l="1"/>
  <c r="N605" i="24"/>
  <c r="O605" i="24" s="1"/>
  <c r="P607" i="24" l="1"/>
  <c r="N606" i="24"/>
  <c r="O606" i="24" s="1"/>
  <c r="P608" i="24" l="1"/>
  <c r="N607" i="24"/>
  <c r="O607" i="24" s="1"/>
  <c r="P609" i="24" l="1"/>
  <c r="N608" i="24"/>
  <c r="O608" i="24" s="1"/>
  <c r="P610" i="24" l="1"/>
  <c r="N609" i="24"/>
  <c r="O609" i="24" s="1"/>
  <c r="P611" i="24" l="1"/>
  <c r="N610" i="24"/>
  <c r="O610" i="24" s="1"/>
  <c r="P612" i="24" l="1"/>
  <c r="N611" i="24"/>
  <c r="O611" i="24" s="1"/>
  <c r="P613" i="24" l="1"/>
  <c r="N612" i="24"/>
  <c r="O612" i="24" s="1"/>
  <c r="P614" i="24" l="1"/>
  <c r="N613" i="24"/>
  <c r="O613" i="24" s="1"/>
  <c r="P615" i="24" l="1"/>
  <c r="N614" i="24"/>
  <c r="O614" i="24" s="1"/>
  <c r="P616" i="24" l="1"/>
  <c r="N615" i="24"/>
  <c r="O615" i="24" s="1"/>
  <c r="P617" i="24" l="1"/>
  <c r="N616" i="24"/>
  <c r="O616" i="24" s="1"/>
  <c r="P618" i="24" l="1"/>
  <c r="N617" i="24"/>
  <c r="O617" i="24" s="1"/>
  <c r="P619" i="24" l="1"/>
  <c r="N618" i="24"/>
  <c r="O618" i="24" s="1"/>
  <c r="P620" i="24" l="1"/>
  <c r="N619" i="24"/>
  <c r="O619" i="24" s="1"/>
  <c r="P621" i="24" l="1"/>
  <c r="N620" i="24"/>
  <c r="O620" i="24" s="1"/>
  <c r="P622" i="24" l="1"/>
  <c r="N621" i="24"/>
  <c r="O621" i="24" s="1"/>
  <c r="P623" i="24" l="1"/>
  <c r="N622" i="24"/>
  <c r="O622" i="24" s="1"/>
  <c r="P624" i="24" l="1"/>
  <c r="N623" i="24"/>
  <c r="O623" i="24" s="1"/>
  <c r="P625" i="24" l="1"/>
  <c r="N624" i="24"/>
  <c r="O624" i="24" s="1"/>
  <c r="P626" i="24" l="1"/>
  <c r="N625" i="24"/>
  <c r="O625" i="24" s="1"/>
  <c r="P627" i="24" l="1"/>
  <c r="N626" i="24"/>
  <c r="O626" i="24" s="1"/>
  <c r="P628" i="24" l="1"/>
  <c r="N627" i="24"/>
  <c r="O627" i="24" s="1"/>
  <c r="P629" i="24" l="1"/>
  <c r="N628" i="24"/>
  <c r="O628" i="24" s="1"/>
  <c r="P630" i="24" l="1"/>
  <c r="N629" i="24"/>
  <c r="O629" i="24" s="1"/>
  <c r="P631" i="24" l="1"/>
  <c r="N630" i="24"/>
  <c r="O630" i="24" s="1"/>
  <c r="P632" i="24" l="1"/>
  <c r="N631" i="24"/>
  <c r="O631" i="24" s="1"/>
  <c r="P633" i="24" l="1"/>
  <c r="N632" i="24"/>
  <c r="O632" i="24" s="1"/>
  <c r="P634" i="24" l="1"/>
  <c r="N633" i="24"/>
  <c r="O633" i="24" s="1"/>
  <c r="P635" i="24" l="1"/>
  <c r="N634" i="24"/>
  <c r="O634" i="24" s="1"/>
  <c r="P636" i="24" l="1"/>
  <c r="N635" i="24"/>
  <c r="O635" i="24" s="1"/>
  <c r="P637" i="24" l="1"/>
  <c r="N636" i="24"/>
  <c r="O636" i="24" s="1"/>
  <c r="P638" i="24" l="1"/>
  <c r="N637" i="24"/>
  <c r="O637" i="24" s="1"/>
  <c r="P639" i="24" l="1"/>
  <c r="N638" i="24"/>
  <c r="O638" i="24" s="1"/>
  <c r="P640" i="24" l="1"/>
  <c r="N639" i="24"/>
  <c r="O639" i="24" s="1"/>
  <c r="P641" i="24" l="1"/>
  <c r="N640" i="24"/>
  <c r="O640" i="24" s="1"/>
  <c r="P642" i="24" l="1"/>
  <c r="N641" i="24"/>
  <c r="O641" i="24" s="1"/>
  <c r="P643" i="24" l="1"/>
  <c r="N642" i="24"/>
  <c r="O642" i="24" s="1"/>
  <c r="P644" i="24" l="1"/>
  <c r="N643" i="24"/>
  <c r="O643" i="24" s="1"/>
  <c r="P645" i="24" l="1"/>
  <c r="N644" i="24"/>
  <c r="O644" i="24" s="1"/>
  <c r="P646" i="24" l="1"/>
  <c r="N645" i="24"/>
  <c r="O645" i="24" s="1"/>
  <c r="P647" i="24" l="1"/>
  <c r="N646" i="24"/>
  <c r="O646" i="24" s="1"/>
  <c r="P648" i="24" l="1"/>
  <c r="N647" i="24"/>
  <c r="O647" i="24" s="1"/>
  <c r="P649" i="24" l="1"/>
  <c r="N648" i="24"/>
  <c r="O648" i="24" s="1"/>
  <c r="P650" i="24" l="1"/>
  <c r="N649" i="24"/>
  <c r="O649" i="24" s="1"/>
  <c r="P651" i="24" l="1"/>
  <c r="N650" i="24"/>
  <c r="O650" i="24" s="1"/>
  <c r="P652" i="24" l="1"/>
  <c r="N651" i="24"/>
  <c r="O651" i="24" s="1"/>
  <c r="P653" i="24" l="1"/>
  <c r="N652" i="24"/>
  <c r="O652" i="24" s="1"/>
  <c r="P654" i="24" l="1"/>
  <c r="N653" i="24"/>
  <c r="O653" i="24" s="1"/>
  <c r="P655" i="24" l="1"/>
  <c r="N654" i="24"/>
  <c r="O654" i="24" s="1"/>
  <c r="P656" i="24" l="1"/>
  <c r="N655" i="24"/>
  <c r="O655" i="24" s="1"/>
  <c r="P657" i="24" l="1"/>
  <c r="N656" i="24"/>
  <c r="O656" i="24" s="1"/>
  <c r="P658" i="24" l="1"/>
  <c r="N657" i="24"/>
  <c r="O657" i="24" s="1"/>
  <c r="P659" i="24" l="1"/>
  <c r="N658" i="24"/>
  <c r="O658" i="24" s="1"/>
  <c r="P660" i="24" l="1"/>
  <c r="N659" i="24"/>
  <c r="O659" i="24" s="1"/>
  <c r="P661" i="24" l="1"/>
  <c r="N660" i="24"/>
  <c r="O660" i="24" s="1"/>
  <c r="P662" i="24" l="1"/>
  <c r="N661" i="24"/>
  <c r="O661" i="24" s="1"/>
  <c r="P663" i="24" l="1"/>
  <c r="N662" i="24"/>
  <c r="O662" i="24" s="1"/>
  <c r="P664" i="24" l="1"/>
  <c r="N663" i="24"/>
  <c r="O663" i="24" s="1"/>
  <c r="P665" i="24" l="1"/>
  <c r="N664" i="24"/>
  <c r="O664" i="24" s="1"/>
  <c r="P666" i="24" l="1"/>
  <c r="N665" i="24"/>
  <c r="O665" i="24" s="1"/>
  <c r="P667" i="24" l="1"/>
  <c r="N666" i="24"/>
  <c r="O666" i="24" s="1"/>
  <c r="P668" i="24" l="1"/>
  <c r="N667" i="24"/>
  <c r="O667" i="24" s="1"/>
  <c r="P669" i="24" l="1"/>
  <c r="N668" i="24"/>
  <c r="O668" i="24" s="1"/>
  <c r="P670" i="24" l="1"/>
  <c r="N669" i="24"/>
  <c r="O669" i="24" s="1"/>
  <c r="P671" i="24" l="1"/>
  <c r="N670" i="24"/>
  <c r="O670" i="24" s="1"/>
  <c r="P672" i="24" l="1"/>
  <c r="N671" i="24"/>
  <c r="O671" i="24" s="1"/>
  <c r="P673" i="24" l="1"/>
  <c r="N672" i="24"/>
  <c r="O672" i="24" s="1"/>
  <c r="P674" i="24" l="1"/>
  <c r="N673" i="24"/>
  <c r="O673" i="24" s="1"/>
  <c r="P675" i="24" l="1"/>
  <c r="N674" i="24"/>
  <c r="O674" i="24" s="1"/>
  <c r="P676" i="24" l="1"/>
  <c r="N675" i="24"/>
  <c r="O675" i="24" s="1"/>
  <c r="P677" i="24" l="1"/>
  <c r="N676" i="24"/>
  <c r="O676" i="24" s="1"/>
  <c r="P678" i="24" l="1"/>
  <c r="N677" i="24"/>
  <c r="O677" i="24" s="1"/>
  <c r="P679" i="24" l="1"/>
  <c r="N678" i="24"/>
  <c r="O678" i="24" s="1"/>
  <c r="P680" i="24" l="1"/>
  <c r="N679" i="24"/>
  <c r="O679" i="24" s="1"/>
  <c r="P681" i="24" l="1"/>
  <c r="N680" i="24"/>
  <c r="O680" i="24" s="1"/>
  <c r="P682" i="24" l="1"/>
  <c r="N681" i="24"/>
  <c r="O681" i="24" s="1"/>
  <c r="P683" i="24" l="1"/>
  <c r="N682" i="24"/>
  <c r="O682" i="24" s="1"/>
  <c r="P684" i="24" l="1"/>
  <c r="N683" i="24"/>
  <c r="O683" i="24" s="1"/>
  <c r="P685" i="24" l="1"/>
  <c r="N684" i="24"/>
  <c r="O684" i="24" s="1"/>
  <c r="P686" i="24" l="1"/>
  <c r="N685" i="24"/>
  <c r="O685" i="24" s="1"/>
  <c r="P687" i="24" l="1"/>
  <c r="N686" i="24"/>
  <c r="O686" i="24" s="1"/>
  <c r="P688" i="24" l="1"/>
  <c r="N687" i="24"/>
  <c r="O687" i="24" s="1"/>
  <c r="P689" i="24" l="1"/>
  <c r="N688" i="24"/>
  <c r="O688" i="24" s="1"/>
  <c r="P690" i="24" l="1"/>
  <c r="N689" i="24"/>
  <c r="O689" i="24" s="1"/>
  <c r="P691" i="24" l="1"/>
  <c r="N690" i="24"/>
  <c r="O690" i="24" s="1"/>
  <c r="P692" i="24" l="1"/>
  <c r="N691" i="24"/>
  <c r="O691" i="24" s="1"/>
  <c r="P693" i="24" l="1"/>
  <c r="N692" i="24"/>
  <c r="O692" i="24" s="1"/>
  <c r="P694" i="24" l="1"/>
  <c r="N693" i="24"/>
  <c r="O693" i="24" s="1"/>
  <c r="P695" i="24" l="1"/>
  <c r="N694" i="24"/>
  <c r="O694" i="24" s="1"/>
  <c r="P696" i="24" l="1"/>
  <c r="N695" i="24"/>
  <c r="O695" i="24" s="1"/>
  <c r="P697" i="24" l="1"/>
  <c r="N696" i="24"/>
  <c r="O696" i="24" s="1"/>
  <c r="P698" i="24" l="1"/>
  <c r="N697" i="24"/>
  <c r="O697" i="24" s="1"/>
  <c r="P699" i="24" l="1"/>
  <c r="N698" i="24"/>
  <c r="O698" i="24" s="1"/>
  <c r="P700" i="24" l="1"/>
  <c r="N699" i="24"/>
  <c r="O699" i="24" s="1"/>
  <c r="P701" i="24" l="1"/>
  <c r="N700" i="24"/>
  <c r="O700" i="24" s="1"/>
  <c r="P702" i="24" l="1"/>
  <c r="N701" i="24"/>
  <c r="O701" i="24" s="1"/>
  <c r="P703" i="24" l="1"/>
  <c r="N702" i="24"/>
  <c r="O702" i="24" s="1"/>
  <c r="P704" i="24" l="1"/>
  <c r="N703" i="24"/>
  <c r="O703" i="24" s="1"/>
  <c r="P705" i="24" l="1"/>
  <c r="N704" i="24"/>
  <c r="O704" i="24" s="1"/>
  <c r="P706" i="24" l="1"/>
  <c r="N705" i="24"/>
  <c r="O705" i="24" s="1"/>
  <c r="P707" i="24" l="1"/>
  <c r="N706" i="24"/>
  <c r="O706" i="24" s="1"/>
  <c r="P708" i="24" l="1"/>
  <c r="N707" i="24"/>
  <c r="O707" i="24" s="1"/>
  <c r="P709" i="24" l="1"/>
  <c r="N708" i="24"/>
  <c r="O708" i="24" s="1"/>
  <c r="P710" i="24" l="1"/>
  <c r="N709" i="24"/>
  <c r="O709" i="24" s="1"/>
  <c r="P711" i="24" l="1"/>
  <c r="N710" i="24"/>
  <c r="O710" i="24" s="1"/>
  <c r="P712" i="24" l="1"/>
  <c r="N711" i="24"/>
  <c r="O711" i="24" s="1"/>
  <c r="P713" i="24" l="1"/>
  <c r="N712" i="24"/>
  <c r="O712" i="24" s="1"/>
  <c r="P714" i="24" l="1"/>
  <c r="N713" i="24"/>
  <c r="O713" i="24" s="1"/>
  <c r="P715" i="24" l="1"/>
  <c r="N714" i="24"/>
  <c r="O714" i="24" s="1"/>
  <c r="P716" i="24" l="1"/>
  <c r="N715" i="24"/>
  <c r="O715" i="24" s="1"/>
  <c r="P717" i="24" l="1"/>
  <c r="N716" i="24"/>
  <c r="O716" i="24" s="1"/>
  <c r="P718" i="24" l="1"/>
  <c r="N717" i="24"/>
  <c r="O717" i="24" s="1"/>
  <c r="P719" i="24" l="1"/>
  <c r="N718" i="24"/>
  <c r="O718" i="24" s="1"/>
  <c r="P720" i="24" l="1"/>
  <c r="N719" i="24"/>
  <c r="O719" i="24" s="1"/>
  <c r="P721" i="24" l="1"/>
  <c r="N720" i="24"/>
  <c r="O720" i="24" s="1"/>
  <c r="P722" i="24" l="1"/>
  <c r="N721" i="24"/>
  <c r="O721" i="24" s="1"/>
  <c r="P723" i="24" l="1"/>
  <c r="N722" i="24"/>
  <c r="O722" i="24" s="1"/>
  <c r="P724" i="24" l="1"/>
  <c r="N723" i="24"/>
  <c r="O723" i="24" s="1"/>
  <c r="P725" i="24" l="1"/>
  <c r="N724" i="24"/>
  <c r="O724" i="24" s="1"/>
  <c r="P726" i="24" l="1"/>
  <c r="N725" i="24"/>
  <c r="O725" i="24" s="1"/>
  <c r="P727" i="24" l="1"/>
  <c r="N726" i="24"/>
  <c r="O726" i="24" s="1"/>
  <c r="P728" i="24" l="1"/>
  <c r="N727" i="24"/>
  <c r="O727" i="24" s="1"/>
  <c r="P729" i="24" l="1"/>
  <c r="N728" i="24"/>
  <c r="O728" i="24" s="1"/>
  <c r="P730" i="24" l="1"/>
  <c r="N729" i="24"/>
  <c r="O729" i="24" s="1"/>
  <c r="P731" i="24" l="1"/>
  <c r="N730" i="24"/>
  <c r="O730" i="24" s="1"/>
  <c r="P732" i="24" l="1"/>
  <c r="N731" i="24"/>
  <c r="O731" i="24" s="1"/>
  <c r="P733" i="24" l="1"/>
  <c r="N732" i="24"/>
  <c r="O732" i="24" s="1"/>
  <c r="P734" i="24" l="1"/>
  <c r="N733" i="24"/>
  <c r="O733" i="24" s="1"/>
  <c r="P735" i="24" l="1"/>
  <c r="N734" i="24"/>
  <c r="O734" i="24" s="1"/>
  <c r="P736" i="24" l="1"/>
  <c r="N735" i="24"/>
  <c r="O735" i="24" s="1"/>
  <c r="P737" i="24" l="1"/>
  <c r="N736" i="24"/>
  <c r="O736" i="24" s="1"/>
  <c r="P738" i="24" l="1"/>
  <c r="N737" i="24"/>
  <c r="O737" i="24" s="1"/>
  <c r="P739" i="24" l="1"/>
  <c r="N738" i="24"/>
  <c r="O738" i="24" s="1"/>
  <c r="P740" i="24" l="1"/>
  <c r="N739" i="24"/>
  <c r="O739" i="24" s="1"/>
  <c r="P741" i="24" l="1"/>
  <c r="N740" i="24"/>
  <c r="O740" i="24" s="1"/>
  <c r="P742" i="24" l="1"/>
  <c r="N741" i="24"/>
  <c r="O741" i="24" s="1"/>
  <c r="P743" i="24" l="1"/>
  <c r="N742" i="24"/>
  <c r="O742" i="24" s="1"/>
  <c r="P744" i="24" l="1"/>
  <c r="N743" i="24"/>
  <c r="O743" i="24" s="1"/>
  <c r="P745" i="24" l="1"/>
  <c r="N744" i="24"/>
  <c r="O744" i="24" s="1"/>
  <c r="P746" i="24" l="1"/>
  <c r="N745" i="24"/>
  <c r="O745" i="24" s="1"/>
  <c r="P747" i="24" l="1"/>
  <c r="N746" i="24"/>
  <c r="O746" i="24" s="1"/>
  <c r="P748" i="24" l="1"/>
  <c r="N747" i="24"/>
  <c r="O747" i="24" s="1"/>
  <c r="P749" i="24" l="1"/>
  <c r="N748" i="24"/>
  <c r="O748" i="24" s="1"/>
  <c r="P750" i="24" l="1"/>
  <c r="N749" i="24"/>
  <c r="O749" i="24" s="1"/>
  <c r="P751" i="24" l="1"/>
  <c r="N750" i="24"/>
  <c r="O750" i="24" s="1"/>
  <c r="P752" i="24" l="1"/>
  <c r="N751" i="24"/>
  <c r="O751" i="24" s="1"/>
  <c r="P753" i="24" l="1"/>
  <c r="N752" i="24"/>
  <c r="O752" i="24" s="1"/>
  <c r="P754" i="24" l="1"/>
  <c r="N753" i="24"/>
  <c r="O753" i="24" s="1"/>
  <c r="P755" i="24" l="1"/>
  <c r="N754" i="24"/>
  <c r="O754" i="24" s="1"/>
  <c r="P756" i="24" l="1"/>
  <c r="N755" i="24"/>
  <c r="O755" i="24" s="1"/>
  <c r="P757" i="24" l="1"/>
  <c r="N756" i="24"/>
  <c r="O756" i="24" s="1"/>
  <c r="P758" i="24" l="1"/>
  <c r="N757" i="24"/>
  <c r="O757" i="24" s="1"/>
  <c r="P759" i="24" l="1"/>
  <c r="N758" i="24"/>
  <c r="O758" i="24" s="1"/>
  <c r="P760" i="24" l="1"/>
  <c r="N759" i="24"/>
  <c r="O759" i="24" s="1"/>
  <c r="P761" i="24" l="1"/>
  <c r="N760" i="24"/>
  <c r="O760" i="24" s="1"/>
  <c r="P762" i="24" l="1"/>
  <c r="N761" i="24"/>
  <c r="O761" i="24" s="1"/>
  <c r="P763" i="24" l="1"/>
  <c r="N762" i="24"/>
  <c r="O762" i="24" s="1"/>
  <c r="P764" i="24" l="1"/>
  <c r="N763" i="24"/>
  <c r="O763" i="24" s="1"/>
  <c r="P765" i="24" l="1"/>
  <c r="N764" i="24"/>
  <c r="O764" i="24" s="1"/>
  <c r="P766" i="24" l="1"/>
  <c r="N765" i="24"/>
  <c r="O765" i="24" s="1"/>
  <c r="P767" i="24" l="1"/>
  <c r="N766" i="24"/>
  <c r="O766" i="24" s="1"/>
  <c r="P768" i="24" l="1"/>
  <c r="N767" i="24"/>
  <c r="O767" i="24" s="1"/>
  <c r="P769" i="24" l="1"/>
  <c r="N768" i="24"/>
  <c r="O768" i="24" s="1"/>
  <c r="P770" i="24" l="1"/>
  <c r="N769" i="24"/>
  <c r="O769" i="24" s="1"/>
  <c r="P771" i="24" l="1"/>
  <c r="N770" i="24"/>
  <c r="O770" i="24" s="1"/>
  <c r="P772" i="24" l="1"/>
  <c r="N771" i="24"/>
  <c r="O771" i="24" s="1"/>
  <c r="P773" i="24" l="1"/>
  <c r="N772" i="24"/>
  <c r="O772" i="24" s="1"/>
  <c r="P774" i="24" l="1"/>
  <c r="N773" i="24"/>
  <c r="O773" i="24" s="1"/>
  <c r="P775" i="24" l="1"/>
  <c r="N774" i="24"/>
  <c r="O774" i="24" s="1"/>
  <c r="P776" i="24" l="1"/>
  <c r="N775" i="24"/>
  <c r="O775" i="24" s="1"/>
  <c r="P777" i="24" l="1"/>
  <c r="N776" i="24"/>
  <c r="O776" i="24" s="1"/>
  <c r="P778" i="24" l="1"/>
  <c r="N777" i="24"/>
  <c r="O777" i="24" s="1"/>
  <c r="P779" i="24" l="1"/>
  <c r="N778" i="24"/>
  <c r="O778" i="24" s="1"/>
  <c r="P780" i="24" l="1"/>
  <c r="N779" i="24"/>
  <c r="O779" i="24" s="1"/>
  <c r="P781" i="24" l="1"/>
  <c r="N780" i="24"/>
  <c r="O780" i="24" s="1"/>
  <c r="P782" i="24" l="1"/>
  <c r="N781" i="24"/>
  <c r="O781" i="24" s="1"/>
  <c r="P783" i="24" l="1"/>
  <c r="N782" i="24"/>
  <c r="O782" i="24" s="1"/>
  <c r="P784" i="24" l="1"/>
  <c r="N783" i="24"/>
  <c r="O783" i="24" s="1"/>
  <c r="P785" i="24" l="1"/>
  <c r="N784" i="24"/>
  <c r="O784" i="24" s="1"/>
  <c r="P786" i="24" l="1"/>
  <c r="N785" i="24"/>
  <c r="O785" i="24" s="1"/>
  <c r="P787" i="24" l="1"/>
  <c r="N786" i="24"/>
  <c r="O786" i="24" s="1"/>
  <c r="P788" i="24" l="1"/>
  <c r="N787" i="24"/>
  <c r="O787" i="24" s="1"/>
  <c r="P789" i="24" l="1"/>
  <c r="N788" i="24"/>
  <c r="O788" i="24" s="1"/>
  <c r="P790" i="24" l="1"/>
  <c r="N789" i="24"/>
  <c r="O789" i="24" s="1"/>
  <c r="P791" i="24" l="1"/>
  <c r="N790" i="24"/>
  <c r="O790" i="24" s="1"/>
  <c r="P792" i="24" l="1"/>
  <c r="N791" i="24"/>
  <c r="O791" i="24" s="1"/>
  <c r="P793" i="24" l="1"/>
  <c r="N792" i="24"/>
  <c r="O792" i="24" s="1"/>
  <c r="P794" i="24" l="1"/>
  <c r="N793" i="24"/>
  <c r="O793" i="24" s="1"/>
  <c r="P795" i="24" l="1"/>
  <c r="N794" i="24"/>
  <c r="O794" i="24" s="1"/>
  <c r="P796" i="24" l="1"/>
  <c r="N795" i="24"/>
  <c r="O795" i="24" s="1"/>
  <c r="P797" i="24" l="1"/>
  <c r="N796" i="24"/>
  <c r="O796" i="24" s="1"/>
  <c r="P798" i="24" l="1"/>
  <c r="N797" i="24"/>
  <c r="O797" i="24" s="1"/>
  <c r="P799" i="24" l="1"/>
  <c r="N798" i="24"/>
  <c r="O798" i="24" s="1"/>
  <c r="P800" i="24" l="1"/>
  <c r="N799" i="24"/>
  <c r="O799" i="24" s="1"/>
  <c r="P801" i="24" l="1"/>
  <c r="N800" i="24"/>
  <c r="O800" i="24" s="1"/>
  <c r="P802" i="24" l="1"/>
  <c r="N801" i="24"/>
  <c r="O801" i="24" s="1"/>
  <c r="P803" i="24" l="1"/>
  <c r="N802" i="24"/>
  <c r="O802" i="24" s="1"/>
  <c r="P804" i="24" l="1"/>
  <c r="N803" i="24"/>
  <c r="O803" i="24" s="1"/>
  <c r="P805" i="24" l="1"/>
  <c r="N804" i="24"/>
  <c r="O804" i="24" s="1"/>
  <c r="P806" i="24" l="1"/>
  <c r="N805" i="24"/>
  <c r="O805" i="24" s="1"/>
  <c r="P807" i="24" l="1"/>
  <c r="N806" i="24"/>
  <c r="O806" i="24" s="1"/>
  <c r="P808" i="24" l="1"/>
  <c r="N807" i="24"/>
  <c r="O807" i="24" s="1"/>
  <c r="P809" i="24" l="1"/>
  <c r="N808" i="24"/>
  <c r="O808" i="24" s="1"/>
  <c r="P810" i="24" l="1"/>
  <c r="N809" i="24"/>
  <c r="O809" i="24" s="1"/>
  <c r="P811" i="24" l="1"/>
  <c r="N810" i="24"/>
  <c r="O810" i="24" s="1"/>
  <c r="P812" i="24" l="1"/>
  <c r="N811" i="24"/>
  <c r="O811" i="24" s="1"/>
  <c r="P813" i="24" l="1"/>
  <c r="N812" i="24"/>
  <c r="O812" i="24" s="1"/>
  <c r="P814" i="24" l="1"/>
  <c r="N813" i="24"/>
  <c r="O813" i="24" s="1"/>
  <c r="P815" i="24" l="1"/>
  <c r="N814" i="24"/>
  <c r="O814" i="24" s="1"/>
  <c r="P816" i="24" l="1"/>
  <c r="N815" i="24"/>
  <c r="O815" i="24" s="1"/>
  <c r="P817" i="24" l="1"/>
  <c r="N816" i="24"/>
  <c r="O816" i="24" s="1"/>
  <c r="P818" i="24" l="1"/>
  <c r="N817" i="24"/>
  <c r="O817" i="24" s="1"/>
  <c r="P819" i="24" l="1"/>
  <c r="N818" i="24"/>
  <c r="O818" i="24" s="1"/>
  <c r="P820" i="24" l="1"/>
  <c r="N819" i="24"/>
  <c r="O819" i="24" s="1"/>
  <c r="P821" i="24" l="1"/>
  <c r="N820" i="24"/>
  <c r="O820" i="24" s="1"/>
  <c r="P822" i="24" l="1"/>
  <c r="N821" i="24"/>
  <c r="O821" i="24" s="1"/>
  <c r="P823" i="24" l="1"/>
  <c r="N822" i="24"/>
  <c r="O822" i="24" s="1"/>
  <c r="P824" i="24" l="1"/>
  <c r="N823" i="24"/>
  <c r="O823" i="24" s="1"/>
  <c r="P825" i="24" l="1"/>
  <c r="N824" i="24"/>
  <c r="O824" i="24" s="1"/>
  <c r="P826" i="24" l="1"/>
  <c r="N825" i="24"/>
  <c r="O825" i="24" s="1"/>
  <c r="P827" i="24" l="1"/>
  <c r="N826" i="24"/>
  <c r="O826" i="24" s="1"/>
  <c r="P828" i="24" l="1"/>
  <c r="N827" i="24"/>
  <c r="O827" i="24" s="1"/>
  <c r="P829" i="24" l="1"/>
  <c r="N828" i="24"/>
  <c r="O828" i="24" s="1"/>
  <c r="P830" i="24" l="1"/>
  <c r="N829" i="24"/>
  <c r="O829" i="24" s="1"/>
  <c r="P831" i="24" l="1"/>
  <c r="N830" i="24"/>
  <c r="O830" i="24" s="1"/>
  <c r="P832" i="24" l="1"/>
  <c r="N831" i="24"/>
  <c r="O831" i="24" s="1"/>
  <c r="P833" i="24" l="1"/>
  <c r="N832" i="24"/>
  <c r="O832" i="24" s="1"/>
  <c r="P834" i="24" l="1"/>
  <c r="N833" i="24"/>
  <c r="O833" i="24" s="1"/>
  <c r="P835" i="24" l="1"/>
  <c r="N834" i="24"/>
  <c r="O834" i="24" s="1"/>
  <c r="P836" i="24" l="1"/>
  <c r="N835" i="24"/>
  <c r="O835" i="24" s="1"/>
  <c r="P837" i="24" l="1"/>
  <c r="N836" i="24"/>
  <c r="O836" i="24" s="1"/>
  <c r="P838" i="24" l="1"/>
  <c r="N837" i="24"/>
  <c r="O837" i="24" s="1"/>
  <c r="P839" i="24" l="1"/>
  <c r="N838" i="24"/>
  <c r="O838" i="24" s="1"/>
  <c r="P840" i="24" l="1"/>
  <c r="N839" i="24"/>
  <c r="O839" i="24" s="1"/>
  <c r="P841" i="24" l="1"/>
  <c r="N840" i="24"/>
  <c r="O840" i="24" s="1"/>
  <c r="P842" i="24" l="1"/>
  <c r="N841" i="24"/>
  <c r="O841" i="24" s="1"/>
  <c r="P843" i="24" l="1"/>
  <c r="N842" i="24"/>
  <c r="O842" i="24" s="1"/>
  <c r="P844" i="24" l="1"/>
  <c r="N843" i="24"/>
  <c r="O843" i="24" s="1"/>
  <c r="P845" i="24" l="1"/>
  <c r="N844" i="24"/>
  <c r="O844" i="24" s="1"/>
  <c r="P846" i="24" l="1"/>
  <c r="N845" i="24"/>
  <c r="O845" i="24" s="1"/>
  <c r="P847" i="24" l="1"/>
  <c r="N846" i="24"/>
  <c r="O846" i="24" s="1"/>
  <c r="P848" i="24" l="1"/>
  <c r="N847" i="24"/>
  <c r="O847" i="24" s="1"/>
  <c r="P849" i="24" l="1"/>
  <c r="N848" i="24"/>
  <c r="O848" i="24" s="1"/>
  <c r="P850" i="24" l="1"/>
  <c r="N849" i="24"/>
  <c r="O849" i="24" s="1"/>
  <c r="P851" i="24" l="1"/>
  <c r="N850" i="24"/>
  <c r="O850" i="24" s="1"/>
  <c r="P852" i="24" l="1"/>
  <c r="N851" i="24"/>
  <c r="O851" i="24" s="1"/>
  <c r="P853" i="24" l="1"/>
  <c r="N852" i="24"/>
  <c r="O852" i="24" s="1"/>
  <c r="P854" i="24" l="1"/>
  <c r="N853" i="24"/>
  <c r="O853" i="24" s="1"/>
  <c r="P855" i="24" l="1"/>
  <c r="N854" i="24"/>
  <c r="O854" i="24" s="1"/>
  <c r="P856" i="24" l="1"/>
  <c r="N855" i="24"/>
  <c r="O855" i="24" s="1"/>
  <c r="P857" i="24" l="1"/>
  <c r="N856" i="24"/>
  <c r="O856" i="24" s="1"/>
  <c r="P858" i="24" l="1"/>
  <c r="N857" i="24"/>
  <c r="O857" i="24" s="1"/>
  <c r="P859" i="24" l="1"/>
  <c r="N858" i="24"/>
  <c r="O858" i="24" s="1"/>
  <c r="P860" i="24" l="1"/>
  <c r="N859" i="24"/>
  <c r="O859" i="24" s="1"/>
  <c r="P861" i="24" l="1"/>
  <c r="N860" i="24"/>
  <c r="O860" i="24" s="1"/>
  <c r="P862" i="24" l="1"/>
  <c r="N861" i="24"/>
  <c r="O861" i="24" s="1"/>
  <c r="P863" i="24" l="1"/>
  <c r="N862" i="24"/>
  <c r="O862" i="24" s="1"/>
  <c r="P864" i="24" l="1"/>
  <c r="N863" i="24"/>
  <c r="O863" i="24" s="1"/>
  <c r="P865" i="24" l="1"/>
  <c r="N864" i="24"/>
  <c r="O864" i="24" s="1"/>
  <c r="P866" i="24" l="1"/>
  <c r="N865" i="24"/>
  <c r="O865" i="24" s="1"/>
  <c r="P867" i="24" l="1"/>
  <c r="N866" i="24"/>
  <c r="O866" i="24" s="1"/>
  <c r="P868" i="24" l="1"/>
  <c r="N867" i="24"/>
  <c r="O867" i="24" s="1"/>
  <c r="P869" i="24" l="1"/>
  <c r="N868" i="24"/>
  <c r="O868" i="24" s="1"/>
  <c r="P870" i="24" l="1"/>
  <c r="N869" i="24"/>
  <c r="O869" i="24" s="1"/>
  <c r="P871" i="24" l="1"/>
  <c r="N870" i="24"/>
  <c r="O870" i="24" s="1"/>
  <c r="P872" i="24" l="1"/>
  <c r="N871" i="24"/>
  <c r="O871" i="24" s="1"/>
  <c r="P873" i="24" l="1"/>
  <c r="N872" i="24"/>
  <c r="O872" i="24" s="1"/>
  <c r="P874" i="24" l="1"/>
  <c r="N873" i="24"/>
  <c r="O873" i="24" s="1"/>
  <c r="P875" i="24" l="1"/>
  <c r="N874" i="24"/>
  <c r="O874" i="24" s="1"/>
  <c r="P876" i="24" l="1"/>
  <c r="N875" i="24"/>
  <c r="O875" i="24" s="1"/>
  <c r="P877" i="24" l="1"/>
  <c r="N876" i="24"/>
  <c r="O876" i="24" s="1"/>
  <c r="P878" i="24" l="1"/>
  <c r="N877" i="24"/>
  <c r="O877" i="24" s="1"/>
  <c r="P879" i="24" l="1"/>
  <c r="N878" i="24"/>
  <c r="O878" i="24" s="1"/>
  <c r="P880" i="24" l="1"/>
  <c r="N879" i="24"/>
  <c r="O879" i="24" s="1"/>
  <c r="P881" i="24" l="1"/>
  <c r="N880" i="24"/>
  <c r="O880" i="24" s="1"/>
  <c r="P882" i="24" l="1"/>
  <c r="N881" i="24"/>
  <c r="O881" i="24" s="1"/>
  <c r="P883" i="24" l="1"/>
  <c r="N882" i="24"/>
  <c r="O882" i="24" s="1"/>
  <c r="P884" i="24" l="1"/>
  <c r="N883" i="24"/>
  <c r="O883" i="24" s="1"/>
  <c r="P885" i="24" l="1"/>
  <c r="N884" i="24"/>
  <c r="O884" i="24" s="1"/>
  <c r="P886" i="24" l="1"/>
  <c r="N885" i="24"/>
  <c r="O885" i="24" s="1"/>
  <c r="P887" i="24" l="1"/>
  <c r="N886" i="24"/>
  <c r="O886" i="24" s="1"/>
  <c r="P888" i="24" l="1"/>
  <c r="N887" i="24"/>
  <c r="O887" i="24" s="1"/>
  <c r="P889" i="24" l="1"/>
  <c r="N888" i="24"/>
  <c r="O888" i="24" s="1"/>
  <c r="P890" i="24" l="1"/>
  <c r="N889" i="24"/>
  <c r="O889" i="24" s="1"/>
  <c r="P891" i="24" l="1"/>
  <c r="N890" i="24"/>
  <c r="O890" i="24" s="1"/>
  <c r="P892" i="24" l="1"/>
  <c r="N891" i="24"/>
  <c r="O891" i="24" s="1"/>
  <c r="P893" i="24" l="1"/>
  <c r="N892" i="24"/>
  <c r="O892" i="24" s="1"/>
  <c r="P894" i="24" l="1"/>
  <c r="N893" i="24"/>
  <c r="O893" i="24" s="1"/>
  <c r="P895" i="24" l="1"/>
  <c r="N894" i="24"/>
  <c r="O894" i="24" s="1"/>
  <c r="P896" i="24" l="1"/>
  <c r="N895" i="24"/>
  <c r="O895" i="24" s="1"/>
  <c r="P897" i="24" l="1"/>
  <c r="N896" i="24"/>
  <c r="O896" i="24" s="1"/>
  <c r="P898" i="24" l="1"/>
  <c r="N897" i="24"/>
  <c r="O897" i="24" s="1"/>
  <c r="P899" i="24" l="1"/>
  <c r="N898" i="24"/>
  <c r="O898" i="24" s="1"/>
  <c r="P900" i="24" l="1"/>
  <c r="N899" i="24"/>
  <c r="O899" i="24" s="1"/>
  <c r="P901" i="24" l="1"/>
  <c r="N900" i="24"/>
  <c r="O900" i="24" s="1"/>
  <c r="P902" i="24" l="1"/>
  <c r="N901" i="24"/>
  <c r="O901" i="24" s="1"/>
  <c r="P903" i="24" l="1"/>
  <c r="N902" i="24"/>
  <c r="O902" i="24" s="1"/>
  <c r="P904" i="24" l="1"/>
  <c r="N903" i="24"/>
  <c r="O903" i="24" s="1"/>
  <c r="P905" i="24" l="1"/>
  <c r="N904" i="24"/>
  <c r="O904" i="24" s="1"/>
  <c r="P906" i="24" l="1"/>
  <c r="N905" i="24"/>
  <c r="O905" i="24" s="1"/>
  <c r="P907" i="24" l="1"/>
  <c r="N906" i="24"/>
  <c r="O906" i="24" s="1"/>
  <c r="P908" i="24" l="1"/>
  <c r="N907" i="24"/>
  <c r="O907" i="24" s="1"/>
  <c r="P909" i="24" l="1"/>
  <c r="N908" i="24"/>
  <c r="O908" i="24" s="1"/>
  <c r="P910" i="24" l="1"/>
  <c r="N909" i="24"/>
  <c r="O909" i="24" s="1"/>
  <c r="P911" i="24" l="1"/>
  <c r="N910" i="24"/>
  <c r="O910" i="24" s="1"/>
  <c r="P912" i="24" l="1"/>
  <c r="N911" i="24"/>
  <c r="O911" i="24" s="1"/>
  <c r="P913" i="24" l="1"/>
  <c r="N912" i="24"/>
  <c r="O912" i="24" s="1"/>
  <c r="P914" i="24" l="1"/>
  <c r="N913" i="24"/>
  <c r="O913" i="24" s="1"/>
  <c r="P915" i="24" l="1"/>
  <c r="N914" i="24"/>
  <c r="O914" i="24" s="1"/>
  <c r="P916" i="24" l="1"/>
  <c r="N915" i="24"/>
  <c r="O915" i="24" s="1"/>
  <c r="P917" i="24" l="1"/>
  <c r="N916" i="24"/>
  <c r="O916" i="24" s="1"/>
  <c r="P918" i="24" l="1"/>
  <c r="N917" i="24"/>
  <c r="O917" i="24" s="1"/>
  <c r="P919" i="24" l="1"/>
  <c r="N918" i="24"/>
  <c r="O918" i="24" s="1"/>
  <c r="P920" i="24" l="1"/>
  <c r="N919" i="24"/>
  <c r="O919" i="24" s="1"/>
  <c r="P921" i="24" l="1"/>
  <c r="N920" i="24"/>
  <c r="O920" i="24" s="1"/>
  <c r="P922" i="24" l="1"/>
  <c r="N921" i="24"/>
  <c r="O921" i="24" s="1"/>
  <c r="P923" i="24" l="1"/>
  <c r="N922" i="24"/>
  <c r="O922" i="24" s="1"/>
  <c r="P924" i="24" l="1"/>
  <c r="N923" i="24"/>
  <c r="O923" i="24" s="1"/>
  <c r="P925" i="24" l="1"/>
  <c r="N924" i="24"/>
  <c r="O924" i="24" s="1"/>
  <c r="P926" i="24" l="1"/>
  <c r="N925" i="24"/>
  <c r="O925" i="24" s="1"/>
  <c r="P927" i="24" l="1"/>
  <c r="N926" i="24"/>
  <c r="O926" i="24" s="1"/>
  <c r="P928" i="24" l="1"/>
  <c r="N927" i="24"/>
  <c r="O927" i="24" s="1"/>
  <c r="P929" i="24" l="1"/>
  <c r="N928" i="24"/>
  <c r="O928" i="24" s="1"/>
  <c r="P930" i="24" l="1"/>
  <c r="N929" i="24"/>
  <c r="O929" i="24" s="1"/>
  <c r="P931" i="24" l="1"/>
  <c r="N930" i="24"/>
  <c r="O930" i="24" s="1"/>
  <c r="P932" i="24" l="1"/>
  <c r="N931" i="24"/>
  <c r="O931" i="24" s="1"/>
  <c r="P933" i="24" l="1"/>
  <c r="N932" i="24"/>
  <c r="O932" i="24" s="1"/>
  <c r="P934" i="24" l="1"/>
  <c r="N933" i="24"/>
  <c r="O933" i="24" s="1"/>
  <c r="P935" i="24" l="1"/>
  <c r="N934" i="24"/>
  <c r="O934" i="24" s="1"/>
  <c r="P936" i="24" l="1"/>
  <c r="N935" i="24"/>
  <c r="O935" i="24" s="1"/>
  <c r="P937" i="24" l="1"/>
  <c r="N936" i="24"/>
  <c r="O936" i="24" s="1"/>
  <c r="P938" i="24" l="1"/>
  <c r="N937" i="24"/>
  <c r="O937" i="24" s="1"/>
  <c r="P939" i="24" l="1"/>
  <c r="N938" i="24"/>
  <c r="O938" i="24" s="1"/>
  <c r="P940" i="24" l="1"/>
  <c r="N939" i="24"/>
  <c r="O939" i="24" s="1"/>
  <c r="P941" i="24" l="1"/>
  <c r="N940" i="24"/>
  <c r="O940" i="24" s="1"/>
  <c r="P942" i="24" l="1"/>
  <c r="N941" i="24"/>
  <c r="O941" i="24" s="1"/>
  <c r="P943" i="24" l="1"/>
  <c r="N942" i="24"/>
  <c r="O942" i="24" s="1"/>
  <c r="P944" i="24" l="1"/>
  <c r="N943" i="24"/>
  <c r="O943" i="24" s="1"/>
  <c r="P945" i="24" l="1"/>
  <c r="N944" i="24"/>
  <c r="O944" i="24" s="1"/>
  <c r="P946" i="24" l="1"/>
  <c r="N945" i="24"/>
  <c r="O945" i="24" s="1"/>
  <c r="P947" i="24" l="1"/>
  <c r="N946" i="24"/>
  <c r="O946" i="24" s="1"/>
  <c r="P948" i="24" l="1"/>
  <c r="N947" i="24"/>
  <c r="O947" i="24" s="1"/>
  <c r="P949" i="24" l="1"/>
  <c r="N948" i="24"/>
  <c r="O948" i="24" s="1"/>
  <c r="P950" i="24" l="1"/>
  <c r="N949" i="24"/>
  <c r="O949" i="24" s="1"/>
  <c r="P951" i="24" l="1"/>
  <c r="N950" i="24"/>
  <c r="O950" i="24" s="1"/>
  <c r="P952" i="24" l="1"/>
  <c r="N951" i="24"/>
  <c r="O951" i="24" s="1"/>
  <c r="P953" i="24" l="1"/>
  <c r="N952" i="24"/>
  <c r="O952" i="24" s="1"/>
  <c r="P954" i="24" l="1"/>
  <c r="N953" i="24"/>
  <c r="O953" i="24" s="1"/>
  <c r="P955" i="24" l="1"/>
  <c r="N954" i="24"/>
  <c r="O954" i="24" s="1"/>
  <c r="P956" i="24" l="1"/>
  <c r="N955" i="24"/>
  <c r="O955" i="24" s="1"/>
  <c r="P957" i="24" l="1"/>
  <c r="N956" i="24"/>
  <c r="O956" i="24" s="1"/>
  <c r="P958" i="24" l="1"/>
  <c r="N957" i="24"/>
  <c r="O957" i="24" s="1"/>
  <c r="P959" i="24" l="1"/>
  <c r="N958" i="24"/>
  <c r="O958" i="24" s="1"/>
  <c r="P960" i="24" l="1"/>
  <c r="N959" i="24"/>
  <c r="O959" i="24" s="1"/>
  <c r="P961" i="24" l="1"/>
  <c r="N960" i="24"/>
  <c r="O960" i="24" s="1"/>
  <c r="P962" i="24" l="1"/>
  <c r="N961" i="24"/>
  <c r="O961" i="24" s="1"/>
  <c r="P963" i="24" l="1"/>
  <c r="N962" i="24"/>
  <c r="O962" i="24" s="1"/>
  <c r="P964" i="24" l="1"/>
  <c r="N963" i="24"/>
  <c r="O963" i="24" s="1"/>
  <c r="P965" i="24" l="1"/>
  <c r="N964" i="24"/>
  <c r="O964" i="24" s="1"/>
  <c r="P966" i="24" l="1"/>
  <c r="N965" i="24"/>
  <c r="O965" i="24" s="1"/>
  <c r="P967" i="24" l="1"/>
  <c r="N966" i="24"/>
  <c r="O966" i="24" s="1"/>
  <c r="P968" i="24" l="1"/>
  <c r="N967" i="24"/>
  <c r="O967" i="24" s="1"/>
  <c r="P969" i="24" l="1"/>
  <c r="N968" i="24"/>
  <c r="O968" i="24" s="1"/>
  <c r="P970" i="24" l="1"/>
  <c r="N969" i="24"/>
  <c r="O969" i="24" s="1"/>
  <c r="P971" i="24" l="1"/>
  <c r="N970" i="24"/>
  <c r="O970" i="24" s="1"/>
  <c r="P972" i="24" l="1"/>
  <c r="N971" i="24"/>
  <c r="O971" i="24" s="1"/>
  <c r="P973" i="24" l="1"/>
  <c r="N972" i="24"/>
  <c r="O972" i="24" s="1"/>
  <c r="P974" i="24" l="1"/>
  <c r="N973" i="24"/>
  <c r="O973" i="24" s="1"/>
  <c r="P975" i="24" l="1"/>
  <c r="N974" i="24"/>
  <c r="O974" i="24" s="1"/>
  <c r="P976" i="24" l="1"/>
  <c r="N975" i="24"/>
  <c r="O975" i="24" s="1"/>
  <c r="P977" i="24" l="1"/>
  <c r="N976" i="24"/>
  <c r="O976" i="24" s="1"/>
  <c r="P978" i="24" l="1"/>
  <c r="N977" i="24"/>
  <c r="O977" i="24" s="1"/>
  <c r="P979" i="24" l="1"/>
  <c r="N978" i="24"/>
  <c r="O978" i="24" s="1"/>
  <c r="P980" i="24" l="1"/>
  <c r="N979" i="24"/>
  <c r="O979" i="24" s="1"/>
  <c r="P981" i="24" l="1"/>
  <c r="N980" i="24"/>
  <c r="O980" i="24" s="1"/>
  <c r="P982" i="24" l="1"/>
  <c r="N981" i="24"/>
  <c r="O981" i="24" s="1"/>
  <c r="P983" i="24" l="1"/>
  <c r="N982" i="24"/>
  <c r="O982" i="24" s="1"/>
  <c r="P984" i="24" l="1"/>
  <c r="N983" i="24"/>
  <c r="O983" i="24" s="1"/>
  <c r="P985" i="24" l="1"/>
  <c r="N984" i="24"/>
  <c r="O984" i="24" s="1"/>
  <c r="P986" i="24" l="1"/>
  <c r="N985" i="24"/>
  <c r="O985" i="24" s="1"/>
  <c r="P987" i="24" l="1"/>
  <c r="N986" i="24"/>
  <c r="O986" i="24" s="1"/>
  <c r="P988" i="24" l="1"/>
  <c r="N987" i="24"/>
  <c r="O987" i="24" s="1"/>
  <c r="P989" i="24" l="1"/>
  <c r="N988" i="24"/>
  <c r="O988" i="24" s="1"/>
  <c r="P990" i="24" l="1"/>
  <c r="N989" i="24"/>
  <c r="O989" i="24" s="1"/>
  <c r="P991" i="24" l="1"/>
  <c r="N990" i="24"/>
  <c r="O990" i="24" s="1"/>
  <c r="P992" i="24" l="1"/>
  <c r="N991" i="24"/>
  <c r="O991" i="24" s="1"/>
  <c r="P993" i="24" l="1"/>
  <c r="N992" i="24"/>
  <c r="O992" i="24" s="1"/>
  <c r="P994" i="24" l="1"/>
  <c r="N993" i="24"/>
  <c r="O993" i="24" s="1"/>
  <c r="P995" i="24" l="1"/>
  <c r="N994" i="24"/>
  <c r="O994" i="24" s="1"/>
  <c r="P996" i="24" l="1"/>
  <c r="N995" i="24"/>
  <c r="O995" i="24" s="1"/>
  <c r="P997" i="24" l="1"/>
  <c r="N996" i="24"/>
  <c r="O996" i="24" s="1"/>
  <c r="P998" i="24" l="1"/>
  <c r="N997" i="24"/>
  <c r="O997" i="24" s="1"/>
  <c r="P999" i="24" l="1"/>
  <c r="N998" i="24"/>
  <c r="O998" i="24" s="1"/>
  <c r="P1000" i="24" l="1"/>
  <c r="N999" i="24"/>
  <c r="O999" i="24" s="1"/>
  <c r="P1001" i="24" l="1"/>
  <c r="N1000" i="24"/>
  <c r="O1000" i="24" s="1"/>
  <c r="P1002" i="24" l="1"/>
  <c r="N1001" i="24"/>
  <c r="O1001" i="24" s="1"/>
  <c r="P1003" i="24" l="1"/>
  <c r="N1002" i="24"/>
  <c r="O1002" i="24" s="1"/>
  <c r="P1004" i="24" l="1"/>
  <c r="N1003" i="24"/>
  <c r="O1003" i="24" s="1"/>
  <c r="P1005" i="24" l="1"/>
  <c r="N1004" i="24"/>
  <c r="O1004" i="24" s="1"/>
  <c r="P1006" i="24" l="1"/>
  <c r="N1005" i="24"/>
  <c r="O1005" i="24" s="1"/>
  <c r="P1007" i="24" l="1"/>
  <c r="N1006" i="24"/>
  <c r="O1006" i="24" s="1"/>
  <c r="P1008" i="24" l="1"/>
  <c r="N1007" i="24"/>
  <c r="O1007" i="24" s="1"/>
  <c r="P1009" i="24" l="1"/>
  <c r="N1008" i="24"/>
  <c r="O1008" i="24" s="1"/>
  <c r="P1010" i="24" l="1"/>
  <c r="N1009" i="24"/>
  <c r="O1009" i="24" s="1"/>
  <c r="P1011" i="24" l="1"/>
  <c r="N1010" i="24"/>
  <c r="O1010" i="24" s="1"/>
  <c r="P1012" i="24" l="1"/>
  <c r="N1011" i="24"/>
  <c r="O1011" i="24" s="1"/>
  <c r="P1013" i="24" l="1"/>
  <c r="N1012" i="24"/>
  <c r="O1012" i="24" s="1"/>
  <c r="P1014" i="24" l="1"/>
  <c r="N1013" i="24"/>
  <c r="O1013" i="24" s="1"/>
  <c r="P1015" i="24" l="1"/>
  <c r="N1014" i="24"/>
  <c r="O1014" i="24" s="1"/>
  <c r="P1016" i="24" l="1"/>
  <c r="N1015" i="24"/>
  <c r="O1015" i="24" s="1"/>
  <c r="P1017" i="24" l="1"/>
  <c r="N1016" i="24"/>
  <c r="O1016" i="24" s="1"/>
  <c r="P1018" i="24" l="1"/>
  <c r="N1017" i="24"/>
  <c r="O1017" i="24" s="1"/>
  <c r="P1019" i="24" l="1"/>
  <c r="N1018" i="24"/>
  <c r="O1018" i="24" s="1"/>
  <c r="P1020" i="24" l="1"/>
  <c r="N1019" i="24"/>
  <c r="O1019" i="24" s="1"/>
  <c r="P1021" i="24" l="1"/>
  <c r="N1020" i="24"/>
  <c r="O1020" i="24" s="1"/>
  <c r="P1022" i="24" l="1"/>
  <c r="N1021" i="24"/>
  <c r="O1021" i="24" s="1"/>
  <c r="P1023" i="24" l="1"/>
  <c r="N1022" i="24"/>
  <c r="O1022" i="24" s="1"/>
  <c r="P1024" i="24" l="1"/>
  <c r="N1023" i="24"/>
  <c r="O1023" i="24" s="1"/>
  <c r="P1025" i="24" l="1"/>
  <c r="N1024" i="24"/>
  <c r="O1024" i="24" s="1"/>
  <c r="P1026" i="24" l="1"/>
  <c r="N1025" i="24"/>
  <c r="O1025" i="24" s="1"/>
  <c r="P1027" i="24" l="1"/>
  <c r="N1026" i="24"/>
  <c r="O1026" i="24" s="1"/>
  <c r="P1028" i="24" l="1"/>
  <c r="N1027" i="24"/>
  <c r="O1027" i="24" s="1"/>
  <c r="P1029" i="24" l="1"/>
  <c r="N1028" i="24"/>
  <c r="O1028" i="24" s="1"/>
  <c r="P1030" i="24" l="1"/>
  <c r="N1029" i="24"/>
  <c r="O1029" i="24" s="1"/>
  <c r="P1031" i="24" l="1"/>
  <c r="N1030" i="24"/>
  <c r="O1030" i="24" s="1"/>
  <c r="P1032" i="24" l="1"/>
  <c r="N1031" i="24"/>
  <c r="O1031" i="24" s="1"/>
  <c r="P1033" i="24" l="1"/>
  <c r="N1032" i="24"/>
  <c r="O1032" i="24" s="1"/>
  <c r="P1034" i="24" l="1"/>
  <c r="N1033" i="24"/>
  <c r="O1033" i="24" s="1"/>
  <c r="P1035" i="24" l="1"/>
  <c r="N1034" i="24"/>
  <c r="O1034" i="24" s="1"/>
  <c r="P1036" i="24" l="1"/>
  <c r="N1035" i="24"/>
  <c r="O1035" i="24" s="1"/>
  <c r="P1037" i="24" l="1"/>
  <c r="N1036" i="24"/>
  <c r="O1036" i="24" s="1"/>
  <c r="P1038" i="24" l="1"/>
  <c r="N1037" i="24"/>
  <c r="O1037" i="24" s="1"/>
  <c r="P1039" i="24" l="1"/>
  <c r="N1038" i="24"/>
  <c r="O1038" i="24" s="1"/>
  <c r="P1040" i="24" l="1"/>
  <c r="N1039" i="24"/>
  <c r="O1039" i="24" s="1"/>
  <c r="P1041" i="24" l="1"/>
  <c r="N1040" i="24"/>
  <c r="O1040" i="24" s="1"/>
  <c r="P1042" i="24" l="1"/>
  <c r="N1041" i="24"/>
  <c r="O1041" i="24" s="1"/>
  <c r="P1043" i="24" l="1"/>
  <c r="N1042" i="24"/>
  <c r="O1042" i="24" s="1"/>
  <c r="P1044" i="24" l="1"/>
  <c r="N1043" i="24"/>
  <c r="O1043" i="24" s="1"/>
  <c r="P1045" i="24" l="1"/>
  <c r="N1044" i="24"/>
  <c r="O1044" i="24" s="1"/>
  <c r="P1046" i="24" l="1"/>
  <c r="N1045" i="24"/>
  <c r="O1045" i="24" s="1"/>
  <c r="P1047" i="24" l="1"/>
  <c r="N1046" i="24"/>
  <c r="O1046" i="24" s="1"/>
  <c r="P1048" i="24" l="1"/>
  <c r="N1047" i="24"/>
  <c r="O1047" i="24" s="1"/>
  <c r="P1049" i="24" l="1"/>
  <c r="N1048" i="24"/>
  <c r="O1048" i="24" s="1"/>
  <c r="P1050" i="24" l="1"/>
  <c r="N1049" i="24"/>
  <c r="O1049" i="24" s="1"/>
  <c r="P1051" i="24" l="1"/>
  <c r="N1050" i="24"/>
  <c r="O1050" i="24" s="1"/>
  <c r="P1052" i="24" l="1"/>
  <c r="N1051" i="24"/>
  <c r="O1051" i="24" s="1"/>
  <c r="P1053" i="24" l="1"/>
  <c r="N1052" i="24"/>
  <c r="O1052" i="24" s="1"/>
  <c r="P1054" i="24" l="1"/>
  <c r="N1053" i="24"/>
  <c r="O1053" i="24" s="1"/>
  <c r="P1055" i="24" l="1"/>
  <c r="N1054" i="24"/>
  <c r="O1054" i="24" s="1"/>
  <c r="P1056" i="24" l="1"/>
  <c r="N1055" i="24"/>
  <c r="O1055" i="24" s="1"/>
  <c r="P1057" i="24" l="1"/>
  <c r="N1056" i="24"/>
  <c r="O1056" i="24" s="1"/>
  <c r="P1058" i="24" l="1"/>
  <c r="N1057" i="24"/>
  <c r="O1057" i="24" s="1"/>
  <c r="P1059" i="24" l="1"/>
  <c r="N1058" i="24"/>
  <c r="O1058" i="24" s="1"/>
  <c r="P1060" i="24" l="1"/>
  <c r="N1059" i="24"/>
  <c r="O1059" i="24" s="1"/>
  <c r="P1061" i="24" l="1"/>
  <c r="N1060" i="24"/>
  <c r="O1060" i="24" s="1"/>
  <c r="P1062" i="24" l="1"/>
  <c r="N1061" i="24"/>
  <c r="O1061" i="24" s="1"/>
  <c r="P1063" i="24" l="1"/>
  <c r="N1062" i="24"/>
  <c r="O1062" i="24" s="1"/>
  <c r="P1064" i="24" l="1"/>
  <c r="N1063" i="24"/>
  <c r="O1063" i="24" s="1"/>
  <c r="P1065" i="24" l="1"/>
  <c r="N1064" i="24"/>
  <c r="O1064" i="24" s="1"/>
  <c r="P1066" i="24" l="1"/>
  <c r="N1065" i="24"/>
  <c r="O1065" i="24" s="1"/>
  <c r="P1067" i="24" l="1"/>
  <c r="N1066" i="24"/>
  <c r="O1066" i="24" s="1"/>
  <c r="P1068" i="24" l="1"/>
  <c r="N1067" i="24"/>
  <c r="O1067" i="24" s="1"/>
  <c r="P1069" i="24" l="1"/>
  <c r="N1068" i="24"/>
  <c r="O1068" i="24" s="1"/>
  <c r="P1070" i="24" l="1"/>
  <c r="N1069" i="24"/>
  <c r="O1069" i="24" s="1"/>
  <c r="P1071" i="24" l="1"/>
  <c r="N1070" i="24"/>
  <c r="O1070" i="24" s="1"/>
  <c r="P1072" i="24" l="1"/>
  <c r="N1071" i="24"/>
  <c r="O1071" i="24" s="1"/>
  <c r="P1073" i="24" l="1"/>
  <c r="N1072" i="24"/>
  <c r="O1072" i="24" s="1"/>
  <c r="P1074" i="24" l="1"/>
  <c r="N1073" i="24"/>
  <c r="O1073" i="24" s="1"/>
  <c r="P1075" i="24" l="1"/>
  <c r="N1074" i="24"/>
  <c r="O1074" i="24" s="1"/>
  <c r="P1076" i="24" l="1"/>
  <c r="N1075" i="24"/>
  <c r="O1075" i="24" s="1"/>
  <c r="P1077" i="24" l="1"/>
  <c r="N1076" i="24"/>
  <c r="O1076" i="24" s="1"/>
  <c r="P1078" i="24" l="1"/>
  <c r="N1077" i="24"/>
  <c r="O1077" i="24" s="1"/>
  <c r="P1079" i="24" l="1"/>
  <c r="N1078" i="24"/>
  <c r="O1078" i="24" s="1"/>
  <c r="P1080" i="24" l="1"/>
  <c r="N1079" i="24"/>
  <c r="O1079" i="24" s="1"/>
  <c r="P1081" i="24" l="1"/>
  <c r="N1080" i="24"/>
  <c r="O1080" i="24" s="1"/>
  <c r="P1082" i="24" l="1"/>
  <c r="N1081" i="24"/>
  <c r="O1081" i="24" s="1"/>
  <c r="P1083" i="24" l="1"/>
  <c r="N1082" i="24"/>
  <c r="O1082" i="24" s="1"/>
  <c r="P1084" i="24" l="1"/>
  <c r="N1083" i="24"/>
  <c r="O1083" i="24" s="1"/>
  <c r="P1085" i="24" l="1"/>
  <c r="N1084" i="24"/>
  <c r="O1084" i="24" s="1"/>
  <c r="P1086" i="24" l="1"/>
  <c r="N1085" i="24"/>
  <c r="O1085" i="24" s="1"/>
  <c r="P1087" i="24" l="1"/>
  <c r="N1086" i="24"/>
  <c r="O1086" i="24" s="1"/>
  <c r="P1088" i="24" l="1"/>
  <c r="N1087" i="24"/>
  <c r="O1087" i="24" s="1"/>
  <c r="P1089" i="24" l="1"/>
  <c r="N1088" i="24"/>
  <c r="O1088" i="24" s="1"/>
  <c r="P1090" i="24" l="1"/>
  <c r="N1089" i="24"/>
  <c r="O1089" i="24" s="1"/>
  <c r="P1091" i="24" l="1"/>
  <c r="N1090" i="24"/>
  <c r="O1090" i="24" s="1"/>
  <c r="P1092" i="24" l="1"/>
  <c r="N1091" i="24"/>
  <c r="O1091" i="24" s="1"/>
  <c r="P1093" i="24" l="1"/>
  <c r="N1092" i="24"/>
  <c r="O1092" i="24" s="1"/>
  <c r="P1094" i="24" l="1"/>
  <c r="N1093" i="24"/>
  <c r="O1093" i="24" s="1"/>
  <c r="P1095" i="24" l="1"/>
  <c r="N1094" i="24"/>
  <c r="O1094" i="24" s="1"/>
  <c r="P1096" i="24" l="1"/>
  <c r="N1095" i="24"/>
  <c r="O1095" i="24" s="1"/>
  <c r="P1097" i="24" l="1"/>
  <c r="N1096" i="24"/>
  <c r="O1096" i="24" s="1"/>
  <c r="P1098" i="24" l="1"/>
  <c r="N1097" i="24"/>
  <c r="O1097" i="24" s="1"/>
  <c r="P1099" i="24" l="1"/>
  <c r="N1098" i="24"/>
  <c r="O1098" i="24" s="1"/>
  <c r="P1100" i="24" l="1"/>
  <c r="N1099" i="24"/>
  <c r="O1099" i="24" s="1"/>
  <c r="P1101" i="24" l="1"/>
  <c r="N1100" i="24"/>
  <c r="O1100" i="24" s="1"/>
  <c r="P1102" i="24" l="1"/>
  <c r="N1101" i="24"/>
  <c r="O1101" i="24" s="1"/>
  <c r="P1103" i="24" l="1"/>
  <c r="N1102" i="24"/>
  <c r="O1102" i="24" s="1"/>
  <c r="P1104" i="24" l="1"/>
  <c r="N1103" i="24"/>
  <c r="O1103" i="24" s="1"/>
  <c r="P1105" i="24" l="1"/>
  <c r="N1104" i="24"/>
  <c r="O1104" i="24" s="1"/>
  <c r="P1106" i="24" l="1"/>
  <c r="N1105" i="24"/>
  <c r="O1105" i="24" s="1"/>
  <c r="P1107" i="24" l="1"/>
  <c r="N1106" i="24"/>
  <c r="O1106" i="24" s="1"/>
  <c r="P1108" i="24" l="1"/>
  <c r="N1107" i="24"/>
  <c r="O1107" i="24" s="1"/>
  <c r="P1109" i="24" l="1"/>
  <c r="N1108" i="24"/>
  <c r="O1108" i="24" s="1"/>
  <c r="P1110" i="24" l="1"/>
  <c r="N1109" i="24"/>
  <c r="O1109" i="24" s="1"/>
  <c r="P1111" i="24" l="1"/>
  <c r="N1110" i="24"/>
  <c r="O1110" i="24" s="1"/>
  <c r="P1112" i="24" l="1"/>
  <c r="N1111" i="24"/>
  <c r="O1111" i="24" s="1"/>
  <c r="P1113" i="24" l="1"/>
  <c r="N1112" i="24"/>
  <c r="O1112" i="24" s="1"/>
  <c r="P1114" i="24" l="1"/>
  <c r="N1113" i="24"/>
  <c r="O1113" i="24" s="1"/>
  <c r="P1115" i="24" l="1"/>
  <c r="N1114" i="24"/>
  <c r="O1114" i="24" s="1"/>
  <c r="P1116" i="24" l="1"/>
  <c r="N1115" i="24"/>
  <c r="O1115" i="24" s="1"/>
  <c r="P1117" i="24" l="1"/>
  <c r="N1116" i="24"/>
  <c r="O1116" i="24" s="1"/>
  <c r="P1118" i="24" l="1"/>
  <c r="N1117" i="24"/>
  <c r="O1117" i="24" s="1"/>
  <c r="P1119" i="24" l="1"/>
  <c r="N1118" i="24"/>
  <c r="O1118" i="24" s="1"/>
  <c r="P1120" i="24" l="1"/>
  <c r="N1119" i="24"/>
  <c r="O1119" i="24" s="1"/>
  <c r="P1121" i="24" l="1"/>
  <c r="N1120" i="24"/>
  <c r="O1120" i="24" s="1"/>
  <c r="P1122" i="24" l="1"/>
  <c r="N1121" i="24"/>
  <c r="O1121" i="24" s="1"/>
  <c r="P1123" i="24" l="1"/>
  <c r="N1122" i="24"/>
  <c r="O1122" i="24" s="1"/>
  <c r="P1124" i="24" l="1"/>
  <c r="N1123" i="24"/>
  <c r="O1123" i="24" s="1"/>
  <c r="P1125" i="24" l="1"/>
  <c r="N1124" i="24"/>
  <c r="O1124" i="24" s="1"/>
  <c r="P1126" i="24" l="1"/>
  <c r="N1125" i="24"/>
  <c r="O1125" i="24" s="1"/>
  <c r="P1127" i="24" l="1"/>
  <c r="N1126" i="24"/>
  <c r="O1126" i="24" s="1"/>
  <c r="P1128" i="24" l="1"/>
  <c r="N1127" i="24"/>
  <c r="O1127" i="24" s="1"/>
  <c r="P1129" i="24" l="1"/>
  <c r="N1128" i="24"/>
  <c r="O1128" i="24" s="1"/>
  <c r="P1130" i="24" l="1"/>
  <c r="N1129" i="24"/>
  <c r="O1129" i="24" s="1"/>
  <c r="P1131" i="24" l="1"/>
  <c r="N1130" i="24"/>
  <c r="O1130" i="24" s="1"/>
  <c r="P1132" i="24" l="1"/>
  <c r="N1131" i="24"/>
  <c r="O1131" i="24" s="1"/>
  <c r="P1133" i="24" l="1"/>
  <c r="N1132" i="24"/>
  <c r="O1132" i="24" s="1"/>
  <c r="P1134" i="24" l="1"/>
  <c r="N1133" i="24"/>
  <c r="O1133" i="24" s="1"/>
  <c r="P1135" i="24" l="1"/>
  <c r="N1134" i="24"/>
  <c r="O1134" i="24" s="1"/>
  <c r="P1136" i="24" l="1"/>
  <c r="N1135" i="24"/>
  <c r="O1135" i="24" s="1"/>
  <c r="P1137" i="24" l="1"/>
  <c r="N1136" i="24"/>
  <c r="O1136" i="24" s="1"/>
  <c r="P1138" i="24" l="1"/>
  <c r="N1137" i="24"/>
  <c r="O1137" i="24" s="1"/>
  <c r="P1139" i="24" l="1"/>
  <c r="N1138" i="24"/>
  <c r="O1138" i="24" s="1"/>
  <c r="P1140" i="24" l="1"/>
  <c r="N1139" i="24"/>
  <c r="O1139" i="24" s="1"/>
  <c r="P1141" i="24" l="1"/>
  <c r="N1140" i="24"/>
  <c r="O1140" i="24" s="1"/>
  <c r="P1142" i="24" l="1"/>
  <c r="N1141" i="24"/>
  <c r="O1141" i="24" s="1"/>
  <c r="P1143" i="24" l="1"/>
  <c r="N1142" i="24"/>
  <c r="O1142" i="24" s="1"/>
  <c r="P1144" i="24" l="1"/>
  <c r="N1143" i="24"/>
  <c r="O1143" i="24" s="1"/>
  <c r="P1145" i="24" l="1"/>
  <c r="N1144" i="24"/>
  <c r="O1144" i="24" s="1"/>
  <c r="P1146" i="24" l="1"/>
  <c r="N1145" i="24"/>
  <c r="O1145" i="24" s="1"/>
  <c r="P1147" i="24" l="1"/>
  <c r="N1146" i="24"/>
  <c r="O1146" i="24" s="1"/>
  <c r="P1148" i="24" l="1"/>
  <c r="N1147" i="24"/>
  <c r="O1147" i="24" s="1"/>
  <c r="P1149" i="24" l="1"/>
  <c r="N1148" i="24"/>
  <c r="O1148" i="24" s="1"/>
  <c r="P1150" i="24" l="1"/>
  <c r="N1149" i="24"/>
  <c r="O1149" i="24" s="1"/>
  <c r="P1151" i="24" l="1"/>
  <c r="N1150" i="24"/>
  <c r="O1150" i="24" s="1"/>
  <c r="P1152" i="24" l="1"/>
  <c r="N1151" i="24"/>
  <c r="O1151" i="24" s="1"/>
  <c r="P1153" i="24" l="1"/>
  <c r="N1152" i="24"/>
  <c r="O1152" i="24" s="1"/>
  <c r="P1154" i="24" l="1"/>
  <c r="N1153" i="24"/>
  <c r="O1153" i="24" s="1"/>
  <c r="P1155" i="24" l="1"/>
  <c r="N1154" i="24"/>
  <c r="O1154" i="24" s="1"/>
  <c r="P1156" i="24" l="1"/>
  <c r="N1155" i="24"/>
  <c r="O1155" i="24" s="1"/>
  <c r="P1157" i="24" l="1"/>
  <c r="N1156" i="24"/>
  <c r="O1156" i="24" s="1"/>
  <c r="P1158" i="24" l="1"/>
  <c r="N1157" i="24"/>
  <c r="O1157" i="24" s="1"/>
  <c r="P1159" i="24" l="1"/>
  <c r="N1158" i="24"/>
  <c r="O1158" i="24" s="1"/>
  <c r="P1160" i="24" l="1"/>
  <c r="N1159" i="24"/>
  <c r="O1159" i="24" s="1"/>
  <c r="P1161" i="24" l="1"/>
  <c r="N1160" i="24"/>
  <c r="O1160" i="24" s="1"/>
  <c r="P1162" i="24" l="1"/>
  <c r="N1161" i="24"/>
  <c r="O1161" i="24" s="1"/>
  <c r="P1163" i="24" l="1"/>
  <c r="N1162" i="24"/>
  <c r="O1162" i="24" s="1"/>
  <c r="P1164" i="24" l="1"/>
  <c r="N1163" i="24"/>
  <c r="O1163" i="24" s="1"/>
  <c r="P1165" i="24" l="1"/>
  <c r="N1164" i="24"/>
  <c r="O1164" i="24" s="1"/>
  <c r="P1166" i="24" l="1"/>
  <c r="N1165" i="24"/>
  <c r="O1165" i="24" s="1"/>
  <c r="P1167" i="24" l="1"/>
  <c r="N1166" i="24"/>
  <c r="O1166" i="24" s="1"/>
  <c r="P1168" i="24" l="1"/>
  <c r="N1167" i="24"/>
  <c r="O1167" i="24" s="1"/>
  <c r="P1169" i="24" l="1"/>
  <c r="N1168" i="24"/>
  <c r="O1168" i="24" s="1"/>
  <c r="P1170" i="24" l="1"/>
  <c r="N1169" i="24"/>
  <c r="O1169" i="24" s="1"/>
  <c r="P1171" i="24" l="1"/>
  <c r="N1170" i="24"/>
  <c r="O1170" i="24" s="1"/>
  <c r="P1172" i="24" l="1"/>
  <c r="N1171" i="24"/>
  <c r="O1171" i="24" s="1"/>
  <c r="P1173" i="24" l="1"/>
  <c r="N1172" i="24"/>
  <c r="O1172" i="24" s="1"/>
  <c r="P1174" i="24" l="1"/>
  <c r="N1173" i="24"/>
  <c r="O1173" i="24" s="1"/>
  <c r="P1175" i="24" l="1"/>
  <c r="N1174" i="24"/>
  <c r="O1174" i="24" s="1"/>
  <c r="P1176" i="24" l="1"/>
  <c r="N1175" i="24"/>
  <c r="O1175" i="24" s="1"/>
  <c r="P1177" i="24" l="1"/>
  <c r="N1176" i="24"/>
  <c r="O1176" i="24" s="1"/>
  <c r="P1178" i="24" l="1"/>
  <c r="N1177" i="24"/>
  <c r="O1177" i="24" s="1"/>
  <c r="P1179" i="24" l="1"/>
  <c r="N1178" i="24"/>
  <c r="O1178" i="24" s="1"/>
  <c r="P1180" i="24" l="1"/>
  <c r="N1179" i="24"/>
  <c r="O1179" i="24" s="1"/>
  <c r="P1181" i="24" l="1"/>
  <c r="N1180" i="24"/>
  <c r="O1180" i="24" s="1"/>
  <c r="P1182" i="24" l="1"/>
  <c r="N1181" i="24"/>
  <c r="O1181" i="24" s="1"/>
  <c r="P1183" i="24" l="1"/>
  <c r="N1182" i="24"/>
  <c r="O1182" i="24" s="1"/>
  <c r="P1184" i="24" l="1"/>
  <c r="N1183" i="24"/>
  <c r="O1183" i="24" s="1"/>
  <c r="P1185" i="24" l="1"/>
  <c r="N1184" i="24"/>
  <c r="O1184" i="24" s="1"/>
  <c r="P1186" i="24" l="1"/>
  <c r="N1185" i="24"/>
  <c r="O1185" i="24" s="1"/>
  <c r="P1187" i="24" l="1"/>
  <c r="N1186" i="24"/>
  <c r="O1186" i="24" s="1"/>
  <c r="P1188" i="24" l="1"/>
  <c r="N1187" i="24"/>
  <c r="O1187" i="24" s="1"/>
  <c r="P1189" i="24" l="1"/>
  <c r="N1188" i="24"/>
  <c r="O1188" i="24" s="1"/>
  <c r="P1190" i="24" l="1"/>
  <c r="N1189" i="24"/>
  <c r="O1189" i="24" s="1"/>
  <c r="P1191" i="24" l="1"/>
  <c r="N1190" i="24"/>
  <c r="O1190" i="24" s="1"/>
  <c r="P1192" i="24" l="1"/>
  <c r="N1191" i="24"/>
  <c r="O1191" i="24" s="1"/>
  <c r="P1193" i="24" l="1"/>
  <c r="N1192" i="24"/>
  <c r="O1192" i="24" s="1"/>
  <c r="P1194" i="24" l="1"/>
  <c r="N1193" i="24"/>
  <c r="O1193" i="24" s="1"/>
  <c r="P1195" i="24" l="1"/>
  <c r="N1194" i="24"/>
  <c r="O1194" i="24" s="1"/>
  <c r="P1196" i="24" l="1"/>
  <c r="N1195" i="24"/>
  <c r="O1195" i="24" s="1"/>
  <c r="P1197" i="24" l="1"/>
  <c r="N1196" i="24"/>
  <c r="O1196" i="24" s="1"/>
  <c r="P1198" i="24" l="1"/>
  <c r="N1197" i="24"/>
  <c r="O1197" i="24" s="1"/>
  <c r="P1199" i="24" l="1"/>
  <c r="N1198" i="24"/>
  <c r="O1198" i="24" s="1"/>
  <c r="P1200" i="24" l="1"/>
  <c r="N1199" i="24"/>
  <c r="O1199" i="24" s="1"/>
  <c r="P1201" i="24" l="1"/>
  <c r="N1200" i="24"/>
  <c r="O1200" i="24" s="1"/>
  <c r="P1202" i="24" l="1"/>
  <c r="N1201" i="24"/>
  <c r="O1201" i="24" s="1"/>
  <c r="P1203" i="24" l="1"/>
  <c r="N1202" i="24"/>
  <c r="O1202" i="24" s="1"/>
  <c r="P1204" i="24" l="1"/>
  <c r="N1203" i="24"/>
  <c r="O1203" i="24" s="1"/>
  <c r="P1205" i="24" l="1"/>
  <c r="N1204" i="24"/>
  <c r="O1204" i="24" s="1"/>
  <c r="P1206" i="24" l="1"/>
  <c r="N1205" i="24"/>
  <c r="O1205" i="24" s="1"/>
  <c r="P1207" i="24" l="1"/>
  <c r="N1206" i="24"/>
  <c r="O1206" i="24" s="1"/>
  <c r="P1208" i="24" l="1"/>
  <c r="N1207" i="24"/>
  <c r="O1207" i="24" s="1"/>
  <c r="P1209" i="24" l="1"/>
  <c r="N1208" i="24"/>
  <c r="O1208" i="24" s="1"/>
  <c r="P1210" i="24" l="1"/>
  <c r="N1209" i="24"/>
  <c r="O1209" i="24" s="1"/>
  <c r="P1211" i="24" l="1"/>
  <c r="N1210" i="24"/>
  <c r="O1210" i="24" s="1"/>
  <c r="P1212" i="24" l="1"/>
  <c r="N1211" i="24"/>
  <c r="O1211" i="24" s="1"/>
  <c r="P1213" i="24" l="1"/>
  <c r="N1212" i="24"/>
  <c r="O1212" i="24" s="1"/>
  <c r="P1214" i="24" l="1"/>
  <c r="N1213" i="24"/>
  <c r="O1213" i="24" s="1"/>
  <c r="P1215" i="24" l="1"/>
  <c r="N1214" i="24"/>
  <c r="O1214" i="24" s="1"/>
  <c r="P1216" i="24" l="1"/>
  <c r="N1215" i="24"/>
  <c r="O1215" i="24" s="1"/>
  <c r="P1217" i="24" l="1"/>
  <c r="N1216" i="24"/>
  <c r="O1216" i="24" s="1"/>
  <c r="P1218" i="24" l="1"/>
  <c r="N1217" i="24"/>
  <c r="O1217" i="24" s="1"/>
  <c r="P1219" i="24" l="1"/>
  <c r="N1218" i="24"/>
  <c r="O1218" i="24" s="1"/>
  <c r="P1220" i="24" l="1"/>
  <c r="N1219" i="24"/>
  <c r="O1219" i="24" s="1"/>
  <c r="P1221" i="24" l="1"/>
  <c r="N1220" i="24"/>
  <c r="O1220" i="24" s="1"/>
  <c r="P1222" i="24" l="1"/>
  <c r="N1221" i="24"/>
  <c r="O1221" i="24" s="1"/>
  <c r="P1223" i="24" l="1"/>
  <c r="N1222" i="24"/>
  <c r="O1222" i="24" s="1"/>
  <c r="P1224" i="24" l="1"/>
  <c r="N1223" i="24"/>
  <c r="O1223" i="24" s="1"/>
  <c r="P1225" i="24" l="1"/>
  <c r="N1224" i="24"/>
  <c r="O1224" i="24" s="1"/>
  <c r="P1226" i="24" l="1"/>
  <c r="N1225" i="24"/>
  <c r="O1225" i="24" s="1"/>
  <c r="P1227" i="24" l="1"/>
  <c r="N1226" i="24"/>
  <c r="O1226" i="24" s="1"/>
  <c r="P1228" i="24" l="1"/>
  <c r="N1227" i="24"/>
  <c r="O1227" i="24" s="1"/>
  <c r="P1229" i="24" l="1"/>
  <c r="N1228" i="24"/>
  <c r="O1228" i="24" s="1"/>
  <c r="P1230" i="24" l="1"/>
  <c r="N1229" i="24"/>
  <c r="O1229" i="24" s="1"/>
  <c r="P1231" i="24" l="1"/>
  <c r="N1230" i="24"/>
  <c r="O1230" i="24" s="1"/>
  <c r="P1232" i="24" l="1"/>
  <c r="N1231" i="24"/>
  <c r="O1231" i="24" s="1"/>
  <c r="P1233" i="24" l="1"/>
  <c r="N1232" i="24"/>
  <c r="O1232" i="24" s="1"/>
  <c r="P1234" i="24" l="1"/>
  <c r="N1233" i="24"/>
  <c r="O1233" i="24" s="1"/>
  <c r="P1235" i="24" l="1"/>
  <c r="N1234" i="24"/>
  <c r="O1234" i="24" s="1"/>
  <c r="P1236" i="24" l="1"/>
  <c r="N1235" i="24"/>
  <c r="O1235" i="24" s="1"/>
  <c r="P1237" i="24" l="1"/>
  <c r="N1236" i="24"/>
  <c r="O1236" i="24" s="1"/>
  <c r="P1238" i="24" l="1"/>
  <c r="N1237" i="24"/>
  <c r="O1237" i="24" s="1"/>
  <c r="P1239" i="24" l="1"/>
  <c r="N1238" i="24"/>
  <c r="O1238" i="24" s="1"/>
  <c r="P1240" i="24" l="1"/>
  <c r="N1239" i="24"/>
  <c r="O1239" i="24" s="1"/>
  <c r="P1241" i="24" l="1"/>
  <c r="N1240" i="24"/>
  <c r="O1240" i="24" s="1"/>
  <c r="P1242" i="24" l="1"/>
  <c r="N1241" i="24"/>
  <c r="O1241" i="24" s="1"/>
  <c r="P1243" i="24" l="1"/>
  <c r="N1242" i="24"/>
  <c r="O1242" i="24" s="1"/>
  <c r="P1244" i="24" l="1"/>
  <c r="N1243" i="24"/>
  <c r="O1243" i="24" s="1"/>
  <c r="P1245" i="24" l="1"/>
  <c r="N1244" i="24"/>
  <c r="O1244" i="24" s="1"/>
  <c r="P1246" i="24" l="1"/>
  <c r="N1245" i="24"/>
  <c r="O1245" i="24" s="1"/>
  <c r="P1247" i="24" l="1"/>
  <c r="N1246" i="24"/>
  <c r="O1246" i="24" s="1"/>
  <c r="P1248" i="24" l="1"/>
  <c r="N1247" i="24"/>
  <c r="O1247" i="24" s="1"/>
  <c r="P1249" i="24" l="1"/>
  <c r="N1248" i="24"/>
  <c r="O1248" i="24" s="1"/>
  <c r="P1250" i="24" l="1"/>
  <c r="N1249" i="24"/>
  <c r="O1249" i="24" s="1"/>
  <c r="P1251" i="24" l="1"/>
  <c r="N1250" i="24"/>
  <c r="O1250" i="24" s="1"/>
  <c r="P1252" i="24" l="1"/>
  <c r="N1251" i="24"/>
  <c r="O1251" i="24" s="1"/>
  <c r="P1253" i="24" l="1"/>
  <c r="N1252" i="24"/>
  <c r="O1252" i="24" s="1"/>
  <c r="P1254" i="24" l="1"/>
  <c r="N1253" i="24"/>
  <c r="O1253" i="24" s="1"/>
  <c r="P1255" i="24" l="1"/>
  <c r="N1254" i="24"/>
  <c r="O1254" i="24" s="1"/>
  <c r="P1256" i="24" l="1"/>
  <c r="N1255" i="24"/>
  <c r="O1255" i="24" s="1"/>
  <c r="P1257" i="24" l="1"/>
  <c r="N1256" i="24"/>
  <c r="O1256" i="24" s="1"/>
  <c r="P1258" i="24" l="1"/>
  <c r="N1257" i="24"/>
  <c r="O1257" i="24" s="1"/>
  <c r="P1259" i="24" l="1"/>
  <c r="N1258" i="24"/>
  <c r="O1258" i="24" s="1"/>
  <c r="P1260" i="24" l="1"/>
  <c r="N1259" i="24"/>
  <c r="O1259" i="24" s="1"/>
  <c r="P1261" i="24" l="1"/>
  <c r="N1260" i="24"/>
  <c r="O1260" i="24" s="1"/>
  <c r="P1262" i="24" l="1"/>
  <c r="N1261" i="24"/>
  <c r="O1261" i="24" s="1"/>
  <c r="P1263" i="24" l="1"/>
  <c r="N1262" i="24"/>
  <c r="O1262" i="24" s="1"/>
  <c r="P1264" i="24" l="1"/>
  <c r="N1263" i="24"/>
  <c r="O1263" i="24" s="1"/>
  <c r="P1265" i="24" l="1"/>
  <c r="N1264" i="24"/>
  <c r="O1264" i="24" s="1"/>
  <c r="P1266" i="24" l="1"/>
  <c r="N1265" i="24"/>
  <c r="O1265" i="24" s="1"/>
  <c r="P1267" i="24" l="1"/>
  <c r="N1266" i="24"/>
  <c r="O1266" i="24" s="1"/>
  <c r="P1268" i="24" l="1"/>
  <c r="N1267" i="24"/>
  <c r="O1267" i="24" s="1"/>
  <c r="P1269" i="24" l="1"/>
  <c r="N1268" i="24"/>
  <c r="O1268" i="24" s="1"/>
  <c r="P1270" i="24" l="1"/>
  <c r="N1269" i="24"/>
  <c r="O1269" i="24" s="1"/>
  <c r="P1271" i="24" l="1"/>
  <c r="N1270" i="24"/>
  <c r="O1270" i="24" s="1"/>
  <c r="P1272" i="24" l="1"/>
  <c r="N1271" i="24"/>
  <c r="O1271" i="24" s="1"/>
  <c r="P1273" i="24" l="1"/>
  <c r="N1272" i="24"/>
  <c r="O1272" i="24" s="1"/>
  <c r="P1274" i="24" l="1"/>
  <c r="N1273" i="24"/>
  <c r="O1273" i="24" s="1"/>
  <c r="P1275" i="24" l="1"/>
  <c r="N1274" i="24"/>
  <c r="O1274" i="24" s="1"/>
  <c r="P1276" i="24" l="1"/>
  <c r="N1275" i="24"/>
  <c r="O1275" i="24" s="1"/>
  <c r="P1277" i="24" l="1"/>
  <c r="N1276" i="24"/>
  <c r="O1276" i="24" s="1"/>
  <c r="P1278" i="24" l="1"/>
  <c r="N1277" i="24"/>
  <c r="O1277" i="24" s="1"/>
  <c r="P1279" i="24" l="1"/>
  <c r="N1278" i="24"/>
  <c r="O1278" i="24" s="1"/>
  <c r="P1280" i="24" l="1"/>
  <c r="N1279" i="24"/>
  <c r="O1279" i="24" s="1"/>
  <c r="P1281" i="24" l="1"/>
  <c r="N1280" i="24"/>
  <c r="O1280" i="24" s="1"/>
  <c r="P1282" i="24" l="1"/>
  <c r="N1281" i="24"/>
  <c r="O1281" i="24" s="1"/>
  <c r="P1283" i="24" l="1"/>
  <c r="N1282" i="24"/>
  <c r="O1282" i="24" s="1"/>
  <c r="P1284" i="24" l="1"/>
  <c r="N1283" i="24"/>
  <c r="O1283" i="24" s="1"/>
  <c r="P1285" i="24" l="1"/>
  <c r="N1284" i="24"/>
  <c r="O1284" i="24" s="1"/>
  <c r="P1286" i="24" l="1"/>
  <c r="N1285" i="24"/>
  <c r="O1285" i="24" s="1"/>
  <c r="P1287" i="24" l="1"/>
  <c r="N1286" i="24"/>
  <c r="O1286" i="24" s="1"/>
  <c r="P1288" i="24" l="1"/>
  <c r="N1287" i="24"/>
  <c r="O1287" i="24" s="1"/>
  <c r="P1289" i="24" l="1"/>
  <c r="N1288" i="24"/>
  <c r="O1288" i="24" s="1"/>
  <c r="P1290" i="24" l="1"/>
  <c r="N1289" i="24"/>
  <c r="O1289" i="24" s="1"/>
  <c r="P1291" i="24" l="1"/>
  <c r="N1290" i="24"/>
  <c r="O1290" i="24" s="1"/>
  <c r="P1292" i="24" l="1"/>
  <c r="N1291" i="24"/>
  <c r="O1291" i="24" s="1"/>
  <c r="P1293" i="24" l="1"/>
  <c r="N1292" i="24"/>
  <c r="O1292" i="24" s="1"/>
  <c r="P1294" i="24" l="1"/>
  <c r="N1293" i="24"/>
  <c r="O1293" i="24" s="1"/>
  <c r="P1295" i="24" l="1"/>
  <c r="N1294" i="24"/>
  <c r="O1294" i="24" s="1"/>
  <c r="P1296" i="24" l="1"/>
  <c r="N1295" i="24"/>
  <c r="O1295" i="24" s="1"/>
  <c r="P1297" i="24" l="1"/>
  <c r="N1296" i="24"/>
  <c r="O1296" i="24" s="1"/>
  <c r="P1298" i="24" l="1"/>
  <c r="N1297" i="24"/>
  <c r="O1297" i="24" s="1"/>
  <c r="P1299" i="24" l="1"/>
  <c r="N1298" i="24"/>
  <c r="O1298" i="24" s="1"/>
  <c r="P1300" i="24" l="1"/>
  <c r="N1299" i="24"/>
  <c r="O1299" i="24" s="1"/>
  <c r="P1301" i="24" l="1"/>
  <c r="N1300" i="24"/>
  <c r="O1300" i="24" s="1"/>
  <c r="P1302" i="24" l="1"/>
  <c r="N1301" i="24"/>
  <c r="O1301" i="24" s="1"/>
  <c r="P1303" i="24" l="1"/>
  <c r="N1302" i="24"/>
  <c r="O1302" i="24" s="1"/>
  <c r="P1304" i="24" l="1"/>
  <c r="N1303" i="24"/>
  <c r="O1303" i="24" s="1"/>
  <c r="P1305" i="24" l="1"/>
  <c r="N1304" i="24"/>
  <c r="O1304" i="24" s="1"/>
  <c r="P1306" i="24" l="1"/>
  <c r="N1305" i="24"/>
  <c r="O1305" i="24" s="1"/>
  <c r="P1307" i="24" l="1"/>
  <c r="N1306" i="24"/>
  <c r="O1306" i="24" s="1"/>
  <c r="P1308" i="24" l="1"/>
  <c r="N1307" i="24"/>
  <c r="O1307" i="24" s="1"/>
  <c r="P1309" i="24" l="1"/>
  <c r="N1308" i="24"/>
  <c r="O1308" i="24" s="1"/>
  <c r="P1310" i="24" l="1"/>
  <c r="N1309" i="24"/>
  <c r="O1309" i="24" s="1"/>
  <c r="P1311" i="24" l="1"/>
  <c r="N1310" i="24"/>
  <c r="O1310" i="24" s="1"/>
  <c r="P1312" i="24" l="1"/>
  <c r="N1311" i="24"/>
  <c r="O1311" i="24" s="1"/>
  <c r="P1313" i="24" l="1"/>
  <c r="N1312" i="24"/>
  <c r="O1312" i="24" s="1"/>
  <c r="P1314" i="24" l="1"/>
  <c r="N1313" i="24"/>
  <c r="O1313" i="24" s="1"/>
  <c r="P1315" i="24" l="1"/>
  <c r="N1314" i="24"/>
  <c r="O1314" i="24" s="1"/>
  <c r="P1316" i="24" l="1"/>
  <c r="N1315" i="24"/>
  <c r="O1315" i="24" s="1"/>
  <c r="P1317" i="24" l="1"/>
  <c r="N1316" i="24"/>
  <c r="O1316" i="24" s="1"/>
  <c r="P1318" i="24" l="1"/>
  <c r="N1317" i="24"/>
  <c r="O1317" i="24" s="1"/>
  <c r="P1319" i="24" l="1"/>
  <c r="N1318" i="24"/>
  <c r="O1318" i="24" s="1"/>
  <c r="P1320" i="24" l="1"/>
  <c r="N1319" i="24"/>
  <c r="O1319" i="24" s="1"/>
  <c r="P1321" i="24" l="1"/>
  <c r="N1320" i="24"/>
  <c r="O1320" i="24" s="1"/>
  <c r="P1322" i="24" l="1"/>
  <c r="N1321" i="24"/>
  <c r="O1321" i="24" s="1"/>
  <c r="P1323" i="24" l="1"/>
  <c r="N1322" i="24"/>
  <c r="O1322" i="24" s="1"/>
  <c r="P1324" i="24" l="1"/>
  <c r="N1323" i="24"/>
  <c r="O1323" i="24" s="1"/>
  <c r="P1325" i="24" l="1"/>
  <c r="N1324" i="24"/>
  <c r="O1324" i="24" s="1"/>
  <c r="P1326" i="24" l="1"/>
  <c r="N1325" i="24"/>
  <c r="O1325" i="24" s="1"/>
  <c r="P1327" i="24" l="1"/>
  <c r="N1326" i="24"/>
  <c r="O1326" i="24" s="1"/>
  <c r="P1328" i="24" l="1"/>
  <c r="N1327" i="24"/>
  <c r="O1327" i="24" s="1"/>
  <c r="P1329" i="24" l="1"/>
  <c r="N1328" i="24"/>
  <c r="O1328" i="24" s="1"/>
  <c r="P1330" i="24" l="1"/>
  <c r="N1329" i="24"/>
  <c r="O1329" i="24" s="1"/>
  <c r="P1331" i="24" l="1"/>
  <c r="N1330" i="24"/>
  <c r="O1330" i="24" s="1"/>
  <c r="P1332" i="24" l="1"/>
  <c r="N1331" i="24"/>
  <c r="O1331" i="24" s="1"/>
  <c r="P1333" i="24" l="1"/>
  <c r="N1332" i="24"/>
  <c r="O1332" i="24" s="1"/>
  <c r="P1334" i="24" l="1"/>
  <c r="N1333" i="24"/>
  <c r="O1333" i="24" s="1"/>
  <c r="P1335" i="24" l="1"/>
  <c r="N1334" i="24"/>
  <c r="O1334" i="24" s="1"/>
  <c r="P1336" i="24" l="1"/>
  <c r="N1335" i="24"/>
  <c r="O1335" i="24" s="1"/>
  <c r="P1337" i="24" l="1"/>
  <c r="N1336" i="24"/>
  <c r="O1336" i="24" s="1"/>
  <c r="P1338" i="24" l="1"/>
  <c r="N1337" i="24"/>
  <c r="O1337" i="24" s="1"/>
  <c r="P1339" i="24" l="1"/>
  <c r="N1338" i="24"/>
  <c r="O1338" i="24" s="1"/>
  <c r="P1340" i="24" l="1"/>
  <c r="N1339" i="24"/>
  <c r="O1339" i="24" s="1"/>
  <c r="P1341" i="24" l="1"/>
  <c r="N1340" i="24"/>
  <c r="O1340" i="24" s="1"/>
  <c r="P1342" i="24" l="1"/>
  <c r="N1341" i="24"/>
  <c r="O1341" i="24" s="1"/>
  <c r="P1343" i="24" l="1"/>
  <c r="N1342" i="24"/>
  <c r="O1342" i="24" s="1"/>
  <c r="P1344" i="24" l="1"/>
  <c r="N1343" i="24"/>
  <c r="O1343" i="24" s="1"/>
  <c r="P1345" i="24" l="1"/>
  <c r="N1344" i="24"/>
  <c r="O1344" i="24" s="1"/>
  <c r="P1346" i="24" l="1"/>
  <c r="N1345" i="24"/>
  <c r="O1345" i="24" s="1"/>
  <c r="P1347" i="24" l="1"/>
  <c r="N1346" i="24"/>
  <c r="O1346" i="24" s="1"/>
  <c r="P1348" i="24" l="1"/>
  <c r="N1347" i="24"/>
  <c r="O1347" i="24" s="1"/>
  <c r="P1349" i="24" l="1"/>
  <c r="N1348" i="24"/>
  <c r="O1348" i="24" s="1"/>
  <c r="P1350" i="24" l="1"/>
  <c r="N1349" i="24"/>
  <c r="O1349" i="24" s="1"/>
  <c r="P1351" i="24" l="1"/>
  <c r="N1350" i="24"/>
  <c r="O1350" i="24" s="1"/>
  <c r="P1352" i="24" l="1"/>
  <c r="N1351" i="24"/>
  <c r="O1351" i="24" s="1"/>
  <c r="P1353" i="24" l="1"/>
  <c r="N1352" i="24"/>
  <c r="O1352" i="24" s="1"/>
  <c r="P1354" i="24" l="1"/>
  <c r="N1353" i="24"/>
  <c r="O1353" i="24" s="1"/>
  <c r="P1355" i="24" l="1"/>
  <c r="N1354" i="24"/>
  <c r="O1354" i="24" s="1"/>
  <c r="P1356" i="24" l="1"/>
  <c r="N1355" i="24"/>
  <c r="O1355" i="24" s="1"/>
  <c r="P1357" i="24" l="1"/>
  <c r="N1356" i="24"/>
  <c r="O1356" i="24" s="1"/>
  <c r="P1358" i="24" l="1"/>
  <c r="N1357" i="24"/>
  <c r="O1357" i="24" s="1"/>
  <c r="P1359" i="24" l="1"/>
  <c r="N1358" i="24"/>
  <c r="O1358" i="24" s="1"/>
  <c r="P1360" i="24" l="1"/>
  <c r="N1359" i="24"/>
  <c r="O1359" i="24" s="1"/>
  <c r="P1361" i="24" l="1"/>
  <c r="N1360" i="24"/>
  <c r="O1360" i="24" s="1"/>
  <c r="P1362" i="24" l="1"/>
  <c r="N1361" i="24"/>
  <c r="O1361" i="24" s="1"/>
  <c r="P1363" i="24" l="1"/>
  <c r="N1362" i="24"/>
  <c r="O1362" i="24" s="1"/>
  <c r="P1364" i="24" l="1"/>
  <c r="N1363" i="24"/>
  <c r="O1363" i="24" s="1"/>
  <c r="P1365" i="24" l="1"/>
  <c r="N1364" i="24"/>
  <c r="O1364" i="24" s="1"/>
  <c r="P1366" i="24" l="1"/>
  <c r="N1365" i="24"/>
  <c r="O1365" i="24" s="1"/>
  <c r="P1367" i="24" l="1"/>
  <c r="N1366" i="24"/>
  <c r="O1366" i="24" s="1"/>
  <c r="P1368" i="24" l="1"/>
  <c r="N1367" i="24"/>
  <c r="O1367" i="24" s="1"/>
  <c r="P1369" i="24" l="1"/>
  <c r="N1368" i="24"/>
  <c r="O1368" i="24" s="1"/>
  <c r="P1370" i="24" l="1"/>
  <c r="N1369" i="24"/>
  <c r="O1369" i="24" s="1"/>
  <c r="P1371" i="24" l="1"/>
  <c r="N1370" i="24"/>
  <c r="O1370" i="24" s="1"/>
  <c r="P1372" i="24" l="1"/>
  <c r="N1371" i="24"/>
  <c r="O1371" i="24" s="1"/>
  <c r="P1373" i="24" l="1"/>
  <c r="N1372" i="24"/>
  <c r="O1372" i="24" s="1"/>
  <c r="P1374" i="24" l="1"/>
  <c r="N1373" i="24"/>
  <c r="O1373" i="24" s="1"/>
  <c r="P1375" i="24" l="1"/>
  <c r="N1374" i="24"/>
  <c r="O1374" i="24" s="1"/>
  <c r="P1376" i="24" l="1"/>
  <c r="N1375" i="24"/>
  <c r="O1375" i="24" s="1"/>
  <c r="P1377" i="24" l="1"/>
  <c r="N1376" i="24"/>
  <c r="O1376" i="24" s="1"/>
  <c r="P1378" i="24" l="1"/>
  <c r="N1377" i="24"/>
  <c r="O1377" i="24" s="1"/>
  <c r="P1379" i="24" l="1"/>
  <c r="N1378" i="24"/>
  <c r="O1378" i="24" s="1"/>
  <c r="P1380" i="24" l="1"/>
  <c r="N1379" i="24"/>
  <c r="O1379" i="24" s="1"/>
  <c r="P1381" i="24" l="1"/>
  <c r="N1380" i="24"/>
  <c r="O1380" i="24" s="1"/>
  <c r="P1382" i="24" l="1"/>
  <c r="N1381" i="24"/>
  <c r="O1381" i="24" s="1"/>
  <c r="P1383" i="24" l="1"/>
  <c r="N1382" i="24"/>
  <c r="O1382" i="24" s="1"/>
  <c r="P1384" i="24" l="1"/>
  <c r="N1383" i="24"/>
  <c r="O1383" i="24" s="1"/>
  <c r="P1385" i="24" l="1"/>
  <c r="N1384" i="24"/>
  <c r="O1384" i="24" s="1"/>
  <c r="P1386" i="24" l="1"/>
  <c r="N1385" i="24"/>
  <c r="O1385" i="24" s="1"/>
  <c r="P1387" i="24" l="1"/>
  <c r="N1386" i="24"/>
  <c r="O1386" i="24" s="1"/>
  <c r="P1388" i="24" l="1"/>
  <c r="N1387" i="24"/>
  <c r="O1387" i="24" s="1"/>
  <c r="P1389" i="24" l="1"/>
  <c r="N1388" i="24"/>
  <c r="O1388" i="24" s="1"/>
  <c r="P1390" i="24" l="1"/>
  <c r="N1389" i="24"/>
  <c r="O1389" i="24" s="1"/>
  <c r="P1391" i="24" l="1"/>
  <c r="N1390" i="24"/>
  <c r="O1390" i="24" s="1"/>
  <c r="P1392" i="24" l="1"/>
  <c r="N1391" i="24"/>
  <c r="O1391" i="24" s="1"/>
  <c r="P1393" i="24" l="1"/>
  <c r="N1392" i="24"/>
  <c r="O1392" i="24" s="1"/>
  <c r="P1394" i="24" l="1"/>
  <c r="N1393" i="24"/>
  <c r="O1393" i="24" s="1"/>
  <c r="P1395" i="24" l="1"/>
  <c r="N1394" i="24"/>
  <c r="O1394" i="24" s="1"/>
  <c r="P1396" i="24" l="1"/>
  <c r="N1395" i="24"/>
  <c r="O1395" i="24" s="1"/>
  <c r="P1397" i="24" l="1"/>
  <c r="N1396" i="24"/>
  <c r="O1396" i="24" s="1"/>
  <c r="P1398" i="24" l="1"/>
  <c r="N1397" i="24"/>
  <c r="O1397" i="24" s="1"/>
  <c r="P1399" i="24" l="1"/>
  <c r="N1398" i="24"/>
  <c r="O1398" i="24" s="1"/>
  <c r="P1400" i="24" l="1"/>
  <c r="N1399" i="24"/>
  <c r="O1399" i="24" s="1"/>
  <c r="P1401" i="24" l="1"/>
  <c r="N1400" i="24"/>
  <c r="O1400" i="24" s="1"/>
  <c r="P1402" i="24" l="1"/>
  <c r="N1401" i="24"/>
  <c r="O1401" i="24" s="1"/>
  <c r="P1403" i="24" l="1"/>
  <c r="N1402" i="24"/>
  <c r="O1402" i="24" s="1"/>
  <c r="P1404" i="24" l="1"/>
  <c r="N1403" i="24"/>
  <c r="O1403" i="24" s="1"/>
  <c r="P1405" i="24" l="1"/>
  <c r="N1404" i="24"/>
  <c r="O1404" i="24" s="1"/>
  <c r="P1406" i="24" l="1"/>
  <c r="N1405" i="24"/>
  <c r="O1405" i="24" s="1"/>
  <c r="P1407" i="24" l="1"/>
  <c r="N1406" i="24"/>
  <c r="O1406" i="24" s="1"/>
  <c r="P1408" i="24" l="1"/>
  <c r="N1407" i="24"/>
  <c r="O1407" i="24" s="1"/>
  <c r="P1409" i="24" l="1"/>
  <c r="N1408" i="24"/>
  <c r="O1408" i="24" s="1"/>
  <c r="P1410" i="24" l="1"/>
  <c r="N1409" i="24"/>
  <c r="O1409" i="24" s="1"/>
  <c r="P1411" i="24" l="1"/>
  <c r="N1410" i="24"/>
  <c r="O1410" i="24" s="1"/>
  <c r="P1412" i="24" l="1"/>
  <c r="N1411" i="24"/>
  <c r="O1411" i="24" s="1"/>
  <c r="P1413" i="24" l="1"/>
  <c r="N1412" i="24"/>
  <c r="O1412" i="24" s="1"/>
  <c r="P1414" i="24" l="1"/>
  <c r="N1413" i="24"/>
  <c r="O1413" i="24" s="1"/>
  <c r="P1415" i="24" l="1"/>
  <c r="N1414" i="24"/>
  <c r="O1414" i="24" s="1"/>
  <c r="P1416" i="24" l="1"/>
  <c r="N1415" i="24"/>
  <c r="O1415" i="24" s="1"/>
  <c r="P1417" i="24" l="1"/>
  <c r="N1416" i="24"/>
  <c r="O1416" i="24" s="1"/>
  <c r="P1418" i="24" l="1"/>
  <c r="N1417" i="24"/>
  <c r="O1417" i="24" s="1"/>
  <c r="P1419" i="24" l="1"/>
  <c r="N1418" i="24"/>
  <c r="O1418" i="24" s="1"/>
  <c r="P1420" i="24" l="1"/>
  <c r="N1419" i="24"/>
  <c r="O1419" i="24" s="1"/>
  <c r="P1421" i="24" l="1"/>
  <c r="N1420" i="24"/>
  <c r="O1420" i="24" s="1"/>
  <c r="P1422" i="24" l="1"/>
  <c r="N1421" i="24"/>
  <c r="O1421" i="24" s="1"/>
  <c r="P1423" i="24" l="1"/>
  <c r="N1422" i="24"/>
  <c r="O1422" i="24" s="1"/>
  <c r="P1424" i="24" l="1"/>
  <c r="N1423" i="24"/>
  <c r="O1423" i="24" s="1"/>
  <c r="P1425" i="24" l="1"/>
  <c r="N1424" i="24"/>
  <c r="O1424" i="24" s="1"/>
  <c r="P1426" i="24" l="1"/>
  <c r="N1425" i="24"/>
  <c r="O1425" i="24" s="1"/>
  <c r="P1427" i="24" l="1"/>
  <c r="N1426" i="24"/>
  <c r="O1426" i="24" s="1"/>
  <c r="P1428" i="24" l="1"/>
  <c r="N1427" i="24"/>
  <c r="O1427" i="24" s="1"/>
  <c r="P1429" i="24" l="1"/>
  <c r="N1428" i="24"/>
  <c r="O1428" i="24" s="1"/>
  <c r="P1430" i="24" l="1"/>
  <c r="N1429" i="24"/>
  <c r="O1429" i="24" s="1"/>
  <c r="P1431" i="24" l="1"/>
  <c r="N1430" i="24"/>
  <c r="O1430" i="24" s="1"/>
  <c r="P1432" i="24" l="1"/>
  <c r="N1431" i="24"/>
  <c r="O1431" i="24" s="1"/>
  <c r="P1433" i="24" l="1"/>
  <c r="N1432" i="24"/>
  <c r="O1432" i="24" s="1"/>
  <c r="P1434" i="24" l="1"/>
  <c r="N1433" i="24"/>
  <c r="O1433" i="24" s="1"/>
  <c r="P1435" i="24" l="1"/>
  <c r="N1434" i="24"/>
  <c r="O1434" i="24" s="1"/>
  <c r="P1436" i="24" l="1"/>
  <c r="N1435" i="24"/>
  <c r="O1435" i="24" s="1"/>
  <c r="P1437" i="24" l="1"/>
  <c r="N1436" i="24"/>
  <c r="O1436" i="24" s="1"/>
  <c r="P1438" i="24" l="1"/>
  <c r="N1437" i="24"/>
  <c r="O1437" i="24" s="1"/>
  <c r="P1439" i="24" l="1"/>
  <c r="N1438" i="24"/>
  <c r="O1438" i="24" s="1"/>
  <c r="P1440" i="24" l="1"/>
  <c r="N1439" i="24"/>
  <c r="O1439" i="24" s="1"/>
  <c r="P1441" i="24" l="1"/>
  <c r="N1440" i="24"/>
  <c r="O1440" i="24" s="1"/>
  <c r="P1442" i="24" l="1"/>
  <c r="N1441" i="24"/>
  <c r="O1441" i="24" s="1"/>
  <c r="P1443" i="24" l="1"/>
  <c r="N1442" i="24"/>
  <c r="O1442" i="24" s="1"/>
  <c r="P1444" i="24" l="1"/>
  <c r="N1443" i="24"/>
  <c r="O1443" i="24" s="1"/>
  <c r="P1445" i="24" l="1"/>
  <c r="N1444" i="24"/>
  <c r="O1444" i="24" s="1"/>
  <c r="P1446" i="24" l="1"/>
  <c r="N1445" i="24"/>
  <c r="O1445" i="24" s="1"/>
  <c r="P1447" i="24" l="1"/>
  <c r="N1446" i="24"/>
  <c r="O1446" i="24" s="1"/>
  <c r="P1448" i="24" l="1"/>
  <c r="N1447" i="24"/>
  <c r="O1447" i="24" s="1"/>
  <c r="P1449" i="24" l="1"/>
  <c r="N1448" i="24"/>
  <c r="O1448" i="24" s="1"/>
  <c r="P1450" i="24" l="1"/>
  <c r="N1449" i="24"/>
  <c r="O1449" i="24" s="1"/>
  <c r="P1451" i="24" l="1"/>
  <c r="N1450" i="24"/>
  <c r="O1450" i="24" s="1"/>
  <c r="P1452" i="24" l="1"/>
  <c r="N1451" i="24"/>
  <c r="O1451" i="24" s="1"/>
  <c r="P1453" i="24" l="1"/>
  <c r="N1452" i="24"/>
  <c r="O1452" i="24" s="1"/>
  <c r="P1454" i="24" l="1"/>
  <c r="N1453" i="24"/>
  <c r="O1453" i="24" s="1"/>
  <c r="P1455" i="24" l="1"/>
  <c r="N1454" i="24"/>
  <c r="O1454" i="24" s="1"/>
  <c r="P1456" i="24" l="1"/>
  <c r="N1455" i="24"/>
  <c r="O1455" i="24" s="1"/>
  <c r="P1457" i="24" l="1"/>
  <c r="N1456" i="24"/>
  <c r="O1456" i="24" s="1"/>
  <c r="P1458" i="24" l="1"/>
  <c r="N1457" i="24"/>
  <c r="O1457" i="24" s="1"/>
  <c r="P1459" i="24" l="1"/>
  <c r="N1458" i="24"/>
  <c r="O1458" i="24" s="1"/>
  <c r="P1460" i="24" l="1"/>
  <c r="N1459" i="24"/>
  <c r="O1459" i="24" s="1"/>
  <c r="P1461" i="24" l="1"/>
  <c r="N1460" i="24"/>
  <c r="O1460" i="24" s="1"/>
  <c r="P1462" i="24" l="1"/>
  <c r="N1461" i="24"/>
  <c r="O1461" i="24" s="1"/>
  <c r="P1463" i="24" l="1"/>
  <c r="N1462" i="24"/>
  <c r="O1462" i="24" s="1"/>
  <c r="P1464" i="24" l="1"/>
  <c r="N1463" i="24"/>
  <c r="O1463" i="24" s="1"/>
  <c r="P1465" i="24" l="1"/>
  <c r="N1464" i="24"/>
  <c r="O1464" i="24" s="1"/>
  <c r="P1466" i="24" l="1"/>
  <c r="N1465" i="24"/>
  <c r="O1465" i="24" s="1"/>
  <c r="P1467" i="24" l="1"/>
  <c r="N1466" i="24"/>
  <c r="O1466" i="24" s="1"/>
  <c r="P1468" i="24" l="1"/>
  <c r="N1467" i="24"/>
  <c r="O1467" i="24" s="1"/>
  <c r="P1469" i="24" l="1"/>
  <c r="N1468" i="24"/>
  <c r="O1468" i="24" s="1"/>
  <c r="P1470" i="24" l="1"/>
  <c r="N1469" i="24"/>
  <c r="O1469" i="24" s="1"/>
  <c r="P1471" i="24" l="1"/>
  <c r="N1470" i="24"/>
  <c r="O1470" i="24" s="1"/>
  <c r="P1472" i="24" l="1"/>
  <c r="N1471" i="24"/>
  <c r="O1471" i="24" s="1"/>
  <c r="P1473" i="24" l="1"/>
  <c r="N1472" i="24"/>
  <c r="O1472" i="24" s="1"/>
  <c r="P1474" i="24" l="1"/>
  <c r="N1473" i="24"/>
  <c r="O1473" i="24" s="1"/>
  <c r="P1475" i="24" l="1"/>
  <c r="N1474" i="24"/>
  <c r="O1474" i="24" s="1"/>
  <c r="P1476" i="24" l="1"/>
  <c r="N1475" i="24"/>
  <c r="O1475" i="24" s="1"/>
  <c r="P1477" i="24" l="1"/>
  <c r="N1476" i="24"/>
  <c r="O1476" i="24" s="1"/>
  <c r="P1478" i="24" l="1"/>
  <c r="N1477" i="24"/>
  <c r="O1477" i="24" s="1"/>
  <c r="P1479" i="24" l="1"/>
  <c r="N1478" i="24"/>
  <c r="O1478" i="24" s="1"/>
  <c r="P1480" i="24" l="1"/>
  <c r="N1479" i="24"/>
  <c r="O1479" i="24" s="1"/>
  <c r="P1481" i="24" l="1"/>
  <c r="N1480" i="24"/>
  <c r="O1480" i="24" s="1"/>
  <c r="P1482" i="24" l="1"/>
  <c r="N1481" i="24"/>
  <c r="O1481" i="24" s="1"/>
  <c r="P1483" i="24" l="1"/>
  <c r="N1482" i="24"/>
  <c r="O1482" i="24" s="1"/>
  <c r="P1484" i="24" l="1"/>
  <c r="N1483" i="24"/>
  <c r="O1483" i="24" s="1"/>
  <c r="P1485" i="24" l="1"/>
  <c r="N1484" i="24"/>
  <c r="O1484" i="24" s="1"/>
  <c r="P1486" i="24" l="1"/>
  <c r="N1485" i="24"/>
  <c r="O1485" i="24" s="1"/>
  <c r="P1487" i="24" l="1"/>
  <c r="N1486" i="24"/>
  <c r="O1486" i="24" s="1"/>
  <c r="P1488" i="24" l="1"/>
  <c r="N1487" i="24"/>
  <c r="O1487" i="24" s="1"/>
  <c r="P1489" i="24" l="1"/>
  <c r="N1488" i="24"/>
  <c r="O1488" i="24" s="1"/>
  <c r="P1490" i="24" l="1"/>
  <c r="N1489" i="24"/>
  <c r="O1489" i="24" s="1"/>
  <c r="P1491" i="24" l="1"/>
  <c r="N1490" i="24"/>
  <c r="O1490" i="24" s="1"/>
  <c r="P1492" i="24" l="1"/>
  <c r="N1491" i="24"/>
  <c r="O1491" i="24" s="1"/>
  <c r="P1493" i="24" l="1"/>
  <c r="N1492" i="24"/>
  <c r="O1492" i="24" s="1"/>
  <c r="P1494" i="24" l="1"/>
  <c r="N1493" i="24"/>
  <c r="O1493" i="24" s="1"/>
  <c r="P1495" i="24" l="1"/>
  <c r="N1494" i="24"/>
  <c r="O1494" i="24" s="1"/>
  <c r="P1496" i="24" l="1"/>
  <c r="N1495" i="24"/>
  <c r="O1495" i="24" s="1"/>
  <c r="P1497" i="24" l="1"/>
  <c r="N1496" i="24"/>
  <c r="O1496" i="24" s="1"/>
  <c r="P1498" i="24" l="1"/>
  <c r="N1497" i="24"/>
  <c r="O1497" i="24" s="1"/>
  <c r="P1499" i="24" l="1"/>
  <c r="N1498" i="24"/>
  <c r="O1498" i="24" s="1"/>
  <c r="P1500" i="24" l="1"/>
  <c r="N1499" i="24"/>
  <c r="O1499" i="24" s="1"/>
  <c r="P1501" i="24" l="1"/>
  <c r="N1500" i="24"/>
  <c r="O1500" i="24" s="1"/>
  <c r="P1502" i="24" l="1"/>
  <c r="N1501" i="24"/>
  <c r="O1501" i="24" s="1"/>
  <c r="P1503" i="24" l="1"/>
  <c r="N1502" i="24"/>
  <c r="O1502" i="24" s="1"/>
  <c r="P1504" i="24" l="1"/>
  <c r="N1503" i="24"/>
  <c r="O1503" i="24" s="1"/>
  <c r="P1505" i="24" l="1"/>
  <c r="N1504" i="24"/>
  <c r="O1504" i="24" s="1"/>
  <c r="P1506" i="24" l="1"/>
  <c r="N1505" i="24"/>
  <c r="O1505" i="24" s="1"/>
  <c r="P1507" i="24" l="1"/>
  <c r="N1506" i="24"/>
  <c r="O1506" i="24" s="1"/>
  <c r="P1508" i="24" l="1"/>
  <c r="N1507" i="24"/>
  <c r="O1507" i="24" s="1"/>
  <c r="P1509" i="24" l="1"/>
  <c r="N1508" i="24"/>
  <c r="O1508" i="24" s="1"/>
  <c r="P1510" i="24" l="1"/>
  <c r="N1509" i="24"/>
  <c r="O1509" i="24" s="1"/>
  <c r="P1511" i="24" l="1"/>
  <c r="N1510" i="24"/>
  <c r="O1510" i="24" s="1"/>
  <c r="P1512" i="24" l="1"/>
  <c r="N1511" i="24"/>
  <c r="O1511" i="24" s="1"/>
  <c r="P1513" i="24" l="1"/>
  <c r="N1512" i="24"/>
  <c r="O1512" i="24" s="1"/>
  <c r="P1514" i="24" l="1"/>
  <c r="N1513" i="24"/>
  <c r="O1513" i="24" s="1"/>
  <c r="P1515" i="24" l="1"/>
  <c r="N1514" i="24"/>
  <c r="O1514" i="24" s="1"/>
  <c r="P1516" i="24" l="1"/>
  <c r="N1515" i="24"/>
  <c r="O1515" i="24" s="1"/>
  <c r="P1517" i="24" l="1"/>
  <c r="N1516" i="24"/>
  <c r="O1516" i="24" s="1"/>
  <c r="P1518" i="24" l="1"/>
  <c r="N1517" i="24"/>
  <c r="O1517" i="24" s="1"/>
  <c r="P1519" i="24" l="1"/>
  <c r="N1518" i="24"/>
  <c r="O1518" i="24" s="1"/>
  <c r="P1520" i="24" l="1"/>
  <c r="N1519" i="24"/>
  <c r="O1519" i="24" s="1"/>
  <c r="P1521" i="24" l="1"/>
  <c r="N1520" i="24"/>
  <c r="O1520" i="24" s="1"/>
  <c r="P1522" i="24" l="1"/>
  <c r="N1521" i="24"/>
  <c r="O1521" i="24" s="1"/>
  <c r="P1523" i="24" l="1"/>
  <c r="N1522" i="24"/>
  <c r="O1522" i="24" s="1"/>
  <c r="P1524" i="24" l="1"/>
  <c r="N1523" i="24"/>
  <c r="O1523" i="24" s="1"/>
  <c r="P1525" i="24" l="1"/>
  <c r="N1524" i="24"/>
  <c r="O1524" i="24" s="1"/>
  <c r="P1526" i="24" l="1"/>
  <c r="N1525" i="24"/>
  <c r="O1525" i="24" s="1"/>
  <c r="P1527" i="24" l="1"/>
  <c r="N1526" i="24"/>
  <c r="O1526" i="24" s="1"/>
  <c r="P1528" i="24" l="1"/>
  <c r="N1527" i="24"/>
  <c r="O1527" i="24" s="1"/>
  <c r="P1529" i="24" l="1"/>
  <c r="N1528" i="24"/>
  <c r="O1528" i="24" s="1"/>
  <c r="P1530" i="24" l="1"/>
  <c r="N1529" i="24"/>
  <c r="O1529" i="24" s="1"/>
  <c r="P1531" i="24" l="1"/>
  <c r="N1530" i="24"/>
  <c r="O1530" i="24" s="1"/>
  <c r="P1532" i="24" l="1"/>
  <c r="N1531" i="24"/>
  <c r="O1531" i="24" s="1"/>
  <c r="P1533" i="24" l="1"/>
  <c r="N1532" i="24"/>
  <c r="O1532" i="24" s="1"/>
  <c r="P1534" i="24" l="1"/>
  <c r="N1533" i="24"/>
  <c r="O1533" i="24" s="1"/>
  <c r="P1535" i="24" l="1"/>
  <c r="N1534" i="24"/>
  <c r="O1534" i="24" s="1"/>
  <c r="P1536" i="24" l="1"/>
  <c r="N1535" i="24"/>
  <c r="O1535" i="24" s="1"/>
  <c r="P1537" i="24" l="1"/>
  <c r="N1536" i="24"/>
  <c r="O1536" i="24" s="1"/>
  <c r="P1538" i="24" l="1"/>
  <c r="N1537" i="24"/>
  <c r="O1537" i="24" s="1"/>
  <c r="P1539" i="24" l="1"/>
  <c r="N1538" i="24"/>
  <c r="O1538" i="24" s="1"/>
  <c r="P1540" i="24" l="1"/>
  <c r="N1539" i="24"/>
  <c r="O1539" i="24" s="1"/>
  <c r="P1541" i="24" l="1"/>
  <c r="N1540" i="24"/>
  <c r="O1540" i="24" s="1"/>
  <c r="P1542" i="24" l="1"/>
  <c r="N1541" i="24"/>
  <c r="O1541" i="24" s="1"/>
  <c r="P1543" i="24" l="1"/>
  <c r="N1542" i="24"/>
  <c r="O1542" i="24" s="1"/>
  <c r="P1544" i="24" l="1"/>
  <c r="N1543" i="24"/>
  <c r="O1543" i="24" s="1"/>
  <c r="P1545" i="24" l="1"/>
  <c r="N1544" i="24"/>
  <c r="O1544" i="24" s="1"/>
  <c r="P1546" i="24" l="1"/>
  <c r="N1545" i="24"/>
  <c r="O1545" i="24" s="1"/>
  <c r="P1547" i="24" l="1"/>
  <c r="N1546" i="24"/>
  <c r="O1546" i="24" s="1"/>
  <c r="P1548" i="24" l="1"/>
  <c r="N1547" i="24"/>
  <c r="O1547" i="24" s="1"/>
  <c r="P1549" i="24" l="1"/>
  <c r="N1548" i="24"/>
  <c r="O1548" i="24" s="1"/>
  <c r="P1550" i="24" l="1"/>
  <c r="N1549" i="24"/>
  <c r="O1549" i="24" s="1"/>
  <c r="P1551" i="24" l="1"/>
  <c r="N1550" i="24"/>
  <c r="O1550" i="24" s="1"/>
  <c r="P1552" i="24" l="1"/>
  <c r="N1551" i="24"/>
  <c r="O1551" i="24" s="1"/>
  <c r="P1553" i="24" l="1"/>
  <c r="N1552" i="24"/>
  <c r="O1552" i="24" s="1"/>
  <c r="P1554" i="24" l="1"/>
  <c r="N1553" i="24"/>
  <c r="O1553" i="24" s="1"/>
  <c r="P1555" i="24" l="1"/>
  <c r="N1554" i="24"/>
  <c r="O1554" i="24" s="1"/>
  <c r="P1556" i="24" l="1"/>
  <c r="N1555" i="24"/>
  <c r="O1555" i="24" s="1"/>
  <c r="P1557" i="24" l="1"/>
  <c r="N1556" i="24"/>
  <c r="O1556" i="24" s="1"/>
  <c r="P1558" i="24" l="1"/>
  <c r="N1557" i="24"/>
  <c r="O1557" i="24" s="1"/>
  <c r="P1559" i="24" l="1"/>
  <c r="N1558" i="24"/>
  <c r="O1558" i="24" s="1"/>
  <c r="P1560" i="24" l="1"/>
  <c r="N1559" i="24"/>
  <c r="O1559" i="24" s="1"/>
  <c r="P1561" i="24" l="1"/>
  <c r="N1560" i="24"/>
  <c r="O1560" i="24" s="1"/>
  <c r="P1562" i="24" l="1"/>
  <c r="N1561" i="24"/>
  <c r="O1561" i="24" s="1"/>
  <c r="P1563" i="24" l="1"/>
  <c r="N1562" i="24"/>
  <c r="O1562" i="24" s="1"/>
  <c r="P1564" i="24" l="1"/>
  <c r="N1563" i="24"/>
  <c r="O1563" i="24" s="1"/>
  <c r="P1565" i="24" l="1"/>
  <c r="N1564" i="24"/>
  <c r="O1564" i="24" s="1"/>
  <c r="P1566" i="24" l="1"/>
  <c r="N1565" i="24"/>
  <c r="O1565" i="24" s="1"/>
  <c r="P1567" i="24" l="1"/>
  <c r="N1566" i="24"/>
  <c r="O1566" i="24" s="1"/>
  <c r="P1568" i="24" l="1"/>
  <c r="N1567" i="24"/>
  <c r="O1567" i="24" s="1"/>
  <c r="P1569" i="24" l="1"/>
  <c r="N1568" i="24"/>
  <c r="O1568" i="24" s="1"/>
  <c r="P1570" i="24" l="1"/>
  <c r="N1569" i="24"/>
  <c r="O1569" i="24" s="1"/>
  <c r="P1571" i="24" l="1"/>
  <c r="N1570" i="24"/>
  <c r="O1570" i="24" s="1"/>
  <c r="P1572" i="24" l="1"/>
  <c r="N1571" i="24"/>
  <c r="O1571" i="24" s="1"/>
  <c r="P1573" i="24" l="1"/>
  <c r="N1572" i="24"/>
  <c r="O1572" i="24" s="1"/>
  <c r="P1574" i="24" l="1"/>
  <c r="N1573" i="24"/>
  <c r="O1573" i="24" s="1"/>
  <c r="P1575" i="24" l="1"/>
  <c r="N1574" i="24"/>
  <c r="O1574" i="24" s="1"/>
  <c r="P1576" i="24" l="1"/>
  <c r="N1575" i="24"/>
  <c r="O1575" i="24" s="1"/>
  <c r="P1577" i="24" l="1"/>
  <c r="N1576" i="24"/>
  <c r="O1576" i="24" s="1"/>
  <c r="P1578" i="24" l="1"/>
  <c r="N1577" i="24"/>
  <c r="O1577" i="24" s="1"/>
  <c r="P1579" i="24" l="1"/>
  <c r="N1578" i="24"/>
  <c r="O1578" i="24" s="1"/>
  <c r="P1580" i="24" l="1"/>
  <c r="N1579" i="24"/>
  <c r="O1579" i="24" s="1"/>
  <c r="P1581" i="24" l="1"/>
  <c r="N1580" i="24"/>
  <c r="O1580" i="24" s="1"/>
  <c r="P1582" i="24" l="1"/>
  <c r="N1581" i="24"/>
  <c r="O1581" i="24" s="1"/>
  <c r="P1583" i="24" l="1"/>
  <c r="N1582" i="24"/>
  <c r="O1582" i="24" s="1"/>
  <c r="P1584" i="24" l="1"/>
  <c r="N1583" i="24"/>
  <c r="O1583" i="24" s="1"/>
  <c r="P1585" i="24" l="1"/>
  <c r="N1584" i="24"/>
  <c r="O1584" i="24" s="1"/>
  <c r="P1586" i="24" l="1"/>
  <c r="N1585" i="24"/>
  <c r="O1585" i="24" s="1"/>
  <c r="P1587" i="24" l="1"/>
  <c r="N1586" i="24"/>
  <c r="O1586" i="24" s="1"/>
  <c r="P1588" i="24" l="1"/>
  <c r="N1587" i="24"/>
  <c r="O1587" i="24" s="1"/>
  <c r="P1589" i="24" l="1"/>
  <c r="N1588" i="24"/>
  <c r="O1588" i="24" s="1"/>
  <c r="P1590" i="24" l="1"/>
  <c r="N1589" i="24"/>
  <c r="O1589" i="24" s="1"/>
  <c r="P1591" i="24" l="1"/>
  <c r="N1590" i="24"/>
  <c r="O1590" i="24" s="1"/>
  <c r="P1592" i="24" l="1"/>
  <c r="N1591" i="24"/>
  <c r="O1591" i="24" s="1"/>
  <c r="P1593" i="24" l="1"/>
  <c r="N1592" i="24"/>
  <c r="O1592" i="24" s="1"/>
  <c r="P1594" i="24" l="1"/>
  <c r="N1593" i="24"/>
  <c r="O1593" i="24" s="1"/>
  <c r="P1595" i="24" l="1"/>
  <c r="N1594" i="24"/>
  <c r="O1594" i="24" s="1"/>
  <c r="P1596" i="24" l="1"/>
  <c r="N1595" i="24"/>
  <c r="O1595" i="24" s="1"/>
  <c r="P1597" i="24" l="1"/>
  <c r="N1596" i="24"/>
  <c r="O1596" i="24" s="1"/>
  <c r="P1598" i="24" l="1"/>
  <c r="N1597" i="24"/>
  <c r="O1597" i="24" s="1"/>
  <c r="P1599" i="24" l="1"/>
  <c r="N1598" i="24"/>
  <c r="O1598" i="24" s="1"/>
  <c r="P1600" i="24" l="1"/>
  <c r="N1599" i="24"/>
  <c r="O1599" i="24" s="1"/>
  <c r="P1601" i="24" l="1"/>
  <c r="N1600" i="24"/>
  <c r="O1600" i="24" s="1"/>
  <c r="P1602" i="24" l="1"/>
  <c r="N1601" i="24"/>
  <c r="O1601" i="24" s="1"/>
  <c r="P1603" i="24" l="1"/>
  <c r="N1602" i="24"/>
  <c r="O1602" i="24" s="1"/>
  <c r="P1604" i="24" l="1"/>
  <c r="N1603" i="24"/>
  <c r="O1603" i="24" s="1"/>
  <c r="P1605" i="24" l="1"/>
  <c r="N1604" i="24"/>
  <c r="O1604" i="24" s="1"/>
  <c r="P1606" i="24" l="1"/>
  <c r="N1605" i="24"/>
  <c r="O1605" i="24" s="1"/>
  <c r="P1607" i="24" l="1"/>
  <c r="N1606" i="24"/>
  <c r="O1606" i="24" s="1"/>
  <c r="P1608" i="24" l="1"/>
  <c r="N1607" i="24"/>
  <c r="O1607" i="24" s="1"/>
  <c r="P1609" i="24" l="1"/>
  <c r="N1608" i="24"/>
  <c r="O1608" i="24" s="1"/>
  <c r="P1610" i="24" l="1"/>
  <c r="N1609" i="24"/>
  <c r="O1609" i="24" s="1"/>
  <c r="P1611" i="24" l="1"/>
  <c r="N1610" i="24"/>
  <c r="O1610" i="24" s="1"/>
  <c r="P1612" i="24" l="1"/>
  <c r="N1611" i="24"/>
  <c r="O1611" i="24" s="1"/>
  <c r="P1613" i="24" l="1"/>
  <c r="N1612" i="24"/>
  <c r="O1612" i="24" s="1"/>
  <c r="P1614" i="24" l="1"/>
  <c r="N1613" i="24"/>
  <c r="O1613" i="24" s="1"/>
  <c r="P1615" i="24" l="1"/>
  <c r="N1614" i="24"/>
  <c r="O1614" i="24" s="1"/>
  <c r="P1616" i="24" l="1"/>
  <c r="N1615" i="24"/>
  <c r="O1615" i="24" s="1"/>
  <c r="P1617" i="24" l="1"/>
  <c r="N1616" i="24"/>
  <c r="O1616" i="24" s="1"/>
  <c r="P1618" i="24" l="1"/>
  <c r="N1617" i="24"/>
  <c r="O1617" i="24" s="1"/>
  <c r="P1619" i="24" l="1"/>
  <c r="N1618" i="24"/>
  <c r="O1618" i="24" s="1"/>
  <c r="P1620" i="24" l="1"/>
  <c r="N1619" i="24"/>
  <c r="O1619" i="24" s="1"/>
  <c r="P1621" i="24" l="1"/>
  <c r="N1620" i="24"/>
  <c r="O1620" i="24" s="1"/>
  <c r="P1622" i="24" l="1"/>
  <c r="N1621" i="24"/>
  <c r="O1621" i="24" s="1"/>
  <c r="P1623" i="24" l="1"/>
  <c r="N1622" i="24"/>
  <c r="O1622" i="24" s="1"/>
  <c r="P1624" i="24" l="1"/>
  <c r="N1623" i="24"/>
  <c r="O1623" i="24" s="1"/>
  <c r="P1625" i="24" l="1"/>
  <c r="N1624" i="24"/>
  <c r="O1624" i="24" s="1"/>
  <c r="P1626" i="24" l="1"/>
  <c r="N1625" i="24"/>
  <c r="O1625" i="24" s="1"/>
  <c r="P1627" i="24" l="1"/>
  <c r="N1626" i="24"/>
  <c r="O1626" i="24" s="1"/>
  <c r="P1628" i="24" l="1"/>
  <c r="N1627" i="24"/>
  <c r="O1627" i="24" s="1"/>
  <c r="P1629" i="24" l="1"/>
  <c r="N1628" i="24"/>
  <c r="O1628" i="24" s="1"/>
  <c r="P1630" i="24" l="1"/>
  <c r="N1629" i="24"/>
  <c r="O1629" i="24" s="1"/>
  <c r="P1631" i="24" l="1"/>
  <c r="N1630" i="24"/>
  <c r="O1630" i="24" s="1"/>
  <c r="P1632" i="24" l="1"/>
  <c r="N1631" i="24"/>
  <c r="O1631" i="24" s="1"/>
  <c r="P1633" i="24" l="1"/>
  <c r="N1632" i="24"/>
  <c r="O1632" i="24" s="1"/>
  <c r="P1634" i="24" l="1"/>
  <c r="N1633" i="24"/>
  <c r="O1633" i="24" s="1"/>
  <c r="P1635" i="24" l="1"/>
  <c r="N1634" i="24"/>
  <c r="O1634" i="24" s="1"/>
  <c r="P1636" i="24" l="1"/>
  <c r="N1635" i="24"/>
  <c r="O1635" i="24" s="1"/>
  <c r="P1637" i="24" l="1"/>
  <c r="N1636" i="24"/>
  <c r="O1636" i="24" s="1"/>
  <c r="P1638" i="24" l="1"/>
  <c r="N1637" i="24"/>
  <c r="O1637" i="24" s="1"/>
  <c r="P1639" i="24" l="1"/>
  <c r="N1638" i="24"/>
  <c r="O1638" i="24" s="1"/>
  <c r="P1640" i="24" l="1"/>
  <c r="N1639" i="24"/>
  <c r="O1639" i="24" s="1"/>
  <c r="P1641" i="24" l="1"/>
  <c r="N1640" i="24"/>
  <c r="O1640" i="24" s="1"/>
  <c r="P1642" i="24" l="1"/>
  <c r="N1641" i="24"/>
  <c r="O1641" i="24" s="1"/>
  <c r="P1643" i="24" l="1"/>
  <c r="N1642" i="24"/>
  <c r="O1642" i="24" s="1"/>
  <c r="P1644" i="24" l="1"/>
  <c r="N1643" i="24"/>
  <c r="O1643" i="24" s="1"/>
  <c r="P1645" i="24" l="1"/>
  <c r="N1644" i="24"/>
  <c r="O1644" i="24" s="1"/>
  <c r="P1646" i="24" l="1"/>
  <c r="N1645" i="24"/>
  <c r="O1645" i="24" s="1"/>
  <c r="P1647" i="24" l="1"/>
  <c r="N1646" i="24"/>
  <c r="O1646" i="24" s="1"/>
  <c r="P1648" i="24" l="1"/>
  <c r="N1647" i="24"/>
  <c r="O1647" i="24" s="1"/>
  <c r="P1649" i="24" l="1"/>
  <c r="N1648" i="24"/>
  <c r="O1648" i="24" s="1"/>
  <c r="P1650" i="24" l="1"/>
  <c r="N1649" i="24"/>
  <c r="O1649" i="24" s="1"/>
  <c r="P1651" i="24" l="1"/>
  <c r="N1650" i="24"/>
  <c r="O1650" i="24" s="1"/>
  <c r="P1652" i="24" l="1"/>
  <c r="N1651" i="24"/>
  <c r="O1651" i="24" s="1"/>
  <c r="P1653" i="24" l="1"/>
  <c r="N1652" i="24"/>
  <c r="O1652" i="24" s="1"/>
  <c r="P1654" i="24" l="1"/>
  <c r="N1653" i="24"/>
  <c r="O1653" i="24" s="1"/>
  <c r="P1655" i="24" l="1"/>
  <c r="N1654" i="24"/>
  <c r="O1654" i="24" s="1"/>
  <c r="P1656" i="24" l="1"/>
  <c r="N1655" i="24"/>
  <c r="O1655" i="24" s="1"/>
  <c r="P1657" i="24" l="1"/>
  <c r="N1656" i="24"/>
  <c r="O1656" i="24" s="1"/>
  <c r="P1658" i="24" l="1"/>
  <c r="N1657" i="24"/>
  <c r="O1657" i="24" s="1"/>
  <c r="P1659" i="24" l="1"/>
  <c r="N1658" i="24"/>
  <c r="O1658" i="24" s="1"/>
  <c r="P1660" i="24" l="1"/>
  <c r="N1659" i="24"/>
  <c r="O1659" i="24" s="1"/>
  <c r="P1661" i="24" l="1"/>
  <c r="N1660" i="24"/>
  <c r="O1660" i="24" s="1"/>
  <c r="P1662" i="24" l="1"/>
  <c r="N1661" i="24"/>
  <c r="O1661" i="24" s="1"/>
  <c r="P1663" i="24" l="1"/>
  <c r="N1662" i="24"/>
  <c r="O1662" i="24" s="1"/>
  <c r="P1664" i="24" l="1"/>
  <c r="N1663" i="24"/>
  <c r="O1663" i="24" s="1"/>
  <c r="P1665" i="24" l="1"/>
  <c r="N1664" i="24"/>
  <c r="O1664" i="24" s="1"/>
  <c r="P1666" i="24" l="1"/>
  <c r="N1665" i="24"/>
  <c r="O1665" i="24" s="1"/>
  <c r="P1667" i="24" l="1"/>
  <c r="N1666" i="24"/>
  <c r="O1666" i="24" s="1"/>
  <c r="P1668" i="24" l="1"/>
  <c r="N1667" i="24"/>
  <c r="O1667" i="24" s="1"/>
  <c r="P1669" i="24" l="1"/>
  <c r="N1668" i="24"/>
  <c r="O1668" i="24" s="1"/>
  <c r="P1670" i="24" l="1"/>
  <c r="N1669" i="24"/>
  <c r="O1669" i="24" s="1"/>
  <c r="P1671" i="24" l="1"/>
  <c r="N1670" i="24"/>
  <c r="O1670" i="24" s="1"/>
  <c r="P1672" i="24" l="1"/>
  <c r="N1671" i="24"/>
  <c r="O1671" i="24" s="1"/>
  <c r="P1673" i="24" l="1"/>
  <c r="N1672" i="24"/>
  <c r="O1672" i="24" s="1"/>
  <c r="P1674" i="24" l="1"/>
  <c r="N1673" i="24"/>
  <c r="O1673" i="24" s="1"/>
  <c r="P1675" i="24" l="1"/>
  <c r="N1674" i="24"/>
  <c r="O1674" i="24" s="1"/>
  <c r="P1676" i="24" l="1"/>
  <c r="N1675" i="24"/>
  <c r="O1675" i="24" s="1"/>
  <c r="P1677" i="24" l="1"/>
  <c r="N1676" i="24"/>
  <c r="O1676" i="24" s="1"/>
  <c r="P1678" i="24" l="1"/>
  <c r="N1677" i="24"/>
  <c r="O1677" i="24" s="1"/>
  <c r="P1679" i="24" l="1"/>
  <c r="N1678" i="24"/>
  <c r="O1678" i="24" s="1"/>
  <c r="P1680" i="24" l="1"/>
  <c r="N1679" i="24"/>
  <c r="O1679" i="24" s="1"/>
  <c r="P1681" i="24" l="1"/>
  <c r="N1680" i="24"/>
  <c r="O1680" i="24" s="1"/>
  <c r="P1682" i="24" l="1"/>
  <c r="N1681" i="24"/>
  <c r="O1681" i="24" s="1"/>
  <c r="P1683" i="24" l="1"/>
  <c r="N1682" i="24"/>
  <c r="O1682" i="24" s="1"/>
  <c r="P1684" i="24" l="1"/>
  <c r="N1683" i="24"/>
  <c r="O1683" i="24" s="1"/>
  <c r="P1685" i="24" l="1"/>
  <c r="N1684" i="24"/>
  <c r="O1684" i="24" s="1"/>
  <c r="P1686" i="24" l="1"/>
  <c r="N1685" i="24"/>
  <c r="O1685" i="24" s="1"/>
  <c r="P1687" i="24" l="1"/>
  <c r="N1686" i="24"/>
  <c r="O1686" i="24" s="1"/>
  <c r="P1688" i="24" l="1"/>
  <c r="N1687" i="24"/>
  <c r="O1687" i="24" s="1"/>
  <c r="P1689" i="24" l="1"/>
  <c r="N1688" i="24"/>
  <c r="O1688" i="24" s="1"/>
  <c r="P1690" i="24" l="1"/>
  <c r="N1689" i="24"/>
  <c r="O1689" i="24" s="1"/>
  <c r="P1691" i="24" l="1"/>
  <c r="N1690" i="24"/>
  <c r="O1690" i="24" s="1"/>
  <c r="P1692" i="24" l="1"/>
  <c r="N1691" i="24"/>
  <c r="O1691" i="24" s="1"/>
  <c r="P1693" i="24" l="1"/>
  <c r="N1692" i="24"/>
  <c r="O1692" i="24" s="1"/>
  <c r="P1694" i="24" l="1"/>
  <c r="N1693" i="24"/>
  <c r="O1693" i="24" s="1"/>
  <c r="P1695" i="24" l="1"/>
  <c r="N1694" i="24"/>
  <c r="O1694" i="24" s="1"/>
  <c r="P1696" i="24" l="1"/>
  <c r="N1695" i="24"/>
  <c r="O1695" i="24" s="1"/>
  <c r="P1697" i="24" l="1"/>
  <c r="N1696" i="24"/>
  <c r="O1696" i="24" s="1"/>
  <c r="P1698" i="24" l="1"/>
  <c r="N1697" i="24"/>
  <c r="O1697" i="24" s="1"/>
  <c r="P1699" i="24" l="1"/>
  <c r="N1698" i="24"/>
  <c r="O1698" i="24" s="1"/>
  <c r="P1700" i="24" l="1"/>
  <c r="N1699" i="24"/>
  <c r="O1699" i="24" s="1"/>
  <c r="P1701" i="24" l="1"/>
  <c r="N1700" i="24"/>
  <c r="O1700" i="24" s="1"/>
  <c r="P1702" i="24" l="1"/>
  <c r="N1701" i="24"/>
  <c r="O1701" i="24" s="1"/>
  <c r="P1703" i="24" l="1"/>
  <c r="N1702" i="24"/>
  <c r="O1702" i="24" s="1"/>
  <c r="P1704" i="24" l="1"/>
  <c r="N1703" i="24"/>
  <c r="O1703" i="24" s="1"/>
  <c r="P1705" i="24" l="1"/>
  <c r="N1704" i="24"/>
  <c r="O1704" i="24" s="1"/>
  <c r="P1706" i="24" l="1"/>
  <c r="N1705" i="24"/>
  <c r="O1705" i="24" s="1"/>
  <c r="P1707" i="24" l="1"/>
  <c r="N1706" i="24"/>
  <c r="O1706" i="24" s="1"/>
  <c r="P1708" i="24" l="1"/>
  <c r="N1707" i="24"/>
  <c r="O1707" i="24" s="1"/>
  <c r="P1709" i="24" l="1"/>
  <c r="N1708" i="24"/>
  <c r="O1708" i="24" s="1"/>
  <c r="P1710" i="24" l="1"/>
  <c r="N1709" i="24"/>
  <c r="O1709" i="24" s="1"/>
  <c r="P1711" i="24" l="1"/>
  <c r="N1710" i="24"/>
  <c r="O1710" i="24" s="1"/>
  <c r="P1712" i="24" l="1"/>
  <c r="N1711" i="24"/>
  <c r="O1711" i="24" s="1"/>
  <c r="P1713" i="24" l="1"/>
  <c r="N1712" i="24"/>
  <c r="O1712" i="24" s="1"/>
  <c r="P1714" i="24" l="1"/>
  <c r="N1713" i="24"/>
  <c r="O1713" i="24" s="1"/>
  <c r="P1715" i="24" l="1"/>
  <c r="N1714" i="24"/>
  <c r="O1714" i="24" s="1"/>
  <c r="P1716" i="24" l="1"/>
  <c r="N1715" i="24"/>
  <c r="O1715" i="24" s="1"/>
  <c r="P1717" i="24" l="1"/>
  <c r="N1716" i="24"/>
  <c r="O1716" i="24" s="1"/>
  <c r="P1718" i="24" l="1"/>
  <c r="N1717" i="24"/>
  <c r="O1717" i="24" s="1"/>
  <c r="P1719" i="24" l="1"/>
  <c r="N1718" i="24"/>
  <c r="O1718" i="24" s="1"/>
  <c r="P1720" i="24" l="1"/>
  <c r="N1719" i="24"/>
  <c r="O1719" i="24" s="1"/>
  <c r="P1721" i="24" l="1"/>
  <c r="N1720" i="24"/>
  <c r="O1720" i="24" s="1"/>
  <c r="P1722" i="24" l="1"/>
  <c r="N1721" i="24"/>
  <c r="O1721" i="24" s="1"/>
  <c r="P1723" i="24" l="1"/>
  <c r="N1722" i="24"/>
  <c r="O1722" i="24" s="1"/>
  <c r="P1724" i="24" l="1"/>
  <c r="N1723" i="24"/>
  <c r="O1723" i="24" s="1"/>
  <c r="P1725" i="24" l="1"/>
  <c r="N1724" i="24"/>
  <c r="O1724" i="24" s="1"/>
  <c r="P1726" i="24" l="1"/>
  <c r="N1725" i="24"/>
  <c r="O1725" i="24" s="1"/>
  <c r="P1727" i="24" l="1"/>
  <c r="N1726" i="24"/>
  <c r="O1726" i="24" s="1"/>
  <c r="P1728" i="24" l="1"/>
  <c r="N1727" i="24"/>
  <c r="O1727" i="24" s="1"/>
  <c r="P1729" i="24" l="1"/>
  <c r="N1728" i="24"/>
  <c r="O1728" i="24" s="1"/>
  <c r="P1730" i="24" l="1"/>
  <c r="N1729" i="24"/>
  <c r="O1729" i="24" s="1"/>
  <c r="P1731" i="24" l="1"/>
  <c r="N1730" i="24"/>
  <c r="O1730" i="24" s="1"/>
  <c r="P1732" i="24" l="1"/>
  <c r="N1731" i="24"/>
  <c r="O1731" i="24" s="1"/>
  <c r="P1733" i="24" l="1"/>
  <c r="N1732" i="24"/>
  <c r="O1732" i="24" s="1"/>
  <c r="P1734" i="24" l="1"/>
  <c r="N1733" i="24"/>
  <c r="O1733" i="24" s="1"/>
  <c r="P1735" i="24" l="1"/>
  <c r="N1734" i="24"/>
  <c r="O1734" i="24" s="1"/>
  <c r="P1736" i="24" l="1"/>
  <c r="N1735" i="24"/>
  <c r="O1735" i="24" s="1"/>
  <c r="P1737" i="24" l="1"/>
  <c r="N1736" i="24"/>
  <c r="O1736" i="24" s="1"/>
  <c r="P1738" i="24" l="1"/>
  <c r="N1737" i="24"/>
  <c r="O1737" i="24" s="1"/>
  <c r="P1739" i="24" l="1"/>
  <c r="N1738" i="24"/>
  <c r="O1738" i="24" s="1"/>
  <c r="P1740" i="24" l="1"/>
  <c r="N1739" i="24"/>
  <c r="O1739" i="24" s="1"/>
  <c r="P1741" i="24" l="1"/>
  <c r="N1740" i="24"/>
  <c r="O1740" i="24" s="1"/>
  <c r="P1742" i="24" l="1"/>
  <c r="N1741" i="24"/>
  <c r="O1741" i="24" s="1"/>
  <c r="P1743" i="24" l="1"/>
  <c r="N1742" i="24"/>
  <c r="O1742" i="24" s="1"/>
  <c r="P1744" i="24" l="1"/>
  <c r="N1743" i="24"/>
  <c r="O1743" i="24" s="1"/>
  <c r="P1745" i="24" l="1"/>
  <c r="N1744" i="24"/>
  <c r="O1744" i="24" s="1"/>
  <c r="P1746" i="24" l="1"/>
  <c r="N1745" i="24"/>
  <c r="O1745" i="24" s="1"/>
  <c r="P1747" i="24" l="1"/>
  <c r="N1746" i="24"/>
  <c r="O1746" i="24" s="1"/>
  <c r="P1748" i="24" l="1"/>
  <c r="N1747" i="24"/>
  <c r="O1747" i="24" s="1"/>
  <c r="P1749" i="24" l="1"/>
  <c r="N1748" i="24"/>
  <c r="O1748" i="24" s="1"/>
  <c r="P1750" i="24" l="1"/>
  <c r="N1749" i="24"/>
  <c r="O1749" i="24" s="1"/>
  <c r="P1751" i="24" l="1"/>
  <c r="N1750" i="24"/>
  <c r="O1750" i="24" s="1"/>
  <c r="P1752" i="24" l="1"/>
  <c r="N1751" i="24"/>
  <c r="O1751" i="24" s="1"/>
  <c r="P1753" i="24" l="1"/>
  <c r="N1752" i="24"/>
  <c r="O1752" i="24" s="1"/>
  <c r="P1754" i="24" l="1"/>
  <c r="N1753" i="24"/>
  <c r="O1753" i="24" s="1"/>
  <c r="P1755" i="24" l="1"/>
  <c r="N1754" i="24"/>
  <c r="O1754" i="24" s="1"/>
  <c r="P1756" i="24" l="1"/>
  <c r="N1755" i="24"/>
  <c r="O1755" i="24" s="1"/>
  <c r="P1757" i="24" l="1"/>
  <c r="N1756" i="24"/>
  <c r="O1756" i="24" s="1"/>
  <c r="P1758" i="24" l="1"/>
  <c r="N1757" i="24"/>
  <c r="O1757" i="24" s="1"/>
  <c r="P1759" i="24" l="1"/>
  <c r="N1758" i="24"/>
  <c r="O1758" i="24" s="1"/>
  <c r="P1760" i="24" l="1"/>
  <c r="N1759" i="24"/>
  <c r="O1759" i="24" s="1"/>
  <c r="P1761" i="24" l="1"/>
  <c r="N1760" i="24"/>
  <c r="O1760" i="24" s="1"/>
  <c r="P1762" i="24" l="1"/>
  <c r="N1761" i="24"/>
  <c r="O1761" i="24" s="1"/>
  <c r="P1763" i="24" l="1"/>
  <c r="N1762" i="24"/>
  <c r="O1762" i="24" s="1"/>
  <c r="P1764" i="24" l="1"/>
  <c r="N1763" i="24"/>
  <c r="O1763" i="24" s="1"/>
  <c r="P1765" i="24" l="1"/>
  <c r="N1764" i="24"/>
  <c r="O1764" i="24" s="1"/>
  <c r="P1766" i="24" l="1"/>
  <c r="N1765" i="24"/>
  <c r="O1765" i="24" s="1"/>
  <c r="P1767" i="24" l="1"/>
  <c r="N1766" i="24"/>
  <c r="O1766" i="24" s="1"/>
  <c r="P1768" i="24" l="1"/>
  <c r="N1767" i="24"/>
  <c r="O1767" i="24" s="1"/>
  <c r="P1769" i="24" l="1"/>
  <c r="N1768" i="24"/>
  <c r="O1768" i="24" s="1"/>
  <c r="P1770" i="24" l="1"/>
  <c r="N1769" i="24"/>
  <c r="O1769" i="24" s="1"/>
  <c r="P1771" i="24" l="1"/>
  <c r="N1770" i="24"/>
  <c r="O1770" i="24" s="1"/>
  <c r="P1772" i="24" l="1"/>
  <c r="N1771" i="24"/>
  <c r="O1771" i="24" s="1"/>
  <c r="P1773" i="24" l="1"/>
  <c r="N1772" i="24"/>
  <c r="O1772" i="24" s="1"/>
  <c r="P1774" i="24" l="1"/>
  <c r="N1773" i="24"/>
  <c r="O1773" i="24" s="1"/>
  <c r="P1775" i="24" l="1"/>
  <c r="N1774" i="24"/>
  <c r="O1774" i="24" s="1"/>
  <c r="P1776" i="24" l="1"/>
  <c r="N1775" i="24"/>
  <c r="O1775" i="24" s="1"/>
  <c r="P1777" i="24" l="1"/>
  <c r="N1776" i="24"/>
  <c r="O1776" i="24" s="1"/>
  <c r="P1778" i="24" l="1"/>
  <c r="N1777" i="24"/>
  <c r="O1777" i="24" s="1"/>
  <c r="P1779" i="24" l="1"/>
  <c r="N1778" i="24"/>
  <c r="O1778" i="24" s="1"/>
  <c r="P1780" i="24" l="1"/>
  <c r="N1779" i="24"/>
  <c r="O1779" i="24" s="1"/>
  <c r="P1781" i="24" l="1"/>
  <c r="N1780" i="24"/>
  <c r="O1780" i="24" s="1"/>
  <c r="P1782" i="24" l="1"/>
  <c r="N1781" i="24"/>
  <c r="O1781" i="24" s="1"/>
  <c r="P1783" i="24" l="1"/>
  <c r="N1782" i="24"/>
  <c r="O1782" i="24" s="1"/>
  <c r="P1784" i="24" l="1"/>
  <c r="N1783" i="24"/>
  <c r="O1783" i="24" s="1"/>
  <c r="P1785" i="24" l="1"/>
  <c r="N1784" i="24"/>
  <c r="O1784" i="24" s="1"/>
  <c r="P1786" i="24" l="1"/>
  <c r="N1785" i="24"/>
  <c r="O1785" i="24" s="1"/>
  <c r="P1787" i="24" l="1"/>
  <c r="N1786" i="24"/>
  <c r="O1786" i="24" s="1"/>
  <c r="P1788" i="24" l="1"/>
  <c r="N1787" i="24"/>
  <c r="O1787" i="24" s="1"/>
  <c r="P1789" i="24" l="1"/>
  <c r="N1788" i="24"/>
  <c r="O1788" i="24" s="1"/>
  <c r="P1790" i="24" l="1"/>
  <c r="N1789" i="24"/>
  <c r="O1789" i="24" s="1"/>
  <c r="P1791" i="24" l="1"/>
  <c r="N1790" i="24"/>
  <c r="O1790" i="24" s="1"/>
  <c r="P1792" i="24" l="1"/>
  <c r="N1791" i="24"/>
  <c r="O1791" i="24" s="1"/>
  <c r="P1793" i="24" l="1"/>
  <c r="N1792" i="24"/>
  <c r="O1792" i="24" s="1"/>
  <c r="P1794" i="24" l="1"/>
  <c r="N1793" i="24"/>
  <c r="O1793" i="24" s="1"/>
  <c r="P1795" i="24" l="1"/>
  <c r="N1794" i="24"/>
  <c r="O1794" i="24" s="1"/>
  <c r="P1796" i="24" l="1"/>
  <c r="N1795" i="24"/>
  <c r="O1795" i="24" s="1"/>
  <c r="P1797" i="24" l="1"/>
  <c r="N1796" i="24"/>
  <c r="O1796" i="24" s="1"/>
  <c r="P1798" i="24" l="1"/>
  <c r="N1797" i="24"/>
  <c r="O1797" i="24" s="1"/>
  <c r="P1799" i="24" l="1"/>
  <c r="N1798" i="24"/>
  <c r="O1798" i="24" s="1"/>
  <c r="P1800" i="24" l="1"/>
  <c r="N1799" i="24"/>
  <c r="O1799" i="24" s="1"/>
  <c r="P1801" i="24" l="1"/>
  <c r="N1800" i="24"/>
  <c r="O1800" i="24" s="1"/>
  <c r="P1802" i="24" l="1"/>
  <c r="N1801" i="24"/>
  <c r="O1801" i="24" s="1"/>
  <c r="P1803" i="24" l="1"/>
  <c r="N1802" i="24"/>
  <c r="O1802" i="24" s="1"/>
  <c r="P1804" i="24" l="1"/>
  <c r="N1803" i="24"/>
  <c r="O1803" i="24" s="1"/>
  <c r="P1805" i="24" l="1"/>
  <c r="N1804" i="24"/>
  <c r="O1804" i="24" s="1"/>
  <c r="P1806" i="24" l="1"/>
  <c r="N1805" i="24"/>
  <c r="O1805" i="24" s="1"/>
  <c r="P1807" i="24" l="1"/>
  <c r="N1806" i="24"/>
  <c r="O1806" i="24" s="1"/>
  <c r="P1808" i="24" l="1"/>
  <c r="N1807" i="24"/>
  <c r="O1807" i="24" s="1"/>
  <c r="P1809" i="24" l="1"/>
  <c r="N1808" i="24"/>
  <c r="O1808" i="24" s="1"/>
  <c r="P1810" i="24" l="1"/>
  <c r="N1809" i="24"/>
  <c r="O1809" i="24" s="1"/>
  <c r="P1811" i="24" l="1"/>
  <c r="N1810" i="24"/>
  <c r="O1810" i="24" s="1"/>
  <c r="P1812" i="24" l="1"/>
  <c r="N1811" i="24"/>
  <c r="O1811" i="24" s="1"/>
  <c r="P1813" i="24" l="1"/>
  <c r="N1812" i="24"/>
  <c r="O1812" i="24" s="1"/>
  <c r="P1814" i="24" l="1"/>
  <c r="N1813" i="24"/>
  <c r="O1813" i="24" s="1"/>
  <c r="P1815" i="24" l="1"/>
  <c r="N1814" i="24"/>
  <c r="O1814" i="24" s="1"/>
  <c r="P1816" i="24" l="1"/>
  <c r="N1815" i="24"/>
  <c r="O1815" i="24" s="1"/>
  <c r="P1817" i="24" l="1"/>
  <c r="N1816" i="24"/>
  <c r="O1816" i="24" s="1"/>
  <c r="P1818" i="24" l="1"/>
  <c r="N1817" i="24"/>
  <c r="O1817" i="24" s="1"/>
  <c r="P1819" i="24" l="1"/>
  <c r="N1818" i="24"/>
  <c r="O1818" i="24" s="1"/>
  <c r="P1820" i="24" l="1"/>
  <c r="N1819" i="24"/>
  <c r="O1819" i="24" s="1"/>
  <c r="P1821" i="24" l="1"/>
  <c r="N1820" i="24"/>
  <c r="O1820" i="24" s="1"/>
  <c r="P1822" i="24" l="1"/>
  <c r="N1821" i="24"/>
  <c r="O1821" i="24" s="1"/>
  <c r="P1823" i="24" l="1"/>
  <c r="N1822" i="24"/>
  <c r="O1822" i="24" s="1"/>
  <c r="P1824" i="24" l="1"/>
  <c r="N1823" i="24"/>
  <c r="O1823" i="24" s="1"/>
  <c r="P1825" i="24" l="1"/>
  <c r="N1824" i="24"/>
  <c r="O1824" i="24" s="1"/>
  <c r="P1826" i="24" l="1"/>
  <c r="N1825" i="24"/>
  <c r="O1825" i="24" s="1"/>
  <c r="P1827" i="24" l="1"/>
  <c r="N1826" i="24"/>
  <c r="O1826" i="24" s="1"/>
  <c r="P1828" i="24" l="1"/>
  <c r="N1827" i="24"/>
  <c r="O1827" i="24" s="1"/>
  <c r="P1829" i="24" l="1"/>
  <c r="N1828" i="24"/>
  <c r="O1828" i="24" s="1"/>
  <c r="P1830" i="24" l="1"/>
  <c r="N1829" i="24"/>
  <c r="O1829" i="24" s="1"/>
  <c r="P1831" i="24" l="1"/>
  <c r="N1830" i="24"/>
  <c r="O1830" i="24" s="1"/>
  <c r="P1832" i="24" l="1"/>
  <c r="N1831" i="24"/>
  <c r="O1831" i="24" s="1"/>
  <c r="P1833" i="24" l="1"/>
  <c r="N1832" i="24"/>
  <c r="O1832" i="24" s="1"/>
  <c r="P1834" i="24" l="1"/>
  <c r="N1833" i="24"/>
  <c r="O1833" i="24" s="1"/>
  <c r="P1835" i="24" l="1"/>
  <c r="N1834" i="24"/>
  <c r="O1834" i="24" s="1"/>
  <c r="P1836" i="24" l="1"/>
  <c r="N1835" i="24"/>
  <c r="O1835" i="24" s="1"/>
  <c r="P1837" i="24" l="1"/>
  <c r="N1836" i="24"/>
  <c r="O1836" i="24" s="1"/>
  <c r="P1838" i="24" l="1"/>
  <c r="N1837" i="24"/>
  <c r="O1837" i="24" s="1"/>
  <c r="P1839" i="24" l="1"/>
  <c r="N1838" i="24"/>
  <c r="O1838" i="24" s="1"/>
  <c r="P1840" i="24" l="1"/>
  <c r="N1839" i="24"/>
  <c r="O1839" i="24" s="1"/>
  <c r="P1841" i="24" l="1"/>
  <c r="N1840" i="24"/>
  <c r="O1840" i="24" s="1"/>
  <c r="P1842" i="24" l="1"/>
  <c r="N1841" i="24"/>
  <c r="O1841" i="24" s="1"/>
  <c r="P1843" i="24" l="1"/>
  <c r="N1842" i="24"/>
  <c r="O1842" i="24" s="1"/>
  <c r="P1844" i="24" l="1"/>
  <c r="N1843" i="24"/>
  <c r="O1843" i="24" s="1"/>
  <c r="P1845" i="24" l="1"/>
  <c r="N1844" i="24"/>
  <c r="O1844" i="24" s="1"/>
  <c r="P1846" i="24" l="1"/>
  <c r="N1845" i="24"/>
  <c r="O1845" i="24" s="1"/>
  <c r="P1847" i="24" l="1"/>
  <c r="N1846" i="24"/>
  <c r="O1846" i="24" s="1"/>
  <c r="P1848" i="24" l="1"/>
  <c r="N1847" i="24"/>
  <c r="O1847" i="24" s="1"/>
  <c r="P1849" i="24" l="1"/>
  <c r="N1848" i="24"/>
  <c r="O1848" i="24" s="1"/>
  <c r="P1850" i="24" l="1"/>
  <c r="N1849" i="24"/>
  <c r="O1849" i="24" s="1"/>
  <c r="P1851" i="24" l="1"/>
  <c r="N1850" i="24"/>
  <c r="O1850" i="24" s="1"/>
  <c r="P1852" i="24" l="1"/>
  <c r="N1851" i="24"/>
  <c r="O1851" i="24" s="1"/>
  <c r="P1853" i="24" l="1"/>
  <c r="N1852" i="24"/>
  <c r="O1852" i="24" s="1"/>
  <c r="P1854" i="24" l="1"/>
  <c r="N1853" i="24"/>
  <c r="O1853" i="24" s="1"/>
  <c r="P1855" i="24" l="1"/>
  <c r="N1854" i="24"/>
  <c r="O1854" i="24" s="1"/>
  <c r="P1856" i="24" l="1"/>
  <c r="N1855" i="24"/>
  <c r="O1855" i="24" s="1"/>
  <c r="P1857" i="24" l="1"/>
  <c r="N1856" i="24"/>
  <c r="O1856" i="24" s="1"/>
  <c r="P1858" i="24" l="1"/>
  <c r="N1857" i="24"/>
  <c r="O1857" i="24" s="1"/>
  <c r="P1859" i="24" l="1"/>
  <c r="N1858" i="24"/>
  <c r="O1858" i="24" s="1"/>
  <c r="P1860" i="24" l="1"/>
  <c r="N1859" i="24"/>
  <c r="O1859" i="24" s="1"/>
  <c r="P1861" i="24" l="1"/>
  <c r="N1860" i="24"/>
  <c r="O1860" i="24" s="1"/>
  <c r="P1862" i="24" l="1"/>
  <c r="N1861" i="24"/>
  <c r="O1861" i="24" s="1"/>
  <c r="P1863" i="24" l="1"/>
  <c r="N1862" i="24"/>
  <c r="O1862" i="24" s="1"/>
  <c r="P1864" i="24" l="1"/>
  <c r="N1863" i="24"/>
  <c r="O1863" i="24" s="1"/>
  <c r="P1865" i="24" l="1"/>
  <c r="N1864" i="24"/>
  <c r="O1864" i="24" s="1"/>
  <c r="P1866" i="24" l="1"/>
  <c r="N1865" i="24"/>
  <c r="O1865" i="24" s="1"/>
  <c r="P1867" i="24" l="1"/>
  <c r="N1866" i="24"/>
  <c r="O1866" i="24" s="1"/>
  <c r="P1868" i="24" l="1"/>
  <c r="N1867" i="24"/>
  <c r="O1867" i="24" s="1"/>
  <c r="P1869" i="24" l="1"/>
  <c r="N1868" i="24"/>
  <c r="O1868" i="24" s="1"/>
  <c r="P1870" i="24" l="1"/>
  <c r="N1869" i="24"/>
  <c r="O1869" i="24" s="1"/>
  <c r="P1871" i="24" l="1"/>
  <c r="N1870" i="24"/>
  <c r="O1870" i="24" s="1"/>
  <c r="P1872" i="24" l="1"/>
  <c r="N1871" i="24"/>
  <c r="O1871" i="24" s="1"/>
  <c r="P1873" i="24" l="1"/>
  <c r="N1872" i="24"/>
  <c r="O1872" i="24" s="1"/>
  <c r="P1874" i="24" l="1"/>
  <c r="N1873" i="24"/>
  <c r="O1873" i="24" s="1"/>
  <c r="P1875" i="24" l="1"/>
  <c r="N1874" i="24"/>
  <c r="O1874" i="24" s="1"/>
  <c r="P1876" i="24" l="1"/>
  <c r="N1875" i="24"/>
  <c r="O1875" i="24" s="1"/>
  <c r="P1877" i="24" l="1"/>
  <c r="N1876" i="24"/>
  <c r="O1876" i="24" s="1"/>
  <c r="P1878" i="24" l="1"/>
  <c r="N1877" i="24"/>
  <c r="O1877" i="24" s="1"/>
  <c r="P1879" i="24" l="1"/>
  <c r="N1878" i="24"/>
  <c r="O1878" i="24" s="1"/>
  <c r="P1880" i="24" l="1"/>
  <c r="N1879" i="24"/>
  <c r="O1879" i="24" s="1"/>
  <c r="P1881" i="24" l="1"/>
  <c r="N1880" i="24"/>
  <c r="O1880" i="24" s="1"/>
  <c r="P1882" i="24" l="1"/>
  <c r="N1881" i="24"/>
  <c r="O1881" i="24" s="1"/>
  <c r="P1883" i="24" l="1"/>
  <c r="N1882" i="24"/>
  <c r="O1882" i="24" s="1"/>
  <c r="P1884" i="24" l="1"/>
  <c r="N1883" i="24"/>
  <c r="O1883" i="24" s="1"/>
  <c r="P1885" i="24" l="1"/>
  <c r="N1884" i="24"/>
  <c r="O1884" i="24" s="1"/>
  <c r="P1886" i="24" l="1"/>
  <c r="N1885" i="24"/>
  <c r="O1885" i="24" s="1"/>
  <c r="P1887" i="24" l="1"/>
  <c r="N1886" i="24"/>
  <c r="O1886" i="24" s="1"/>
  <c r="P1888" i="24" l="1"/>
  <c r="N1887" i="24"/>
  <c r="O1887" i="24" s="1"/>
  <c r="P1889" i="24" l="1"/>
  <c r="N1888" i="24"/>
  <c r="O1888" i="24" s="1"/>
  <c r="P1890" i="24" l="1"/>
  <c r="N1889" i="24"/>
  <c r="O1889" i="24" s="1"/>
  <c r="P1891" i="24" l="1"/>
  <c r="N1890" i="24"/>
  <c r="O1890" i="24" s="1"/>
  <c r="P1892" i="24" l="1"/>
  <c r="N1891" i="24"/>
  <c r="O1891" i="24" s="1"/>
  <c r="P1893" i="24" l="1"/>
  <c r="N1892" i="24"/>
  <c r="O1892" i="24" s="1"/>
  <c r="P1894" i="24" l="1"/>
  <c r="N1893" i="24"/>
  <c r="O1893" i="24" s="1"/>
  <c r="P1895" i="24" l="1"/>
  <c r="N1894" i="24"/>
  <c r="O1894" i="24" s="1"/>
  <c r="P1896" i="24" l="1"/>
  <c r="N1895" i="24"/>
  <c r="O1895" i="24" s="1"/>
  <c r="P1897" i="24" l="1"/>
  <c r="N1896" i="24"/>
  <c r="O1896" i="24" s="1"/>
  <c r="P1898" i="24" l="1"/>
  <c r="N1897" i="24"/>
  <c r="O1897" i="24" s="1"/>
  <c r="P1899" i="24" l="1"/>
  <c r="N1898" i="24"/>
  <c r="O1898" i="24" s="1"/>
  <c r="P1900" i="24" l="1"/>
  <c r="N1899" i="24"/>
  <c r="O1899" i="24" s="1"/>
  <c r="P1901" i="24" l="1"/>
  <c r="N1900" i="24"/>
  <c r="O1900" i="24" s="1"/>
  <c r="P1902" i="24" l="1"/>
  <c r="N1901" i="24"/>
  <c r="O1901" i="24" s="1"/>
  <c r="P1903" i="24" l="1"/>
  <c r="N1902" i="24"/>
  <c r="O1902" i="24" s="1"/>
  <c r="P1904" i="24" l="1"/>
  <c r="N1903" i="24"/>
  <c r="O1903" i="24" s="1"/>
  <c r="P1905" i="24" l="1"/>
  <c r="N1904" i="24"/>
  <c r="O1904" i="24" s="1"/>
  <c r="P1906" i="24" l="1"/>
  <c r="N1905" i="24"/>
  <c r="O1905" i="24" s="1"/>
  <c r="P1907" i="24" l="1"/>
  <c r="N1906" i="24"/>
  <c r="O1906" i="24" s="1"/>
  <c r="P1908" i="24" l="1"/>
  <c r="N1907" i="24"/>
  <c r="O1907" i="24" s="1"/>
  <c r="P1909" i="24" l="1"/>
  <c r="N1908" i="24"/>
  <c r="O1908" i="24" s="1"/>
  <c r="P1910" i="24" l="1"/>
  <c r="N1909" i="24"/>
  <c r="O1909" i="24" s="1"/>
  <c r="P1911" i="24" l="1"/>
  <c r="N1910" i="24"/>
  <c r="O1910" i="24" s="1"/>
  <c r="P1912" i="24" l="1"/>
  <c r="N1911" i="24"/>
  <c r="O1911" i="24" s="1"/>
  <c r="P1913" i="24" l="1"/>
  <c r="N1912" i="24"/>
  <c r="O1912" i="24" s="1"/>
  <c r="P1914" i="24" l="1"/>
  <c r="N1913" i="24"/>
  <c r="O1913" i="24" s="1"/>
  <c r="P1915" i="24" l="1"/>
  <c r="N1914" i="24"/>
  <c r="O1914" i="24" s="1"/>
  <c r="P1916" i="24" l="1"/>
  <c r="N1915" i="24"/>
  <c r="O1915" i="24" s="1"/>
  <c r="P1917" i="24" l="1"/>
  <c r="N1916" i="24"/>
  <c r="O1916" i="24" s="1"/>
  <c r="P1918" i="24" l="1"/>
  <c r="N1917" i="24"/>
  <c r="O1917" i="24" s="1"/>
  <c r="P1919" i="24" l="1"/>
  <c r="N1918" i="24"/>
  <c r="O1918" i="24" s="1"/>
  <c r="P1920" i="24" l="1"/>
  <c r="N1919" i="24"/>
  <c r="O1919" i="24" s="1"/>
  <c r="P1921" i="24" l="1"/>
  <c r="N1920" i="24"/>
  <c r="O1920" i="24" s="1"/>
  <c r="P1922" i="24" l="1"/>
  <c r="N1921" i="24"/>
  <c r="O1921" i="24" s="1"/>
  <c r="P1923" i="24" l="1"/>
  <c r="N1922" i="24"/>
  <c r="O1922" i="24" s="1"/>
  <c r="P1924" i="24" l="1"/>
  <c r="N1923" i="24"/>
  <c r="O1923" i="24" s="1"/>
  <c r="P1925" i="24" l="1"/>
  <c r="N1924" i="24"/>
  <c r="O1924" i="24" s="1"/>
  <c r="P1926" i="24" l="1"/>
  <c r="N1925" i="24"/>
  <c r="O1925" i="24" s="1"/>
  <c r="P1927" i="24" l="1"/>
  <c r="N1926" i="24"/>
  <c r="O1926" i="24" s="1"/>
  <c r="P1928" i="24" l="1"/>
  <c r="N1927" i="24"/>
  <c r="O1927" i="24" s="1"/>
  <c r="P1929" i="24" l="1"/>
  <c r="N1928" i="24"/>
  <c r="O1928" i="24" s="1"/>
  <c r="P1930" i="24" l="1"/>
  <c r="N1929" i="24"/>
  <c r="O1929" i="24" s="1"/>
  <c r="P1931" i="24" l="1"/>
  <c r="N1930" i="24"/>
  <c r="O1930" i="24" s="1"/>
  <c r="P1932" i="24" l="1"/>
  <c r="N1931" i="24"/>
  <c r="O1931" i="24" s="1"/>
  <c r="P1933" i="24" l="1"/>
  <c r="N1932" i="24"/>
  <c r="O1932" i="24" s="1"/>
  <c r="P1934" i="24" l="1"/>
  <c r="N1933" i="24"/>
  <c r="O1933" i="24" s="1"/>
  <c r="P1935" i="24" l="1"/>
  <c r="N1934" i="24"/>
  <c r="O1934" i="24" s="1"/>
  <c r="P1936" i="24" l="1"/>
  <c r="N1935" i="24"/>
  <c r="O1935" i="24" s="1"/>
  <c r="P1937" i="24" l="1"/>
  <c r="N1936" i="24"/>
  <c r="O1936" i="24" s="1"/>
  <c r="P1938" i="24" l="1"/>
  <c r="N1937" i="24"/>
  <c r="O1937" i="24" s="1"/>
  <c r="P1939" i="24" l="1"/>
  <c r="N1938" i="24"/>
  <c r="O1938" i="24" s="1"/>
  <c r="P1940" i="24" l="1"/>
  <c r="N1939" i="24"/>
  <c r="O1939" i="24" s="1"/>
  <c r="P1941" i="24" l="1"/>
  <c r="N1940" i="24"/>
  <c r="O1940" i="24" s="1"/>
  <c r="P1942" i="24" l="1"/>
  <c r="N1941" i="24"/>
  <c r="O1941" i="24" s="1"/>
  <c r="P1943" i="24" l="1"/>
  <c r="N1942" i="24"/>
  <c r="O1942" i="24" s="1"/>
  <c r="P1944" i="24" l="1"/>
  <c r="N1943" i="24"/>
  <c r="O1943" i="24" s="1"/>
  <c r="P1945" i="24" l="1"/>
  <c r="N1944" i="24"/>
  <c r="O1944" i="24" s="1"/>
  <c r="P1946" i="24" l="1"/>
  <c r="N1945" i="24"/>
  <c r="O1945" i="24" s="1"/>
  <c r="P1947" i="24" l="1"/>
  <c r="N1946" i="24"/>
  <c r="O1946" i="24" s="1"/>
  <c r="P1948" i="24" l="1"/>
  <c r="N1947" i="24"/>
  <c r="O1947" i="24" s="1"/>
  <c r="P1949" i="24" l="1"/>
  <c r="N1948" i="24"/>
  <c r="O1948" i="24" s="1"/>
  <c r="P1950" i="24" l="1"/>
  <c r="N1949" i="24"/>
  <c r="O1949" i="24" s="1"/>
  <c r="P1951" i="24" l="1"/>
  <c r="N1950" i="24"/>
  <c r="O1950" i="24" s="1"/>
  <c r="P1952" i="24" l="1"/>
  <c r="N1951" i="24"/>
  <c r="O1951" i="24" s="1"/>
  <c r="P1953" i="24" l="1"/>
  <c r="N1952" i="24"/>
  <c r="O1952" i="24" s="1"/>
  <c r="P1954" i="24" l="1"/>
  <c r="N1953" i="24"/>
  <c r="O1953" i="24" s="1"/>
  <c r="P1955" i="24" l="1"/>
  <c r="N1954" i="24"/>
  <c r="O1954" i="24" s="1"/>
  <c r="P1956" i="24" l="1"/>
  <c r="N1955" i="24"/>
  <c r="O1955" i="24" s="1"/>
  <c r="P1957" i="24" l="1"/>
  <c r="N1956" i="24"/>
  <c r="O1956" i="24" s="1"/>
  <c r="P1958" i="24" l="1"/>
  <c r="N1957" i="24"/>
  <c r="O1957" i="24" s="1"/>
  <c r="P1959" i="24" l="1"/>
  <c r="N1958" i="24"/>
  <c r="O1958" i="24" s="1"/>
  <c r="P1960" i="24" l="1"/>
  <c r="N1959" i="24"/>
  <c r="O1959" i="24" s="1"/>
  <c r="P1961" i="24" l="1"/>
  <c r="N1960" i="24"/>
  <c r="O1960" i="24" s="1"/>
  <c r="P1962" i="24" l="1"/>
  <c r="N1961" i="24"/>
  <c r="O1961" i="24" s="1"/>
  <c r="P1963" i="24" l="1"/>
  <c r="N1962" i="24"/>
  <c r="O1962" i="24" s="1"/>
  <c r="P1964" i="24" l="1"/>
  <c r="N1963" i="24"/>
  <c r="O1963" i="24" s="1"/>
  <c r="P1965" i="24" l="1"/>
  <c r="N1964" i="24"/>
  <c r="O1964" i="24" s="1"/>
  <c r="P1966" i="24" l="1"/>
  <c r="N1965" i="24"/>
  <c r="O1965" i="24" s="1"/>
  <c r="P1967" i="24" l="1"/>
  <c r="N1966" i="24"/>
  <c r="O1966" i="24" s="1"/>
  <c r="P1968" i="24" l="1"/>
  <c r="N1967" i="24"/>
  <c r="O1967" i="24" s="1"/>
  <c r="P1969" i="24" l="1"/>
  <c r="N1968" i="24"/>
  <c r="O1968" i="24" s="1"/>
  <c r="P1970" i="24" l="1"/>
  <c r="N1969" i="24"/>
  <c r="O1969" i="24" s="1"/>
  <c r="P1971" i="24" l="1"/>
  <c r="N1970" i="24"/>
  <c r="O1970" i="24" s="1"/>
  <c r="P1972" i="24" l="1"/>
  <c r="N1971" i="24"/>
  <c r="O1971" i="24" s="1"/>
  <c r="P1973" i="24" l="1"/>
  <c r="N1972" i="24"/>
  <c r="O1972" i="24" s="1"/>
  <c r="P1974" i="24" l="1"/>
  <c r="N1973" i="24"/>
  <c r="O1973" i="24" s="1"/>
  <c r="P1975" i="24" l="1"/>
  <c r="N1974" i="24"/>
  <c r="O1974" i="24" s="1"/>
  <c r="P1976" i="24" l="1"/>
  <c r="N1975" i="24"/>
  <c r="O1975" i="24" s="1"/>
  <c r="P1977" i="24" l="1"/>
  <c r="N1976" i="24"/>
  <c r="O1976" i="24" s="1"/>
  <c r="P1978" i="24" l="1"/>
  <c r="N1977" i="24"/>
  <c r="O1977" i="24" s="1"/>
  <c r="P1979" i="24" l="1"/>
  <c r="N1978" i="24"/>
  <c r="O1978" i="24" s="1"/>
  <c r="P1980" i="24" l="1"/>
  <c r="N1979" i="24"/>
  <c r="O1979" i="24" s="1"/>
  <c r="P1981" i="24" l="1"/>
  <c r="N1980" i="24"/>
  <c r="O1980" i="24" s="1"/>
  <c r="P1982" i="24" l="1"/>
  <c r="N1981" i="24"/>
  <c r="O1981" i="24" s="1"/>
  <c r="P1983" i="24" l="1"/>
  <c r="N1982" i="24"/>
  <c r="O1982" i="24" s="1"/>
  <c r="P1984" i="24" l="1"/>
  <c r="N1983" i="24"/>
  <c r="O1983" i="24" s="1"/>
  <c r="P1985" i="24" l="1"/>
  <c r="N1984" i="24"/>
  <c r="O1984" i="24" s="1"/>
  <c r="P1986" i="24" l="1"/>
  <c r="N1985" i="24"/>
  <c r="O1985" i="24" s="1"/>
  <c r="P1987" i="24" l="1"/>
  <c r="N1986" i="24"/>
  <c r="O1986" i="24" s="1"/>
  <c r="P1988" i="24" l="1"/>
  <c r="N1987" i="24"/>
  <c r="O1987" i="24" s="1"/>
  <c r="P1989" i="24" l="1"/>
  <c r="N1988" i="24"/>
  <c r="O1988" i="24" s="1"/>
  <c r="P1990" i="24" l="1"/>
  <c r="N1989" i="24"/>
  <c r="O1989" i="24" s="1"/>
  <c r="P1991" i="24" l="1"/>
  <c r="N1990" i="24"/>
  <c r="O1990" i="24" s="1"/>
  <c r="P1992" i="24" l="1"/>
  <c r="N1991" i="24"/>
  <c r="O1991" i="24" s="1"/>
  <c r="P1993" i="24" l="1"/>
  <c r="N1992" i="24"/>
  <c r="O1992" i="24" s="1"/>
  <c r="P1994" i="24" l="1"/>
  <c r="N1993" i="24"/>
  <c r="O1993" i="24" s="1"/>
  <c r="P1995" i="24" l="1"/>
  <c r="N1994" i="24"/>
  <c r="O1994" i="24" s="1"/>
  <c r="P1996" i="24" l="1"/>
  <c r="N1995" i="24"/>
  <c r="O1995" i="24" s="1"/>
  <c r="P1997" i="24" l="1"/>
  <c r="N1996" i="24"/>
  <c r="O1996" i="24" s="1"/>
  <c r="P1998" i="24" l="1"/>
  <c r="N1997" i="24"/>
  <c r="O1997" i="24" s="1"/>
  <c r="P1999" i="24" l="1"/>
  <c r="N1998" i="24"/>
  <c r="O1998" i="24" s="1"/>
  <c r="P2000" i="24" l="1"/>
  <c r="N1999" i="24"/>
  <c r="O1999" i="24" s="1"/>
  <c r="P2001" i="24" l="1"/>
  <c r="N2000" i="24"/>
  <c r="O2000" i="24" s="1"/>
  <c r="P2002" i="24" l="1"/>
  <c r="N2001" i="24"/>
  <c r="O2001" i="24" s="1"/>
  <c r="P2003" i="24" l="1"/>
  <c r="N2002" i="24"/>
  <c r="O2002" i="24" s="1"/>
  <c r="P2004" i="24" l="1"/>
  <c r="N2003" i="24"/>
  <c r="O2003" i="24" s="1"/>
  <c r="P2005" i="24" l="1"/>
  <c r="N2004" i="24"/>
  <c r="O2004" i="24" s="1"/>
  <c r="P2006" i="24" l="1"/>
  <c r="N2005" i="24"/>
  <c r="O2005" i="24" s="1"/>
  <c r="P2007" i="24" l="1"/>
  <c r="N2006" i="24"/>
  <c r="O2006" i="24" s="1"/>
  <c r="P2008" i="24" l="1"/>
  <c r="N2007" i="24"/>
  <c r="O2007" i="24" s="1"/>
  <c r="P2009" i="24" l="1"/>
  <c r="N2008" i="24"/>
  <c r="O2008" i="24" s="1"/>
  <c r="P2010" i="24" l="1"/>
  <c r="N2009" i="24"/>
  <c r="O2009" i="24" s="1"/>
  <c r="P2011" i="24" l="1"/>
  <c r="N2010" i="24"/>
  <c r="O2010" i="24" s="1"/>
  <c r="P2012" i="24" l="1"/>
  <c r="N2011" i="24"/>
  <c r="O2011" i="24" s="1"/>
  <c r="P2013" i="24" l="1"/>
  <c r="N2012" i="24"/>
  <c r="O2012" i="24" s="1"/>
  <c r="P2014" i="24" l="1"/>
  <c r="N2013" i="24"/>
  <c r="O2013" i="24" s="1"/>
  <c r="P2015" i="24" l="1"/>
  <c r="N2014" i="24"/>
  <c r="O2014" i="24" s="1"/>
  <c r="P2016" i="24" l="1"/>
  <c r="N2015" i="24"/>
  <c r="O2015" i="24" s="1"/>
  <c r="P2017" i="24" l="1"/>
  <c r="N2016" i="24"/>
  <c r="O2016" i="24" s="1"/>
  <c r="P2018" i="24" l="1"/>
  <c r="N2017" i="24"/>
  <c r="O2017" i="24" s="1"/>
  <c r="P2019" i="24" l="1"/>
  <c r="N2018" i="24"/>
  <c r="O2018" i="24" s="1"/>
  <c r="P2020" i="24" l="1"/>
  <c r="N2019" i="24"/>
  <c r="O2019" i="24" s="1"/>
  <c r="N2020" i="24" l="1"/>
  <c r="O2020" i="24" s="1"/>
  <c r="O4" i="24"/>
  <c r="C4" i="24"/>
  <c r="P5" i="24" l="1"/>
  <c r="Q5" i="24"/>
  <c r="B5" i="24" l="1"/>
  <c r="C6" i="24"/>
  <c r="E259" i="17" l="1"/>
  <c r="E260" i="17" s="1"/>
  <c r="D46" i="13" l="1"/>
  <c r="D52" i="13" s="1"/>
  <c r="D48" i="13" l="1"/>
  <c r="E15" i="13"/>
  <c r="E16" i="13" s="1"/>
  <c r="A46" i="13"/>
  <c r="A48" i="13" s="1"/>
  <c r="A50" i="13" s="1"/>
  <c r="A52" i="13" s="1"/>
  <c r="A45" i="13"/>
  <c r="A47" i="13" s="1"/>
  <c r="A49" i="13" s="1"/>
  <c r="A51" i="13" l="1"/>
  <c r="G167" i="29"/>
  <c r="G169" i="29" s="1"/>
  <c r="AJ167" i="29"/>
  <c r="AJ169" i="29" s="1"/>
  <c r="AJ164" i="29"/>
  <c r="I167" i="29"/>
  <c r="I169" i="29" s="1"/>
  <c r="G164" i="29"/>
  <c r="J164" i="29"/>
  <c r="I164" i="29"/>
  <c r="H164" i="29"/>
  <c r="J167" i="29"/>
  <c r="J169" i="29" s="1"/>
  <c r="L167" i="29"/>
  <c r="L169" i="29" s="1"/>
  <c r="H167" i="29"/>
  <c r="H169" i="29" s="1"/>
  <c r="K167" i="29"/>
  <c r="K169" i="29" s="1"/>
  <c r="K164" i="29"/>
  <c r="M167" i="29"/>
  <c r="M169" i="29" s="1"/>
  <c r="L164" i="29"/>
  <c r="N167" i="29"/>
  <c r="N169" i="29" s="1"/>
  <c r="M164" i="29"/>
  <c r="N164" i="29"/>
  <c r="O167" i="29"/>
  <c r="O169" i="29" s="1"/>
  <c r="O164" i="29"/>
  <c r="P167" i="29"/>
  <c r="P169" i="29" s="1"/>
  <c r="Q167" i="29"/>
  <c r="Q169" i="29" s="1"/>
  <c r="P164" i="29"/>
  <c r="Q164" i="29"/>
  <c r="R167" i="29"/>
  <c r="R169" i="29" s="1"/>
  <c r="S167" i="29"/>
  <c r="S169" i="29" s="1"/>
  <c r="R164" i="29"/>
  <c r="S164" i="29"/>
  <c r="T167" i="29"/>
  <c r="T169" i="29" s="1"/>
  <c r="U167" i="29"/>
  <c r="U169" i="29" s="1"/>
  <c r="T164" i="29"/>
  <c r="U164" i="29"/>
  <c r="V167" i="29"/>
  <c r="V169" i="29" s="1"/>
  <c r="V164" i="29"/>
  <c r="W167" i="29"/>
  <c r="W169" i="29" s="1"/>
  <c r="W164" i="29"/>
  <c r="X167" i="29"/>
  <c r="X169" i="29" s="1"/>
  <c r="X164" i="29"/>
  <c r="Y167" i="29"/>
  <c r="Y169" i="29" s="1"/>
  <c r="Y164" i="29"/>
  <c r="Z167" i="29"/>
  <c r="Z169" i="29" s="1"/>
  <c r="Z164" i="29"/>
  <c r="AA167" i="29"/>
  <c r="AA169" i="29" s="1"/>
  <c r="AA164" i="29"/>
  <c r="AB167" i="29"/>
  <c r="AB169" i="29" s="1"/>
  <c r="AC167" i="29"/>
  <c r="AC169" i="29" s="1"/>
  <c r="AB164" i="29"/>
  <c r="AC164" i="29"/>
  <c r="AD167" i="29"/>
  <c r="AD169" i="29" s="1"/>
  <c r="AE167" i="29"/>
  <c r="AE169" i="29" s="1"/>
  <c r="AD164" i="29"/>
  <c r="AF167" i="29"/>
  <c r="AF169" i="29" s="1"/>
  <c r="AE164" i="29"/>
  <c r="AG167" i="29"/>
  <c r="AG169" i="29" s="1"/>
  <c r="AF164" i="29"/>
  <c r="AG164" i="29"/>
  <c r="AH167" i="29"/>
  <c r="AH169" i="29" s="1"/>
  <c r="AI167" i="29"/>
  <c r="AI169" i="29" s="1"/>
  <c r="AH164" i="29"/>
  <c r="AI164" i="29"/>
  <c r="A53" i="13"/>
  <c r="A54" i="13" s="1"/>
  <c r="L167" i="30"/>
  <c r="L169" i="30" s="1"/>
  <c r="I164" i="30"/>
  <c r="G167" i="30"/>
  <c r="G169" i="30" s="1"/>
  <c r="K167" i="30"/>
  <c r="K169" i="30" s="1"/>
  <c r="H167" i="30"/>
  <c r="H169" i="30" s="1"/>
  <c r="H164" i="30"/>
  <c r="AJ167" i="30"/>
  <c r="AJ169" i="30" s="1"/>
  <c r="J164" i="30"/>
  <c r="M167" i="30"/>
  <c r="M169" i="30" s="1"/>
  <c r="AJ164" i="30"/>
  <c r="I167" i="30"/>
  <c r="I169" i="30" s="1"/>
  <c r="G164" i="30"/>
  <c r="J167" i="30"/>
  <c r="J169" i="30" s="1"/>
  <c r="K164" i="30"/>
  <c r="M164" i="30"/>
  <c r="L164" i="30"/>
  <c r="N167" i="30"/>
  <c r="N169" i="30" s="1"/>
  <c r="O167" i="30"/>
  <c r="O169" i="30" s="1"/>
  <c r="N164" i="30"/>
  <c r="O164" i="30"/>
  <c r="P167" i="30"/>
  <c r="P169" i="30" s="1"/>
  <c r="Q167" i="30"/>
  <c r="Q169" i="30" s="1"/>
  <c r="P164" i="30"/>
  <c r="Q164" i="30"/>
  <c r="R167" i="30"/>
  <c r="R169" i="30" s="1"/>
  <c r="R164" i="30"/>
  <c r="S167" i="30"/>
  <c r="S169" i="30" s="1"/>
  <c r="S164" i="30"/>
  <c r="T167" i="30"/>
  <c r="T169" i="30" s="1"/>
  <c r="U167" i="30"/>
  <c r="U169" i="30" s="1"/>
  <c r="T164" i="30"/>
  <c r="V167" i="30"/>
  <c r="V169" i="30" s="1"/>
  <c r="U164" i="30"/>
  <c r="W167" i="30"/>
  <c r="W169" i="30" s="1"/>
  <c r="V164" i="30"/>
  <c r="W164" i="30"/>
  <c r="X167" i="30"/>
  <c r="X169" i="30" s="1"/>
  <c r="Y167" i="30"/>
  <c r="Y169" i="30" s="1"/>
  <c r="X164" i="30"/>
  <c r="Z167" i="30"/>
  <c r="Z169" i="30" s="1"/>
  <c r="Y164" i="30"/>
  <c r="AA167" i="30"/>
  <c r="AA169" i="30" s="1"/>
  <c r="Z164" i="30"/>
  <c r="AA164" i="30"/>
  <c r="AB167" i="30"/>
  <c r="AB169" i="30" s="1"/>
  <c r="AB164" i="30"/>
  <c r="AC167" i="30"/>
  <c r="AC169" i="30" s="1"/>
  <c r="AD167" i="30"/>
  <c r="AD169" i="30" s="1"/>
  <c r="AC164" i="30"/>
  <c r="AD164" i="30"/>
  <c r="AE167" i="30"/>
  <c r="AE169" i="30" s="1"/>
  <c r="AE164" i="30"/>
  <c r="AF167" i="30"/>
  <c r="AF169" i="30" s="1"/>
  <c r="AF164" i="30"/>
  <c r="AG167" i="30"/>
  <c r="AG169" i="30" s="1"/>
  <c r="AG164" i="30"/>
  <c r="AH167" i="30"/>
  <c r="AH169" i="30" s="1"/>
  <c r="AI167" i="30"/>
  <c r="AI169" i="30" s="1"/>
  <c r="AH164" i="30"/>
  <c r="AI164" i="30"/>
  <c r="G173" i="29" l="1"/>
  <c r="G170" i="29"/>
  <c r="G172" i="29" s="1"/>
  <c r="G165" i="29"/>
  <c r="G166" i="29" s="1"/>
  <c r="H135" i="29"/>
  <c r="H63" i="29"/>
  <c r="H20" i="29"/>
  <c r="H143" i="29"/>
  <c r="H95" i="29"/>
  <c r="H47" i="29"/>
  <c r="H6" i="29"/>
  <c r="H127" i="29"/>
  <c r="H27" i="29"/>
  <c r="H103" i="29"/>
  <c r="H41" i="29"/>
  <c r="H71" i="29"/>
  <c r="H79" i="29"/>
  <c r="H55" i="29"/>
  <c r="H151" i="29"/>
  <c r="H119" i="29"/>
  <c r="H34" i="29"/>
  <c r="H13" i="29"/>
  <c r="H111" i="29"/>
  <c r="H87" i="29"/>
  <c r="H103" i="30"/>
  <c r="H87" i="30"/>
  <c r="H6" i="30"/>
  <c r="H119" i="30"/>
  <c r="H127" i="30"/>
  <c r="H79" i="30"/>
  <c r="H55" i="30"/>
  <c r="H27" i="30"/>
  <c r="H63" i="30"/>
  <c r="H111" i="30"/>
  <c r="H135" i="30"/>
  <c r="H34" i="30"/>
  <c r="H41" i="30"/>
  <c r="H151" i="30"/>
  <c r="H20" i="30"/>
  <c r="H47" i="30"/>
  <c r="H143" i="30"/>
  <c r="H95" i="30"/>
  <c r="H71" i="30"/>
  <c r="H13" i="30"/>
  <c r="G173" i="30"/>
  <c r="G170" i="30"/>
  <c r="G172" i="30" s="1"/>
  <c r="G165" i="30"/>
  <c r="G166" i="30" s="1"/>
  <c r="G171" i="29" l="1"/>
  <c r="H118" i="29"/>
  <c r="H116" i="29"/>
  <c r="H117" i="29" s="1"/>
  <c r="I111" i="29"/>
  <c r="H84" i="29"/>
  <c r="H85" i="29" s="1"/>
  <c r="H86" i="29"/>
  <c r="I79" i="29"/>
  <c r="I6" i="29"/>
  <c r="H11" i="29"/>
  <c r="H142" i="29"/>
  <c r="I135" i="29"/>
  <c r="H140" i="29"/>
  <c r="H141" i="29" s="1"/>
  <c r="H18" i="29"/>
  <c r="H19" i="29" s="1"/>
  <c r="I13" i="29"/>
  <c r="H78" i="29"/>
  <c r="I71" i="29"/>
  <c r="H76" i="29"/>
  <c r="H77" i="29" s="1"/>
  <c r="H54" i="29"/>
  <c r="H52" i="29"/>
  <c r="H53" i="29" s="1"/>
  <c r="I47" i="29"/>
  <c r="I34" i="29"/>
  <c r="H39" i="29"/>
  <c r="H40" i="29" s="1"/>
  <c r="H45" i="29"/>
  <c r="H46" i="29"/>
  <c r="I41" i="29"/>
  <c r="H100" i="29"/>
  <c r="H101" i="29" s="1"/>
  <c r="I95" i="29"/>
  <c r="H102" i="29"/>
  <c r="H126" i="29"/>
  <c r="H124" i="29"/>
  <c r="H125" i="29" s="1"/>
  <c r="I119" i="29"/>
  <c r="H110" i="29"/>
  <c r="H108" i="29"/>
  <c r="H109" i="29" s="1"/>
  <c r="I103" i="29"/>
  <c r="I143" i="29"/>
  <c r="H150" i="29"/>
  <c r="H148" i="29"/>
  <c r="H149" i="29" s="1"/>
  <c r="I151" i="29"/>
  <c r="H158" i="29"/>
  <c r="H156" i="29"/>
  <c r="H157" i="29" s="1"/>
  <c r="I27" i="29"/>
  <c r="H32" i="29"/>
  <c r="H33" i="29" s="1"/>
  <c r="H25" i="29"/>
  <c r="H26" i="29" s="1"/>
  <c r="I20" i="29"/>
  <c r="I87" i="29"/>
  <c r="H94" i="29"/>
  <c r="H92" i="29"/>
  <c r="H93" i="29" s="1"/>
  <c r="H60" i="29"/>
  <c r="H61" i="29" s="1"/>
  <c r="I55" i="29"/>
  <c r="H62" i="29"/>
  <c r="H134" i="29"/>
  <c r="I127" i="29"/>
  <c r="H132" i="29"/>
  <c r="H133" i="29" s="1"/>
  <c r="H70" i="29"/>
  <c r="I63" i="29"/>
  <c r="H68" i="29"/>
  <c r="H69" i="29" s="1"/>
  <c r="G171" i="30"/>
  <c r="I95" i="30"/>
  <c r="H100" i="30"/>
  <c r="H101" i="30" s="1"/>
  <c r="H102" i="30"/>
  <c r="I34" i="30"/>
  <c r="H39" i="30"/>
  <c r="H40" i="30" s="1"/>
  <c r="H86" i="30"/>
  <c r="H84" i="30"/>
  <c r="H85" i="30" s="1"/>
  <c r="I79" i="30"/>
  <c r="H148" i="30"/>
  <c r="H149" i="30" s="1"/>
  <c r="I143" i="30"/>
  <c r="H150" i="30"/>
  <c r="H142" i="30"/>
  <c r="H140" i="30"/>
  <c r="H141" i="30" s="1"/>
  <c r="I135" i="30"/>
  <c r="H134" i="30"/>
  <c r="I127" i="30"/>
  <c r="H132" i="30"/>
  <c r="H133" i="30" s="1"/>
  <c r="I47" i="30"/>
  <c r="H54" i="30"/>
  <c r="H52" i="30"/>
  <c r="H53" i="30" s="1"/>
  <c r="I111" i="30"/>
  <c r="H118" i="30"/>
  <c r="H116" i="30"/>
  <c r="H117" i="30" s="1"/>
  <c r="H124" i="30"/>
  <c r="H125" i="30" s="1"/>
  <c r="I119" i="30"/>
  <c r="H126" i="30"/>
  <c r="I20" i="30"/>
  <c r="H25" i="30"/>
  <c r="H26" i="30" s="1"/>
  <c r="H68" i="30"/>
  <c r="H69" i="30" s="1"/>
  <c r="H70" i="30"/>
  <c r="I63" i="30"/>
  <c r="I6" i="30"/>
  <c r="H11" i="30"/>
  <c r="H18" i="30"/>
  <c r="H19" i="30" s="1"/>
  <c r="I13" i="30"/>
  <c r="I151" i="30"/>
  <c r="H156" i="30"/>
  <c r="H157" i="30" s="1"/>
  <c r="H158" i="30"/>
  <c r="I27" i="30"/>
  <c r="H32" i="30"/>
  <c r="H33" i="30" s="1"/>
  <c r="H94" i="30"/>
  <c r="I87" i="30"/>
  <c r="H92" i="30"/>
  <c r="H93" i="30" s="1"/>
  <c r="H78" i="30"/>
  <c r="I71" i="30"/>
  <c r="H76" i="30"/>
  <c r="H77" i="30" s="1"/>
  <c r="H45" i="30"/>
  <c r="H46" i="30"/>
  <c r="I41" i="30"/>
  <c r="H60" i="30"/>
  <c r="H61" i="30" s="1"/>
  <c r="I55" i="30"/>
  <c r="H62" i="30"/>
  <c r="H110" i="30"/>
  <c r="I103" i="30"/>
  <c r="H108" i="30"/>
  <c r="H109" i="30" s="1"/>
  <c r="F3" i="13"/>
  <c r="I68" i="29" l="1"/>
  <c r="I69" i="29" s="1"/>
  <c r="I70" i="29"/>
  <c r="J63" i="29"/>
  <c r="J55" i="29"/>
  <c r="I62" i="29"/>
  <c r="I60" i="29"/>
  <c r="I61" i="29" s="1"/>
  <c r="I124" i="29"/>
  <c r="I125" i="29" s="1"/>
  <c r="J119" i="29"/>
  <c r="I126" i="29"/>
  <c r="I46" i="29"/>
  <c r="J41" i="29"/>
  <c r="I45" i="29"/>
  <c r="H163" i="29"/>
  <c r="I86" i="29"/>
  <c r="J79" i="29"/>
  <c r="I84" i="29"/>
  <c r="I85" i="29" s="1"/>
  <c r="H161" i="29"/>
  <c r="H173" i="29" s="1"/>
  <c r="J27" i="29"/>
  <c r="I32" i="29"/>
  <c r="I33" i="29" s="1"/>
  <c r="I150" i="29"/>
  <c r="J143" i="29"/>
  <c r="I148" i="29"/>
  <c r="I149" i="29" s="1"/>
  <c r="J135" i="29"/>
  <c r="I140" i="29"/>
  <c r="I141" i="29" s="1"/>
  <c r="I142" i="29"/>
  <c r="I134" i="29"/>
  <c r="I132" i="29"/>
  <c r="I133" i="29" s="1"/>
  <c r="J127" i="29"/>
  <c r="I110" i="29"/>
  <c r="I108" i="29"/>
  <c r="I109" i="29" s="1"/>
  <c r="J103" i="29"/>
  <c r="J71" i="29"/>
  <c r="I78" i="29"/>
  <c r="I76" i="29"/>
  <c r="I77" i="29" s="1"/>
  <c r="I118" i="29"/>
  <c r="I116" i="29"/>
  <c r="I117" i="29" s="1"/>
  <c r="J111" i="29"/>
  <c r="I92" i="29"/>
  <c r="I93" i="29" s="1"/>
  <c r="J87" i="29"/>
  <c r="I94" i="29"/>
  <c r="J95" i="29"/>
  <c r="I100" i="29"/>
  <c r="I101" i="29" s="1"/>
  <c r="I102" i="29"/>
  <c r="I39" i="29"/>
  <c r="I40" i="29" s="1"/>
  <c r="J34" i="29"/>
  <c r="H12" i="29"/>
  <c r="H162" i="29" s="1"/>
  <c r="H170" i="29" s="1"/>
  <c r="H160" i="29"/>
  <c r="H165" i="29" s="1"/>
  <c r="H166" i="29" s="1"/>
  <c r="J20" i="29"/>
  <c r="I25" i="29"/>
  <c r="I26" i="29" s="1"/>
  <c r="I156" i="29"/>
  <c r="I157" i="29" s="1"/>
  <c r="J151" i="29"/>
  <c r="I158" i="29"/>
  <c r="I54" i="29"/>
  <c r="J47" i="29"/>
  <c r="I52" i="29"/>
  <c r="I53" i="29" s="1"/>
  <c r="I18" i="29"/>
  <c r="I19" i="29" s="1"/>
  <c r="J13" i="29"/>
  <c r="J6" i="29"/>
  <c r="I11" i="29"/>
  <c r="J103" i="30"/>
  <c r="I108" i="30"/>
  <c r="I109" i="30" s="1"/>
  <c r="I110" i="30"/>
  <c r="J111" i="30"/>
  <c r="I118" i="30"/>
  <c r="I116" i="30"/>
  <c r="I117" i="30" s="1"/>
  <c r="J34" i="30"/>
  <c r="I39" i="30"/>
  <c r="I40" i="30" s="1"/>
  <c r="H160" i="30"/>
  <c r="H165" i="30" s="1"/>
  <c r="H166" i="30" s="1"/>
  <c r="H12" i="30"/>
  <c r="H162" i="30" s="1"/>
  <c r="H170" i="30" s="1"/>
  <c r="I25" i="30"/>
  <c r="I26" i="30" s="1"/>
  <c r="J20" i="30"/>
  <c r="H163" i="30"/>
  <c r="I142" i="30"/>
  <c r="I140" i="30"/>
  <c r="I141" i="30" s="1"/>
  <c r="J135" i="30"/>
  <c r="I94" i="30"/>
  <c r="J87" i="30"/>
  <c r="I92" i="30"/>
  <c r="I93" i="30" s="1"/>
  <c r="I158" i="30"/>
  <c r="I156" i="30"/>
  <c r="I157" i="30" s="1"/>
  <c r="J151" i="30"/>
  <c r="I11" i="30"/>
  <c r="J6" i="30"/>
  <c r="I124" i="30"/>
  <c r="I125" i="30" s="1"/>
  <c r="J119" i="30"/>
  <c r="I126" i="30"/>
  <c r="H161" i="30"/>
  <c r="H173" i="30" s="1"/>
  <c r="I84" i="30"/>
  <c r="I85" i="30" s="1"/>
  <c r="I86" i="30"/>
  <c r="J79" i="30"/>
  <c r="I60" i="30"/>
  <c r="I61" i="30" s="1"/>
  <c r="J55" i="30"/>
  <c r="I62" i="30"/>
  <c r="J71" i="30"/>
  <c r="I76" i="30"/>
  <c r="I77" i="30" s="1"/>
  <c r="I78" i="30"/>
  <c r="I18" i="30"/>
  <c r="I19" i="30" s="1"/>
  <c r="J13" i="30"/>
  <c r="J63" i="30"/>
  <c r="I70" i="30"/>
  <c r="I68" i="30"/>
  <c r="I69" i="30" s="1"/>
  <c r="I52" i="30"/>
  <c r="I53" i="30" s="1"/>
  <c r="I54" i="30"/>
  <c r="J47" i="30"/>
  <c r="J95" i="30"/>
  <c r="I102" i="30"/>
  <c r="I100" i="30"/>
  <c r="I101" i="30" s="1"/>
  <c r="I46" i="30"/>
  <c r="J41" i="30"/>
  <c r="I45" i="30"/>
  <c r="I32" i="30"/>
  <c r="I33" i="30" s="1"/>
  <c r="J27" i="30"/>
  <c r="I134" i="30"/>
  <c r="I132" i="30"/>
  <c r="I133" i="30" s="1"/>
  <c r="J127" i="30"/>
  <c r="J143" i="30"/>
  <c r="I148" i="30"/>
  <c r="I149" i="30" s="1"/>
  <c r="I150" i="30"/>
  <c r="G3" i="13"/>
  <c r="H3" i="13" s="1"/>
  <c r="I161" i="29" l="1"/>
  <c r="I173" i="29" s="1"/>
  <c r="I163" i="29"/>
  <c r="J52" i="29"/>
  <c r="J53" i="29" s="1"/>
  <c r="K47" i="29"/>
  <c r="J54" i="29"/>
  <c r="J25" i="29"/>
  <c r="J26" i="29" s="1"/>
  <c r="K20" i="29"/>
  <c r="K27" i="29"/>
  <c r="J32" i="29"/>
  <c r="J33" i="29" s="1"/>
  <c r="K95" i="29"/>
  <c r="J102" i="29"/>
  <c r="J100" i="29"/>
  <c r="J101" i="29" s="1"/>
  <c r="W95" i="29"/>
  <c r="J142" i="29"/>
  <c r="K135" i="29"/>
  <c r="J140" i="29"/>
  <c r="J141" i="29" s="1"/>
  <c r="W135" i="29"/>
  <c r="K41" i="29"/>
  <c r="J46" i="29"/>
  <c r="J45" i="29"/>
  <c r="I160" i="29"/>
  <c r="I165" i="29" s="1"/>
  <c r="I166" i="29" s="1"/>
  <c r="I12" i="29"/>
  <c r="I162" i="29" s="1"/>
  <c r="I170" i="29" s="1"/>
  <c r="K6" i="29"/>
  <c r="J11" i="29"/>
  <c r="W6" i="29"/>
  <c r="H172" i="29"/>
  <c r="H171" i="29"/>
  <c r="J134" i="29"/>
  <c r="K127" i="29"/>
  <c r="J132" i="29"/>
  <c r="J133" i="29" s="1"/>
  <c r="W127" i="29"/>
  <c r="J60" i="29"/>
  <c r="J61" i="29" s="1"/>
  <c r="J62" i="29"/>
  <c r="K55" i="29"/>
  <c r="W55" i="29"/>
  <c r="K13" i="29"/>
  <c r="J18" i="29"/>
  <c r="J19" i="29" s="1"/>
  <c r="J156" i="29"/>
  <c r="J157" i="29" s="1"/>
  <c r="K151" i="29"/>
  <c r="J158" i="29"/>
  <c r="W151" i="29"/>
  <c r="K34" i="29"/>
  <c r="J39" i="29"/>
  <c r="J40" i="29" s="1"/>
  <c r="J92" i="29"/>
  <c r="J93" i="29" s="1"/>
  <c r="J94" i="29"/>
  <c r="K87" i="29"/>
  <c r="W87" i="29"/>
  <c r="J148" i="29"/>
  <c r="J149" i="29" s="1"/>
  <c r="J150" i="29"/>
  <c r="K143" i="29"/>
  <c r="W143" i="29"/>
  <c r="J84" i="29"/>
  <c r="J85" i="29" s="1"/>
  <c r="J86" i="29"/>
  <c r="K79" i="29"/>
  <c r="W79" i="29"/>
  <c r="J70" i="29"/>
  <c r="J68" i="29"/>
  <c r="J69" i="29" s="1"/>
  <c r="K63" i="29"/>
  <c r="W63" i="29"/>
  <c r="J78" i="29"/>
  <c r="J76" i="29"/>
  <c r="J77" i="29" s="1"/>
  <c r="K71" i="29"/>
  <c r="W71" i="29"/>
  <c r="J124" i="29"/>
  <c r="J125" i="29" s="1"/>
  <c r="K119" i="29"/>
  <c r="J126" i="29"/>
  <c r="W119" i="29"/>
  <c r="K111" i="29"/>
  <c r="J118" i="29"/>
  <c r="J116" i="29"/>
  <c r="J117" i="29" s="1"/>
  <c r="W111" i="29"/>
  <c r="K103" i="29"/>
  <c r="J108" i="29"/>
  <c r="J109" i="29" s="1"/>
  <c r="J110" i="29"/>
  <c r="W103" i="29"/>
  <c r="J102" i="30"/>
  <c r="J100" i="30"/>
  <c r="J101" i="30" s="1"/>
  <c r="K95" i="30"/>
  <c r="W95" i="30"/>
  <c r="I163" i="30"/>
  <c r="I160" i="30"/>
  <c r="I165" i="30" s="1"/>
  <c r="I166" i="30" s="1"/>
  <c r="I12" i="30"/>
  <c r="I162" i="30" s="1"/>
  <c r="I170" i="30" s="1"/>
  <c r="H172" i="30"/>
  <c r="H171" i="30"/>
  <c r="J118" i="30"/>
  <c r="J116" i="30"/>
  <c r="J117" i="30" s="1"/>
  <c r="K111" i="30"/>
  <c r="W111" i="30"/>
  <c r="K143" i="30"/>
  <c r="J148" i="30"/>
  <c r="J149" i="30" s="1"/>
  <c r="J150" i="30"/>
  <c r="W143" i="30"/>
  <c r="K27" i="30"/>
  <c r="J32" i="30"/>
  <c r="J33" i="30" s="1"/>
  <c r="K41" i="30"/>
  <c r="J46" i="30"/>
  <c r="J45" i="30"/>
  <c r="J86" i="30"/>
  <c r="K79" i="30"/>
  <c r="J84" i="30"/>
  <c r="J85" i="30" s="1"/>
  <c r="W79" i="30"/>
  <c r="J156" i="30"/>
  <c r="J157" i="30" s="1"/>
  <c r="K151" i="30"/>
  <c r="J158" i="30"/>
  <c r="W151" i="30"/>
  <c r="J140" i="30"/>
  <c r="J141" i="30" s="1"/>
  <c r="K135" i="30"/>
  <c r="J142" i="30"/>
  <c r="W135" i="30"/>
  <c r="J134" i="30"/>
  <c r="J132" i="30"/>
  <c r="J133" i="30" s="1"/>
  <c r="K127" i="30"/>
  <c r="W127" i="30"/>
  <c r="K13" i="30"/>
  <c r="J18" i="30"/>
  <c r="J19" i="30" s="1"/>
  <c r="J76" i="30"/>
  <c r="J77" i="30" s="1"/>
  <c r="K71" i="30"/>
  <c r="J78" i="30"/>
  <c r="W71" i="30"/>
  <c r="J126" i="30"/>
  <c r="J124" i="30"/>
  <c r="J125" i="30" s="1"/>
  <c r="K119" i="30"/>
  <c r="W119" i="30"/>
  <c r="J39" i="30"/>
  <c r="J40" i="30" s="1"/>
  <c r="K34" i="30"/>
  <c r="J54" i="30"/>
  <c r="J52" i="30"/>
  <c r="J53" i="30" s="1"/>
  <c r="K47" i="30"/>
  <c r="J25" i="30"/>
  <c r="J26" i="30" s="1"/>
  <c r="K20" i="30"/>
  <c r="I161" i="30"/>
  <c r="I173" i="30" s="1"/>
  <c r="K63" i="30"/>
  <c r="J70" i="30"/>
  <c r="J68" i="30"/>
  <c r="J69" i="30" s="1"/>
  <c r="W63" i="30"/>
  <c r="J60" i="30"/>
  <c r="J61" i="30" s="1"/>
  <c r="K55" i="30"/>
  <c r="J62" i="30"/>
  <c r="W55" i="30"/>
  <c r="K6" i="30"/>
  <c r="J11" i="30"/>
  <c r="W6" i="30"/>
  <c r="J92" i="30"/>
  <c r="J93" i="30" s="1"/>
  <c r="K87" i="30"/>
  <c r="J94" i="30"/>
  <c r="W87" i="30"/>
  <c r="J110" i="30"/>
  <c r="J108" i="30"/>
  <c r="J109" i="30" s="1"/>
  <c r="K103" i="30"/>
  <c r="W103" i="30"/>
  <c r="I3" i="13"/>
  <c r="J3" i="13" s="1"/>
  <c r="K3" i="13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AE3" i="13" s="1"/>
  <c r="AF3" i="13" s="1"/>
  <c r="AG3" i="13" s="1"/>
  <c r="AH3" i="13" s="1"/>
  <c r="K118" i="29" l="1"/>
  <c r="L111" i="29"/>
  <c r="K116" i="29"/>
  <c r="K117" i="29" s="1"/>
  <c r="K76" i="29"/>
  <c r="K77" i="29" s="1"/>
  <c r="K78" i="29"/>
  <c r="L71" i="29"/>
  <c r="K148" i="29"/>
  <c r="K149" i="29" s="1"/>
  <c r="K150" i="29"/>
  <c r="L143" i="29"/>
  <c r="K32" i="29"/>
  <c r="K33" i="29" s="1"/>
  <c r="L27" i="29"/>
  <c r="X119" i="29"/>
  <c r="W124" i="29"/>
  <c r="W125" i="29" s="1"/>
  <c r="W126" i="29"/>
  <c r="W86" i="29"/>
  <c r="X79" i="29"/>
  <c r="W84" i="29"/>
  <c r="W85" i="29" s="1"/>
  <c r="W134" i="29"/>
  <c r="X127" i="29"/>
  <c r="W132" i="29"/>
  <c r="W133" i="29" s="1"/>
  <c r="X6" i="29"/>
  <c r="W11" i="29"/>
  <c r="W100" i="29"/>
  <c r="W101" i="29" s="1"/>
  <c r="W102" i="29"/>
  <c r="X95" i="29"/>
  <c r="K25" i="29"/>
  <c r="K26" i="29" s="1"/>
  <c r="L20" i="29"/>
  <c r="K110" i="29"/>
  <c r="K108" i="29"/>
  <c r="K109" i="29" s="1"/>
  <c r="L103" i="29"/>
  <c r="K84" i="29"/>
  <c r="K85" i="29" s="1"/>
  <c r="L79" i="29"/>
  <c r="K86" i="29"/>
  <c r="K39" i="29"/>
  <c r="K40" i="29" s="1"/>
  <c r="L34" i="29"/>
  <c r="K18" i="29"/>
  <c r="K19" i="29" s="1"/>
  <c r="L13" i="29"/>
  <c r="J160" i="29"/>
  <c r="J165" i="29" s="1"/>
  <c r="J166" i="29" s="1"/>
  <c r="J12" i="29"/>
  <c r="J162" i="29" s="1"/>
  <c r="J170" i="29" s="1"/>
  <c r="K45" i="29"/>
  <c r="K46" i="29"/>
  <c r="L41" i="29"/>
  <c r="X111" i="29"/>
  <c r="W116" i="29"/>
  <c r="W117" i="29" s="1"/>
  <c r="W118" i="29"/>
  <c r="K126" i="29"/>
  <c r="L119" i="29"/>
  <c r="K124" i="29"/>
  <c r="K125" i="29" s="1"/>
  <c r="W70" i="29"/>
  <c r="W68" i="29"/>
  <c r="W69" i="29" s="1"/>
  <c r="X63" i="29"/>
  <c r="W92" i="29"/>
  <c r="W93" i="29" s="1"/>
  <c r="W94" i="29"/>
  <c r="X87" i="29"/>
  <c r="X151" i="29"/>
  <c r="W156" i="29"/>
  <c r="W157" i="29" s="1"/>
  <c r="W158" i="29"/>
  <c r="W62" i="29"/>
  <c r="X55" i="29"/>
  <c r="W60" i="29"/>
  <c r="W61" i="29" s="1"/>
  <c r="K134" i="29"/>
  <c r="K132" i="29"/>
  <c r="K133" i="29" s="1"/>
  <c r="L127" i="29"/>
  <c r="K11" i="29"/>
  <c r="L6" i="29"/>
  <c r="X135" i="29"/>
  <c r="W142" i="29"/>
  <c r="W140" i="29"/>
  <c r="W141" i="29" s="1"/>
  <c r="J161" i="29"/>
  <c r="J173" i="29" s="1"/>
  <c r="L63" i="29"/>
  <c r="K70" i="29"/>
  <c r="K68" i="29"/>
  <c r="K69" i="29" s="1"/>
  <c r="L87" i="29"/>
  <c r="K92" i="29"/>
  <c r="K93" i="29" s="1"/>
  <c r="K94" i="29"/>
  <c r="K60" i="29"/>
  <c r="K61" i="29" s="1"/>
  <c r="K62" i="29"/>
  <c r="L55" i="29"/>
  <c r="I172" i="29"/>
  <c r="I171" i="29"/>
  <c r="L95" i="29"/>
  <c r="K100" i="29"/>
  <c r="K101" i="29" s="1"/>
  <c r="K102" i="29"/>
  <c r="K52" i="29"/>
  <c r="K53" i="29" s="1"/>
  <c r="L47" i="29"/>
  <c r="K54" i="29"/>
  <c r="W108" i="29"/>
  <c r="W109" i="29" s="1"/>
  <c r="X103" i="29"/>
  <c r="W110" i="29"/>
  <c r="W78" i="29"/>
  <c r="W76" i="29"/>
  <c r="W77" i="29" s="1"/>
  <c r="X71" i="29"/>
  <c r="X143" i="29"/>
  <c r="W150" i="29"/>
  <c r="W148" i="29"/>
  <c r="W149" i="29" s="1"/>
  <c r="K158" i="29"/>
  <c r="K156" i="29"/>
  <c r="K157" i="29" s="1"/>
  <c r="L151" i="29"/>
  <c r="K140" i="29"/>
  <c r="K141" i="29" s="1"/>
  <c r="K142" i="29"/>
  <c r="L135" i="29"/>
  <c r="J163" i="29"/>
  <c r="W60" i="30"/>
  <c r="W61" i="30" s="1"/>
  <c r="W62" i="30"/>
  <c r="X55" i="30"/>
  <c r="W68" i="30"/>
  <c r="W69" i="30" s="1"/>
  <c r="X63" i="30"/>
  <c r="W70" i="30"/>
  <c r="K25" i="30"/>
  <c r="K26" i="30" s="1"/>
  <c r="L20" i="30"/>
  <c r="J161" i="30"/>
  <c r="J173" i="30" s="1"/>
  <c r="L119" i="30"/>
  <c r="K124" i="30"/>
  <c r="K125" i="30" s="1"/>
  <c r="K126" i="30"/>
  <c r="K45" i="30"/>
  <c r="K46" i="30"/>
  <c r="L41" i="30"/>
  <c r="K148" i="30"/>
  <c r="K149" i="30" s="1"/>
  <c r="K150" i="30"/>
  <c r="L143" i="30"/>
  <c r="W108" i="30"/>
  <c r="W109" i="30" s="1"/>
  <c r="W110" i="30"/>
  <c r="X103" i="30"/>
  <c r="L87" i="30"/>
  <c r="K94" i="30"/>
  <c r="K92" i="30"/>
  <c r="K93" i="30" s="1"/>
  <c r="W142" i="30"/>
  <c r="X135" i="30"/>
  <c r="W140" i="30"/>
  <c r="W141" i="30" s="1"/>
  <c r="K158" i="30"/>
  <c r="L151" i="30"/>
  <c r="K156" i="30"/>
  <c r="K157" i="30" s="1"/>
  <c r="W118" i="30"/>
  <c r="X111" i="30"/>
  <c r="W116" i="30"/>
  <c r="W117" i="30" s="1"/>
  <c r="K110" i="30"/>
  <c r="K108" i="30"/>
  <c r="K109" i="30" s="1"/>
  <c r="L103" i="30"/>
  <c r="L55" i="30"/>
  <c r="K62" i="30"/>
  <c r="K60" i="30"/>
  <c r="K61" i="30" s="1"/>
  <c r="K18" i="30"/>
  <c r="K19" i="30" s="1"/>
  <c r="L13" i="30"/>
  <c r="W132" i="30"/>
  <c r="W133" i="30" s="1"/>
  <c r="X127" i="30"/>
  <c r="W134" i="30"/>
  <c r="L27" i="30"/>
  <c r="K32" i="30"/>
  <c r="K33" i="30" s="1"/>
  <c r="K118" i="30"/>
  <c r="L111" i="30"/>
  <c r="K116" i="30"/>
  <c r="K117" i="30" s="1"/>
  <c r="W102" i="30"/>
  <c r="W100" i="30"/>
  <c r="W101" i="30" s="1"/>
  <c r="X95" i="30"/>
  <c r="X6" i="30"/>
  <c r="W11" i="30"/>
  <c r="K68" i="30"/>
  <c r="K69" i="30" s="1"/>
  <c r="K70" i="30"/>
  <c r="L63" i="30"/>
  <c r="L34" i="30"/>
  <c r="K39" i="30"/>
  <c r="K40" i="30" s="1"/>
  <c r="W78" i="30"/>
  <c r="W76" i="30"/>
  <c r="W77" i="30" s="1"/>
  <c r="X71" i="30"/>
  <c r="K134" i="30"/>
  <c r="K132" i="30"/>
  <c r="K133" i="30" s="1"/>
  <c r="L127" i="30"/>
  <c r="K140" i="30"/>
  <c r="K141" i="30" s="1"/>
  <c r="L135" i="30"/>
  <c r="K142" i="30"/>
  <c r="W84" i="30"/>
  <c r="W85" i="30" s="1"/>
  <c r="W86" i="30"/>
  <c r="X79" i="30"/>
  <c r="X143" i="30"/>
  <c r="W148" i="30"/>
  <c r="W149" i="30" s="1"/>
  <c r="W150" i="30"/>
  <c r="K102" i="30"/>
  <c r="K100" i="30"/>
  <c r="K101" i="30" s="1"/>
  <c r="L95" i="30"/>
  <c r="J160" i="30"/>
  <c r="J165" i="30" s="1"/>
  <c r="J166" i="30" s="1"/>
  <c r="J12" i="30"/>
  <c r="J162" i="30" s="1"/>
  <c r="J170" i="30" s="1"/>
  <c r="K54" i="30"/>
  <c r="K52" i="30"/>
  <c r="K53" i="30" s="1"/>
  <c r="L47" i="30"/>
  <c r="X87" i="30"/>
  <c r="W94" i="30"/>
  <c r="W92" i="30"/>
  <c r="W93" i="30" s="1"/>
  <c r="L6" i="30"/>
  <c r="K11" i="30"/>
  <c r="J163" i="30"/>
  <c r="X119" i="30"/>
  <c r="W124" i="30"/>
  <c r="W125" i="30" s="1"/>
  <c r="W126" i="30"/>
  <c r="K78" i="30"/>
  <c r="K76" i="30"/>
  <c r="K77" i="30" s="1"/>
  <c r="L71" i="30"/>
  <c r="W156" i="30"/>
  <c r="W157" i="30" s="1"/>
  <c r="W158" i="30"/>
  <c r="X151" i="30"/>
  <c r="K84" i="30"/>
  <c r="K85" i="30" s="1"/>
  <c r="L79" i="30"/>
  <c r="K86" i="30"/>
  <c r="I172" i="30"/>
  <c r="I171" i="30"/>
  <c r="K161" i="29" l="1"/>
  <c r="K173" i="29" s="1"/>
  <c r="K163" i="29"/>
  <c r="L62" i="29"/>
  <c r="L60" i="29"/>
  <c r="L61" i="29" s="1"/>
  <c r="M55" i="29"/>
  <c r="Y135" i="29"/>
  <c r="X140" i="29"/>
  <c r="X141" i="29" s="1"/>
  <c r="X142" i="29"/>
  <c r="Y87" i="29"/>
  <c r="X94" i="29"/>
  <c r="X92" i="29"/>
  <c r="X93" i="29" s="1"/>
  <c r="M41" i="29"/>
  <c r="L46" i="29"/>
  <c r="L45" i="29"/>
  <c r="L110" i="29"/>
  <c r="L108" i="29"/>
  <c r="L109" i="29" s="1"/>
  <c r="M103" i="29"/>
  <c r="Y119" i="29"/>
  <c r="X124" i="29"/>
  <c r="X125" i="29" s="1"/>
  <c r="X126" i="29"/>
  <c r="L78" i="29"/>
  <c r="M71" i="29"/>
  <c r="L76" i="29"/>
  <c r="L77" i="29" s="1"/>
  <c r="L142" i="29"/>
  <c r="M135" i="29"/>
  <c r="L140" i="29"/>
  <c r="L141" i="29" s="1"/>
  <c r="M6" i="29"/>
  <c r="L11" i="29"/>
  <c r="X60" i="29"/>
  <c r="X61" i="29" s="1"/>
  <c r="Y55" i="29"/>
  <c r="X62" i="29"/>
  <c r="M119" i="29"/>
  <c r="L124" i="29"/>
  <c r="L125" i="29" s="1"/>
  <c r="L126" i="29"/>
  <c r="L39" i="29"/>
  <c r="L40" i="29" s="1"/>
  <c r="M34" i="29"/>
  <c r="M27" i="29"/>
  <c r="L32" i="29"/>
  <c r="L33" i="29" s="1"/>
  <c r="X110" i="29"/>
  <c r="Y103" i="29"/>
  <c r="X108" i="29"/>
  <c r="X109" i="29" s="1"/>
  <c r="L70" i="29"/>
  <c r="M63" i="29"/>
  <c r="L68" i="29"/>
  <c r="L69" i="29" s="1"/>
  <c r="K160" i="29"/>
  <c r="K165" i="29" s="1"/>
  <c r="K166" i="29" s="1"/>
  <c r="K12" i="29"/>
  <c r="K162" i="29" s="1"/>
  <c r="K170" i="29" s="1"/>
  <c r="W12" i="29"/>
  <c r="X84" i="29"/>
  <c r="X85" i="29" s="1"/>
  <c r="X86" i="29"/>
  <c r="Y79" i="29"/>
  <c r="X148" i="29"/>
  <c r="X149" i="29" s="1"/>
  <c r="X150" i="29"/>
  <c r="Y143" i="29"/>
  <c r="L100" i="29"/>
  <c r="L101" i="29" s="1"/>
  <c r="M95" i="29"/>
  <c r="L102" i="29"/>
  <c r="L132" i="29"/>
  <c r="L133" i="29" s="1"/>
  <c r="M127" i="29"/>
  <c r="L134" i="29"/>
  <c r="X70" i="29"/>
  <c r="Y63" i="29"/>
  <c r="X68" i="29"/>
  <c r="X69" i="29" s="1"/>
  <c r="J172" i="29"/>
  <c r="J171" i="29"/>
  <c r="L25" i="29"/>
  <c r="L26" i="29" s="1"/>
  <c r="M20" i="29"/>
  <c r="Y6" i="29"/>
  <c r="X11" i="29"/>
  <c r="L150" i="29"/>
  <c r="L148" i="29"/>
  <c r="L149" i="29" s="1"/>
  <c r="M143" i="29"/>
  <c r="L156" i="29"/>
  <c r="L157" i="29" s="1"/>
  <c r="L158" i="29"/>
  <c r="M151" i="29"/>
  <c r="X76" i="29"/>
  <c r="X77" i="29" s="1"/>
  <c r="X78" i="29"/>
  <c r="Y71" i="29"/>
  <c r="L86" i="29"/>
  <c r="M79" i="29"/>
  <c r="L84" i="29"/>
  <c r="L85" i="29" s="1"/>
  <c r="L116" i="29"/>
  <c r="L117" i="29" s="1"/>
  <c r="M111" i="29"/>
  <c r="L118" i="29"/>
  <c r="L52" i="29"/>
  <c r="L53" i="29" s="1"/>
  <c r="M47" i="29"/>
  <c r="L54" i="29"/>
  <c r="M87" i="29"/>
  <c r="L92" i="29"/>
  <c r="L93" i="29" s="1"/>
  <c r="L94" i="29"/>
  <c r="X156" i="29"/>
  <c r="X157" i="29" s="1"/>
  <c r="X158" i="29"/>
  <c r="Y151" i="29"/>
  <c r="X116" i="29"/>
  <c r="X117" i="29" s="1"/>
  <c r="Y111" i="29"/>
  <c r="X118" i="29"/>
  <c r="M13" i="29"/>
  <c r="L18" i="29"/>
  <c r="L19" i="29" s="1"/>
  <c r="X100" i="29"/>
  <c r="X101" i="29" s="1"/>
  <c r="Y95" i="29"/>
  <c r="X102" i="29"/>
  <c r="X132" i="29"/>
  <c r="X133" i="29" s="1"/>
  <c r="Y127" i="29"/>
  <c r="X134" i="29"/>
  <c r="K160" i="30"/>
  <c r="K165" i="30" s="1"/>
  <c r="K166" i="30" s="1"/>
  <c r="K12" i="30"/>
  <c r="K162" i="30" s="1"/>
  <c r="K170" i="30" s="1"/>
  <c r="L52" i="30"/>
  <c r="L53" i="30" s="1"/>
  <c r="M47" i="30"/>
  <c r="L54" i="30"/>
  <c r="X150" i="30"/>
  <c r="Y143" i="30"/>
  <c r="X148" i="30"/>
  <c r="X149" i="30" s="1"/>
  <c r="M135" i="30"/>
  <c r="L142" i="30"/>
  <c r="L140" i="30"/>
  <c r="L141" i="30" s="1"/>
  <c r="L70" i="30"/>
  <c r="M63" i="30"/>
  <c r="L68" i="30"/>
  <c r="L69" i="30" s="1"/>
  <c r="L32" i="30"/>
  <c r="L33" i="30" s="1"/>
  <c r="M27" i="30"/>
  <c r="X116" i="30"/>
  <c r="X117" i="30" s="1"/>
  <c r="Y111" i="30"/>
  <c r="X118" i="30"/>
  <c r="L156" i="30"/>
  <c r="L157" i="30" s="1"/>
  <c r="M151" i="30"/>
  <c r="L158" i="30"/>
  <c r="L11" i="30"/>
  <c r="M6" i="30"/>
  <c r="K163" i="30"/>
  <c r="M95" i="30"/>
  <c r="L100" i="30"/>
  <c r="L101" i="30" s="1"/>
  <c r="L102" i="30"/>
  <c r="X78" i="30"/>
  <c r="X76" i="30"/>
  <c r="X77" i="30" s="1"/>
  <c r="Y71" i="30"/>
  <c r="L18" i="30"/>
  <c r="L19" i="30" s="1"/>
  <c r="M13" i="30"/>
  <c r="M55" i="30"/>
  <c r="L60" i="30"/>
  <c r="L61" i="30" s="1"/>
  <c r="L62" i="30"/>
  <c r="M143" i="30"/>
  <c r="L150" i="30"/>
  <c r="L148" i="30"/>
  <c r="L149" i="30" s="1"/>
  <c r="X70" i="30"/>
  <c r="Y63" i="30"/>
  <c r="X68" i="30"/>
  <c r="X69" i="30" s="1"/>
  <c r="K161" i="30"/>
  <c r="K173" i="30" s="1"/>
  <c r="X84" i="30"/>
  <c r="X85" i="30" s="1"/>
  <c r="Y79" i="30"/>
  <c r="X86" i="30"/>
  <c r="M127" i="30"/>
  <c r="L134" i="30"/>
  <c r="L132" i="30"/>
  <c r="L133" i="30" s="1"/>
  <c r="X102" i="30"/>
  <c r="X100" i="30"/>
  <c r="X101" i="30" s="1"/>
  <c r="Y95" i="30"/>
  <c r="X132" i="30"/>
  <c r="X133" i="30" s="1"/>
  <c r="Y127" i="30"/>
  <c r="X134" i="30"/>
  <c r="L110" i="30"/>
  <c r="L108" i="30"/>
  <c r="L109" i="30" s="1"/>
  <c r="M103" i="30"/>
  <c r="L124" i="30"/>
  <c r="L125" i="30" s="1"/>
  <c r="L126" i="30"/>
  <c r="M119" i="30"/>
  <c r="L86" i="30"/>
  <c r="M79" i="30"/>
  <c r="L84" i="30"/>
  <c r="L85" i="30" s="1"/>
  <c r="W12" i="30"/>
  <c r="M111" i="30"/>
  <c r="L118" i="30"/>
  <c r="L116" i="30"/>
  <c r="L117" i="30" s="1"/>
  <c r="X142" i="30"/>
  <c r="Y135" i="30"/>
  <c r="X140" i="30"/>
  <c r="X141" i="30" s="1"/>
  <c r="M87" i="30"/>
  <c r="L94" i="30"/>
  <c r="L92" i="30"/>
  <c r="L93" i="30" s="1"/>
  <c r="X60" i="30"/>
  <c r="X61" i="30" s="1"/>
  <c r="Y55" i="30"/>
  <c r="X62" i="30"/>
  <c r="Y119" i="30"/>
  <c r="X126" i="30"/>
  <c r="X124" i="30"/>
  <c r="X125" i="30" s="1"/>
  <c r="X94" i="30"/>
  <c r="Y87" i="30"/>
  <c r="X92" i="30"/>
  <c r="X93" i="30" s="1"/>
  <c r="Y6" i="30"/>
  <c r="X11" i="30"/>
  <c r="Y103" i="30"/>
  <c r="X110" i="30"/>
  <c r="X108" i="30"/>
  <c r="X109" i="30" s="1"/>
  <c r="M41" i="30"/>
  <c r="L46" i="30"/>
  <c r="L45" i="30"/>
  <c r="L25" i="30"/>
  <c r="L26" i="30" s="1"/>
  <c r="M20" i="30"/>
  <c r="X156" i="30"/>
  <c r="X157" i="30" s="1"/>
  <c r="Y151" i="30"/>
  <c r="X158" i="30"/>
  <c r="L76" i="30"/>
  <c r="L77" i="30" s="1"/>
  <c r="M71" i="30"/>
  <c r="L78" i="30"/>
  <c r="J172" i="30"/>
  <c r="J171" i="30"/>
  <c r="M34" i="30"/>
  <c r="L39" i="30"/>
  <c r="L40" i="30" s="1"/>
  <c r="F15" i="13"/>
  <c r="F16" i="13" s="1"/>
  <c r="E10" i="13"/>
  <c r="E21" i="13" s="1"/>
  <c r="L161" i="29" l="1"/>
  <c r="L173" i="29" s="1"/>
  <c r="L163" i="29"/>
  <c r="Z127" i="29"/>
  <c r="Y132" i="29"/>
  <c r="Y133" i="29" s="1"/>
  <c r="Y134" i="29"/>
  <c r="M18" i="29"/>
  <c r="M19" i="29" s="1"/>
  <c r="N13" i="29"/>
  <c r="N20" i="29"/>
  <c r="M25" i="29"/>
  <c r="M26" i="29" s="1"/>
  <c r="M68" i="29"/>
  <c r="M69" i="29" s="1"/>
  <c r="M70" i="29"/>
  <c r="N63" i="29"/>
  <c r="N27" i="29"/>
  <c r="M32" i="29"/>
  <c r="M33" i="29" s="1"/>
  <c r="M142" i="29"/>
  <c r="M140" i="29"/>
  <c r="M141" i="29" s="1"/>
  <c r="N135" i="29"/>
  <c r="Y78" i="29"/>
  <c r="Z71" i="29"/>
  <c r="Y76" i="29"/>
  <c r="Y77" i="29" s="1"/>
  <c r="M150" i="29"/>
  <c r="M148" i="29"/>
  <c r="M149" i="29" s="1"/>
  <c r="N143" i="29"/>
  <c r="Z143" i="29"/>
  <c r="Y150" i="29"/>
  <c r="Y148" i="29"/>
  <c r="Y149" i="29" s="1"/>
  <c r="N34" i="29"/>
  <c r="M39" i="29"/>
  <c r="M40" i="29" s="1"/>
  <c r="Y62" i="29"/>
  <c r="Y60" i="29"/>
  <c r="Y61" i="29" s="1"/>
  <c r="Z55" i="29"/>
  <c r="Y126" i="29"/>
  <c r="Y124" i="29"/>
  <c r="Y125" i="29" s="1"/>
  <c r="Z119" i="29"/>
  <c r="M46" i="29"/>
  <c r="N41" i="29"/>
  <c r="M45" i="29"/>
  <c r="Y140" i="29"/>
  <c r="Y141" i="29" s="1"/>
  <c r="Z135" i="29"/>
  <c r="Y142" i="29"/>
  <c r="Z111" i="29"/>
  <c r="Y116" i="29"/>
  <c r="Y117" i="29" s="1"/>
  <c r="Y118" i="29"/>
  <c r="M118" i="29"/>
  <c r="M116" i="29"/>
  <c r="M117" i="29" s="1"/>
  <c r="N111" i="29"/>
  <c r="N127" i="29"/>
  <c r="M134" i="29"/>
  <c r="M132" i="29"/>
  <c r="M133" i="29" s="1"/>
  <c r="M108" i="29"/>
  <c r="M109" i="29" s="1"/>
  <c r="M110" i="29"/>
  <c r="N103" i="29"/>
  <c r="M62" i="29"/>
  <c r="N55" i="29"/>
  <c r="M60" i="29"/>
  <c r="M61" i="29" s="1"/>
  <c r="Y100" i="29"/>
  <c r="Y101" i="29" s="1"/>
  <c r="Z95" i="29"/>
  <c r="Y102" i="29"/>
  <c r="N87" i="29"/>
  <c r="M94" i="29"/>
  <c r="M92" i="29"/>
  <c r="M93" i="29" s="1"/>
  <c r="K172" i="29"/>
  <c r="K171" i="29"/>
  <c r="Z103" i="29"/>
  <c r="Y108" i="29"/>
  <c r="Y109" i="29" s="1"/>
  <c r="Y110" i="29"/>
  <c r="L160" i="29"/>
  <c r="L165" i="29" s="1"/>
  <c r="L166" i="29" s="1"/>
  <c r="L12" i="29"/>
  <c r="L162" i="29" s="1"/>
  <c r="L170" i="29" s="1"/>
  <c r="M78" i="29"/>
  <c r="M76" i="29"/>
  <c r="M77" i="29" s="1"/>
  <c r="N71" i="29"/>
  <c r="Z151" i="29"/>
  <c r="Y158" i="29"/>
  <c r="Y156" i="29"/>
  <c r="Y157" i="29" s="1"/>
  <c r="M158" i="29"/>
  <c r="N151" i="29"/>
  <c r="M156" i="29"/>
  <c r="M157" i="29" s="1"/>
  <c r="X12" i="29"/>
  <c r="Y86" i="29"/>
  <c r="Y84" i="29"/>
  <c r="Y85" i="29" s="1"/>
  <c r="Z79" i="29"/>
  <c r="M11" i="29"/>
  <c r="N6" i="29"/>
  <c r="Y94" i="29"/>
  <c r="Y92" i="29"/>
  <c r="Y93" i="29" s="1"/>
  <c r="Z87" i="29"/>
  <c r="M52" i="29"/>
  <c r="M53" i="29" s="1"/>
  <c r="M54" i="29"/>
  <c r="N47" i="29"/>
  <c r="N79" i="29"/>
  <c r="M86" i="29"/>
  <c r="M84" i="29"/>
  <c r="M85" i="29" s="1"/>
  <c r="Y11" i="29"/>
  <c r="Z6" i="29"/>
  <c r="Y68" i="29"/>
  <c r="Y69" i="29" s="1"/>
  <c r="Y70" i="29"/>
  <c r="Z63" i="29"/>
  <c r="M102" i="29"/>
  <c r="M100" i="29"/>
  <c r="M101" i="29" s="1"/>
  <c r="N95" i="29"/>
  <c r="M126" i="29"/>
  <c r="N119" i="29"/>
  <c r="M124" i="29"/>
  <c r="M125" i="29" s="1"/>
  <c r="Y158" i="30"/>
  <c r="Y156" i="30"/>
  <c r="Y157" i="30" s="1"/>
  <c r="Z151" i="30"/>
  <c r="M46" i="30"/>
  <c r="N41" i="30"/>
  <c r="M45" i="30"/>
  <c r="Y134" i="30"/>
  <c r="Y132" i="30"/>
  <c r="Y133" i="30" s="1"/>
  <c r="Z127" i="30"/>
  <c r="Z79" i="30"/>
  <c r="Y86" i="30"/>
  <c r="Y84" i="30"/>
  <c r="Y85" i="30" s="1"/>
  <c r="L160" i="30"/>
  <c r="L165" i="30" s="1"/>
  <c r="L166" i="30" s="1"/>
  <c r="L12" i="30"/>
  <c r="L162" i="30" s="1"/>
  <c r="L170" i="30" s="1"/>
  <c r="X12" i="30"/>
  <c r="Y60" i="30"/>
  <c r="Y61" i="30" s="1"/>
  <c r="Z55" i="30"/>
  <c r="Y62" i="30"/>
  <c r="N95" i="30"/>
  <c r="M102" i="30"/>
  <c r="M100" i="30"/>
  <c r="M101" i="30" s="1"/>
  <c r="Z111" i="30"/>
  <c r="Y118" i="30"/>
  <c r="Y116" i="30"/>
  <c r="Y117" i="30" s="1"/>
  <c r="L161" i="30"/>
  <c r="L173" i="30" s="1"/>
  <c r="N20" i="30"/>
  <c r="M25" i="30"/>
  <c r="M26" i="30" s="1"/>
  <c r="Z6" i="30"/>
  <c r="Y11" i="30"/>
  <c r="N79" i="30"/>
  <c r="M86" i="30"/>
  <c r="M84" i="30"/>
  <c r="M85" i="30" s="1"/>
  <c r="Y102" i="30"/>
  <c r="Z95" i="30"/>
  <c r="Y100" i="30"/>
  <c r="Y101" i="30" s="1"/>
  <c r="M148" i="30"/>
  <c r="M149" i="30" s="1"/>
  <c r="N143" i="30"/>
  <c r="M150" i="30"/>
  <c r="M62" i="30"/>
  <c r="M60" i="30"/>
  <c r="M61" i="30" s="1"/>
  <c r="N55" i="30"/>
  <c r="Z71" i="30"/>
  <c r="Y78" i="30"/>
  <c r="Y76" i="30"/>
  <c r="Y77" i="30" s="1"/>
  <c r="M32" i="30"/>
  <c r="M33" i="30" s="1"/>
  <c r="N27" i="30"/>
  <c r="M52" i="30"/>
  <c r="M53" i="30" s="1"/>
  <c r="N47" i="30"/>
  <c r="M54" i="30"/>
  <c r="N34" i="30"/>
  <c r="M39" i="30"/>
  <c r="M40" i="30" s="1"/>
  <c r="M78" i="30"/>
  <c r="M76" i="30"/>
  <c r="M77" i="30" s="1"/>
  <c r="N71" i="30"/>
  <c r="Y108" i="30"/>
  <c r="Y109" i="30" s="1"/>
  <c r="Y110" i="30"/>
  <c r="Z103" i="30"/>
  <c r="M18" i="30"/>
  <c r="M19" i="30" s="1"/>
  <c r="N13" i="30"/>
  <c r="M142" i="30"/>
  <c r="N135" i="30"/>
  <c r="M140" i="30"/>
  <c r="M141" i="30" s="1"/>
  <c r="L163" i="30"/>
  <c r="Y94" i="30"/>
  <c r="Y92" i="30"/>
  <c r="Y93" i="30" s="1"/>
  <c r="Z87" i="30"/>
  <c r="Z135" i="30"/>
  <c r="Y140" i="30"/>
  <c r="Y141" i="30" s="1"/>
  <c r="Y142" i="30"/>
  <c r="M126" i="30"/>
  <c r="N119" i="30"/>
  <c r="M124" i="30"/>
  <c r="M125" i="30" s="1"/>
  <c r="M132" i="30"/>
  <c r="M133" i="30" s="1"/>
  <c r="N127" i="30"/>
  <c r="M134" i="30"/>
  <c r="Z63" i="30"/>
  <c r="Y68" i="30"/>
  <c r="Y69" i="30" s="1"/>
  <c r="Y70" i="30"/>
  <c r="M156" i="30"/>
  <c r="M157" i="30" s="1"/>
  <c r="N151" i="30"/>
  <c r="M158" i="30"/>
  <c r="K172" i="30"/>
  <c r="K171" i="30"/>
  <c r="Y126" i="30"/>
  <c r="Y124" i="30"/>
  <c r="Y125" i="30" s="1"/>
  <c r="Z119" i="30"/>
  <c r="M94" i="30"/>
  <c r="M92" i="30"/>
  <c r="M93" i="30" s="1"/>
  <c r="N87" i="30"/>
  <c r="M116" i="30"/>
  <c r="M117" i="30" s="1"/>
  <c r="N111" i="30"/>
  <c r="M118" i="30"/>
  <c r="M108" i="30"/>
  <c r="M109" i="30" s="1"/>
  <c r="M110" i="30"/>
  <c r="N103" i="30"/>
  <c r="N6" i="30"/>
  <c r="M11" i="30"/>
  <c r="M68" i="30"/>
  <c r="M69" i="30" s="1"/>
  <c r="M70" i="30"/>
  <c r="N63" i="30"/>
  <c r="Y150" i="30"/>
  <c r="Y148" i="30"/>
  <c r="Y149" i="30" s="1"/>
  <c r="Z143" i="30"/>
  <c r="E11" i="13"/>
  <c r="E102" i="17" l="1"/>
  <c r="E166" i="17"/>
  <c r="E234" i="17"/>
  <c r="E210" i="17"/>
  <c r="Z68" i="29"/>
  <c r="Z69" i="29" s="1"/>
  <c r="Z70" i="29"/>
  <c r="AA63" i="29"/>
  <c r="L172" i="29"/>
  <c r="L171" i="29"/>
  <c r="N25" i="29"/>
  <c r="N26" i="29" s="1"/>
  <c r="O20" i="29"/>
  <c r="N126" i="29"/>
  <c r="N124" i="29"/>
  <c r="N125" i="29" s="1"/>
  <c r="O119" i="29"/>
  <c r="N86" i="29"/>
  <c r="O79" i="29"/>
  <c r="N84" i="29"/>
  <c r="N85" i="29" s="1"/>
  <c r="Z60" i="29"/>
  <c r="Z61" i="29" s="1"/>
  <c r="AA55" i="29"/>
  <c r="Z62" i="29"/>
  <c r="Z76" i="29"/>
  <c r="Z77" i="29" s="1"/>
  <c r="Z78" i="29"/>
  <c r="AA71" i="29"/>
  <c r="N32" i="29"/>
  <c r="N33" i="29" s="1"/>
  <c r="O27" i="29"/>
  <c r="O13" i="29"/>
  <c r="N18" i="29"/>
  <c r="N19" i="29" s="1"/>
  <c r="O47" i="29"/>
  <c r="N54" i="29"/>
  <c r="N52" i="29"/>
  <c r="N53" i="29" s="1"/>
  <c r="N11" i="29"/>
  <c r="O6" i="29"/>
  <c r="AA151" i="29"/>
  <c r="Z158" i="29"/>
  <c r="Z156" i="29"/>
  <c r="Z157" i="29" s="1"/>
  <c r="N60" i="29"/>
  <c r="N61" i="29" s="1"/>
  <c r="O55" i="29"/>
  <c r="N62" i="29"/>
  <c r="N46" i="29"/>
  <c r="O41" i="29"/>
  <c r="N45" i="29"/>
  <c r="Z148" i="29"/>
  <c r="Z149" i="29" s="1"/>
  <c r="AA143" i="29"/>
  <c r="Z150" i="29"/>
  <c r="N70" i="29"/>
  <c r="N68" i="29"/>
  <c r="N69" i="29" s="1"/>
  <c r="O63" i="29"/>
  <c r="N100" i="29"/>
  <c r="N101" i="29" s="1"/>
  <c r="N102" i="29"/>
  <c r="O95" i="29"/>
  <c r="Z11" i="29"/>
  <c r="AA6" i="29"/>
  <c r="M161" i="29"/>
  <c r="M173" i="29" s="1"/>
  <c r="M12" i="29"/>
  <c r="M162" i="29" s="1"/>
  <c r="M170" i="29" s="1"/>
  <c r="M160" i="29"/>
  <c r="M165" i="29" s="1"/>
  <c r="M166" i="29" s="1"/>
  <c r="O71" i="29"/>
  <c r="N76" i="29"/>
  <c r="N77" i="29" s="1"/>
  <c r="N78" i="29"/>
  <c r="N92" i="29"/>
  <c r="N93" i="29" s="1"/>
  <c r="O87" i="29"/>
  <c r="N94" i="29"/>
  <c r="O127" i="29"/>
  <c r="N134" i="29"/>
  <c r="N132" i="29"/>
  <c r="N133" i="29" s="1"/>
  <c r="Z118" i="29"/>
  <c r="AA111" i="29"/>
  <c r="Z116" i="29"/>
  <c r="Z117" i="29" s="1"/>
  <c r="N150" i="29"/>
  <c r="N148" i="29"/>
  <c r="N149" i="29" s="1"/>
  <c r="O143" i="29"/>
  <c r="N142" i="29"/>
  <c r="N140" i="29"/>
  <c r="N141" i="29" s="1"/>
  <c r="O135" i="29"/>
  <c r="Y12" i="29"/>
  <c r="M163" i="29"/>
  <c r="Z86" i="29"/>
  <c r="Z84" i="29"/>
  <c r="Z85" i="29" s="1"/>
  <c r="AA79" i="29"/>
  <c r="N156" i="29"/>
  <c r="N157" i="29" s="1"/>
  <c r="N158" i="29"/>
  <c r="O151" i="29"/>
  <c r="Z110" i="29"/>
  <c r="AA103" i="29"/>
  <c r="Z108" i="29"/>
  <c r="Z109" i="29" s="1"/>
  <c r="N110" i="29"/>
  <c r="O103" i="29"/>
  <c r="N108" i="29"/>
  <c r="N109" i="29" s="1"/>
  <c r="N118" i="29"/>
  <c r="N116" i="29"/>
  <c r="N117" i="29" s="1"/>
  <c r="O111" i="29"/>
  <c r="Z126" i="29"/>
  <c r="Z124" i="29"/>
  <c r="Z125" i="29" s="1"/>
  <c r="AA119" i="29"/>
  <c r="Z94" i="29"/>
  <c r="AA87" i="29"/>
  <c r="Z92" i="29"/>
  <c r="Z93" i="29" s="1"/>
  <c r="AA95" i="29"/>
  <c r="Z100" i="29"/>
  <c r="Z101" i="29" s="1"/>
  <c r="Z102" i="29"/>
  <c r="Z142" i="29"/>
  <c r="Z140" i="29"/>
  <c r="Z141" i="29" s="1"/>
  <c r="AA135" i="29"/>
  <c r="O34" i="29"/>
  <c r="N39" i="29"/>
  <c r="N40" i="29" s="1"/>
  <c r="Z134" i="29"/>
  <c r="AA127" i="29"/>
  <c r="Z132" i="29"/>
  <c r="Z133" i="29" s="1"/>
  <c r="AA135" i="30"/>
  <c r="Z142" i="30"/>
  <c r="Z140" i="30"/>
  <c r="Z141" i="30" s="1"/>
  <c r="M161" i="30"/>
  <c r="M173" i="30" s="1"/>
  <c r="O143" i="30"/>
  <c r="N150" i="30"/>
  <c r="N148" i="30"/>
  <c r="N149" i="30" s="1"/>
  <c r="Y12" i="30"/>
  <c r="Z132" i="30"/>
  <c r="Z133" i="30" s="1"/>
  <c r="Z134" i="30"/>
  <c r="AA127" i="30"/>
  <c r="N110" i="30"/>
  <c r="O103" i="30"/>
  <c r="N108" i="30"/>
  <c r="N109" i="30" s="1"/>
  <c r="AA119" i="30"/>
  <c r="Z124" i="30"/>
  <c r="Z125" i="30" s="1"/>
  <c r="Z126" i="30"/>
  <c r="O71" i="30"/>
  <c r="N76" i="30"/>
  <c r="N77" i="30" s="1"/>
  <c r="N78" i="30"/>
  <c r="N52" i="30"/>
  <c r="N53" i="30" s="1"/>
  <c r="O47" i="30"/>
  <c r="N54" i="30"/>
  <c r="AA71" i="30"/>
  <c r="Z78" i="30"/>
  <c r="Z76" i="30"/>
  <c r="Z77" i="30" s="1"/>
  <c r="N84" i="30"/>
  <c r="N85" i="30" s="1"/>
  <c r="N86" i="30"/>
  <c r="O79" i="30"/>
  <c r="Z11" i="30"/>
  <c r="AA6" i="30"/>
  <c r="L172" i="30"/>
  <c r="L171" i="30"/>
  <c r="Z158" i="30"/>
  <c r="Z156" i="30"/>
  <c r="Z157" i="30" s="1"/>
  <c r="AA151" i="30"/>
  <c r="Z150" i="30"/>
  <c r="Z148" i="30"/>
  <c r="Z149" i="30" s="1"/>
  <c r="AA143" i="30"/>
  <c r="M160" i="30"/>
  <c r="M165" i="30" s="1"/>
  <c r="M166" i="30" s="1"/>
  <c r="M12" i="30"/>
  <c r="M162" i="30" s="1"/>
  <c r="M170" i="30" s="1"/>
  <c r="N118" i="30"/>
  <c r="N116" i="30"/>
  <c r="N117" i="30" s="1"/>
  <c r="O111" i="30"/>
  <c r="O127" i="30"/>
  <c r="N132" i="30"/>
  <c r="N133" i="30" s="1"/>
  <c r="N134" i="30"/>
  <c r="O119" i="30"/>
  <c r="N126" i="30"/>
  <c r="N124" i="30"/>
  <c r="N125" i="30" s="1"/>
  <c r="M163" i="30"/>
  <c r="N62" i="30"/>
  <c r="O55" i="30"/>
  <c r="N60" i="30"/>
  <c r="N61" i="30" s="1"/>
  <c r="Z84" i="30"/>
  <c r="Z85" i="30" s="1"/>
  <c r="AA79" i="30"/>
  <c r="Z86" i="30"/>
  <c r="N11" i="30"/>
  <c r="O6" i="30"/>
  <c r="N158" i="30"/>
  <c r="O151" i="30"/>
  <c r="N156" i="30"/>
  <c r="N157" i="30" s="1"/>
  <c r="AA63" i="30"/>
  <c r="Z68" i="30"/>
  <c r="Z69" i="30" s="1"/>
  <c r="Z70" i="30"/>
  <c r="N140" i="30"/>
  <c r="N141" i="30" s="1"/>
  <c r="O135" i="30"/>
  <c r="N142" i="30"/>
  <c r="N32" i="30"/>
  <c r="N33" i="30" s="1"/>
  <c r="O27" i="30"/>
  <c r="Z100" i="30"/>
  <c r="Z101" i="30" s="1"/>
  <c r="AA95" i="30"/>
  <c r="Z102" i="30"/>
  <c r="N25" i="30"/>
  <c r="N26" i="30" s="1"/>
  <c r="O20" i="30"/>
  <c r="Z116" i="30"/>
  <c r="Z117" i="30" s="1"/>
  <c r="AA111" i="30"/>
  <c r="Z118" i="30"/>
  <c r="O87" i="30"/>
  <c r="N94" i="30"/>
  <c r="N92" i="30"/>
  <c r="N93" i="30" s="1"/>
  <c r="Z94" i="30"/>
  <c r="AA87" i="30"/>
  <c r="Z92" i="30"/>
  <c r="Z93" i="30" s="1"/>
  <c r="AA103" i="30"/>
  <c r="Z108" i="30"/>
  <c r="Z109" i="30" s="1"/>
  <c r="Z110" i="30"/>
  <c r="AA55" i="30"/>
  <c r="Z62" i="30"/>
  <c r="Z60" i="30"/>
  <c r="Z61" i="30" s="1"/>
  <c r="O63" i="30"/>
  <c r="N70" i="30"/>
  <c r="N68" i="30"/>
  <c r="N69" i="30" s="1"/>
  <c r="O13" i="30"/>
  <c r="N18" i="30"/>
  <c r="N19" i="30" s="1"/>
  <c r="O34" i="30"/>
  <c r="N39" i="30"/>
  <c r="N40" i="30" s="1"/>
  <c r="N100" i="30"/>
  <c r="N101" i="30" s="1"/>
  <c r="N102" i="30"/>
  <c r="O95" i="30"/>
  <c r="N46" i="30"/>
  <c r="O41" i="30"/>
  <c r="N45" i="30"/>
  <c r="AB119" i="29" l="1"/>
  <c r="AA126" i="29"/>
  <c r="AA124" i="29"/>
  <c r="AA125" i="29" s="1"/>
  <c r="P151" i="29"/>
  <c r="O158" i="29"/>
  <c r="O156" i="29"/>
  <c r="O157" i="29" s="1"/>
  <c r="O150" i="29"/>
  <c r="P143" i="29"/>
  <c r="O148" i="29"/>
  <c r="O149" i="29" s="1"/>
  <c r="AB6" i="29"/>
  <c r="AB11" i="29" s="1"/>
  <c r="AA11" i="29"/>
  <c r="O46" i="29"/>
  <c r="P41" i="29"/>
  <c r="O45" i="29"/>
  <c r="O52" i="29"/>
  <c r="O53" i="29" s="1"/>
  <c r="P47" i="29"/>
  <c r="O54" i="29"/>
  <c r="O86" i="29"/>
  <c r="P79" i="29"/>
  <c r="O84" i="29"/>
  <c r="O85" i="29" s="1"/>
  <c r="O110" i="29"/>
  <c r="O108" i="29"/>
  <c r="O109" i="29" s="1"/>
  <c r="P103" i="29"/>
  <c r="Z12" i="29"/>
  <c r="AA158" i="29"/>
  <c r="AB151" i="29"/>
  <c r="AA156" i="29"/>
  <c r="AA157" i="29" s="1"/>
  <c r="O39" i="29"/>
  <c r="O40" i="29" s="1"/>
  <c r="P34" i="29"/>
  <c r="AA102" i="29"/>
  <c r="AA100" i="29"/>
  <c r="AA101" i="29" s="1"/>
  <c r="AB95" i="29"/>
  <c r="O134" i="29"/>
  <c r="O132" i="29"/>
  <c r="O133" i="29" s="1"/>
  <c r="P127" i="29"/>
  <c r="O78" i="29"/>
  <c r="O76" i="29"/>
  <c r="O77" i="29" s="1"/>
  <c r="P71" i="29"/>
  <c r="O100" i="29"/>
  <c r="O101" i="29" s="1"/>
  <c r="O102" i="29"/>
  <c r="P95" i="29"/>
  <c r="O11" i="29"/>
  <c r="P6" i="29"/>
  <c r="O18" i="29"/>
  <c r="O19" i="29" s="1"/>
  <c r="P13" i="29"/>
  <c r="O124" i="29"/>
  <c r="O125" i="29" s="1"/>
  <c r="P119" i="29"/>
  <c r="O126" i="29"/>
  <c r="AA142" i="29"/>
  <c r="AB135" i="29"/>
  <c r="AA140" i="29"/>
  <c r="AA141" i="29" s="1"/>
  <c r="O116" i="29"/>
  <c r="O117" i="29" s="1"/>
  <c r="P111" i="29"/>
  <c r="O118" i="29"/>
  <c r="AB79" i="29"/>
  <c r="AA86" i="29"/>
  <c r="AA84" i="29"/>
  <c r="AA85" i="29" s="1"/>
  <c r="P135" i="29"/>
  <c r="O142" i="29"/>
  <c r="O140" i="29"/>
  <c r="O141" i="29" s="1"/>
  <c r="AB143" i="29"/>
  <c r="AA150" i="29"/>
  <c r="AA148" i="29"/>
  <c r="AA149" i="29" s="1"/>
  <c r="O60" i="29"/>
  <c r="O61" i="29" s="1"/>
  <c r="O62" i="29"/>
  <c r="P55" i="29"/>
  <c r="N12" i="29"/>
  <c r="N162" i="29" s="1"/>
  <c r="N170" i="29" s="1"/>
  <c r="N160" i="29"/>
  <c r="N165" i="29" s="1"/>
  <c r="N166" i="29" s="1"/>
  <c r="P27" i="29"/>
  <c r="O32" i="29"/>
  <c r="O33" i="29" s="1"/>
  <c r="AA62" i="29"/>
  <c r="AA60" i="29"/>
  <c r="AA61" i="29" s="1"/>
  <c r="AB55" i="29"/>
  <c r="AA68" i="29"/>
  <c r="AA69" i="29" s="1"/>
  <c r="AA70" i="29"/>
  <c r="AB63" i="29"/>
  <c r="AB87" i="29"/>
  <c r="AA94" i="29"/>
  <c r="AA92" i="29"/>
  <c r="AA93" i="29" s="1"/>
  <c r="AA108" i="29"/>
  <c r="AA109" i="29" s="1"/>
  <c r="AB103" i="29"/>
  <c r="AA110" i="29"/>
  <c r="AA116" i="29"/>
  <c r="AA117" i="29" s="1"/>
  <c r="AA118" i="29"/>
  <c r="AB111" i="29"/>
  <c r="O92" i="29"/>
  <c r="O93" i="29" s="1"/>
  <c r="O94" i="29"/>
  <c r="P87" i="29"/>
  <c r="M172" i="29"/>
  <c r="M171" i="29"/>
  <c r="N163" i="29"/>
  <c r="AA132" i="29"/>
  <c r="AA133" i="29" s="1"/>
  <c r="AA134" i="29"/>
  <c r="AB127" i="29"/>
  <c r="P63" i="29"/>
  <c r="O70" i="29"/>
  <c r="O68" i="29"/>
  <c r="O69" i="29" s="1"/>
  <c r="N161" i="29"/>
  <c r="N173" i="29" s="1"/>
  <c r="AA76" i="29"/>
  <c r="AA77" i="29" s="1"/>
  <c r="AA78" i="29"/>
  <c r="AB71" i="29"/>
  <c r="P20" i="29"/>
  <c r="O25" i="29"/>
  <c r="O26" i="29" s="1"/>
  <c r="P41" i="30"/>
  <c r="O45" i="30"/>
  <c r="O46" i="30"/>
  <c r="AA94" i="30"/>
  <c r="AA92" i="30"/>
  <c r="AA93" i="30" s="1"/>
  <c r="AB87" i="30"/>
  <c r="P6" i="30"/>
  <c r="O11" i="30"/>
  <c r="O54" i="30"/>
  <c r="O52" i="30"/>
  <c r="O53" i="30" s="1"/>
  <c r="P47" i="30"/>
  <c r="P103" i="30"/>
  <c r="O110" i="30"/>
  <c r="O108" i="30"/>
  <c r="O109" i="30" s="1"/>
  <c r="O100" i="30"/>
  <c r="O101" i="30" s="1"/>
  <c r="P95" i="30"/>
  <c r="O102" i="30"/>
  <c r="O39" i="30"/>
  <c r="O40" i="30" s="1"/>
  <c r="P34" i="30"/>
  <c r="AA60" i="30"/>
  <c r="AA61" i="30" s="1"/>
  <c r="AB55" i="30"/>
  <c r="AA62" i="30"/>
  <c r="P87" i="30"/>
  <c r="O94" i="30"/>
  <c r="O92" i="30"/>
  <c r="O93" i="30" s="1"/>
  <c r="P27" i="30"/>
  <c r="O32" i="30"/>
  <c r="O33" i="30" s="1"/>
  <c r="N160" i="30"/>
  <c r="N165" i="30" s="1"/>
  <c r="N166" i="30" s="1"/>
  <c r="N12" i="30"/>
  <c r="N162" i="30" s="1"/>
  <c r="N170" i="30" s="1"/>
  <c r="O134" i="30"/>
  <c r="O132" i="30"/>
  <c r="O133" i="30" s="1"/>
  <c r="P127" i="30"/>
  <c r="AA148" i="30"/>
  <c r="AA149" i="30" s="1"/>
  <c r="AB143" i="30"/>
  <c r="AA150" i="30"/>
  <c r="N163" i="30"/>
  <c r="P111" i="30"/>
  <c r="O118" i="30"/>
  <c r="O116" i="30"/>
  <c r="O117" i="30" s="1"/>
  <c r="AA140" i="30"/>
  <c r="AA141" i="30" s="1"/>
  <c r="AB135" i="30"/>
  <c r="AA142" i="30"/>
  <c r="P13" i="30"/>
  <c r="O18" i="30"/>
  <c r="O19" i="30" s="1"/>
  <c r="AA116" i="30"/>
  <c r="AA117" i="30" s="1"/>
  <c r="AA118" i="30"/>
  <c r="AB111" i="30"/>
  <c r="AA86" i="30"/>
  <c r="AA84" i="30"/>
  <c r="AA85" i="30" s="1"/>
  <c r="AB79" i="30"/>
  <c r="AA11" i="30"/>
  <c r="AB6" i="30"/>
  <c r="AB11" i="30" s="1"/>
  <c r="O68" i="30"/>
  <c r="O69" i="30" s="1"/>
  <c r="P63" i="30"/>
  <c r="O70" i="30"/>
  <c r="AA108" i="30"/>
  <c r="AA109" i="30" s="1"/>
  <c r="AB103" i="30"/>
  <c r="AA110" i="30"/>
  <c r="P135" i="30"/>
  <c r="O142" i="30"/>
  <c r="O140" i="30"/>
  <c r="O141" i="30" s="1"/>
  <c r="O156" i="30"/>
  <c r="O157" i="30" s="1"/>
  <c r="P151" i="30"/>
  <c r="O158" i="30"/>
  <c r="O126" i="30"/>
  <c r="O124" i="30"/>
  <c r="O125" i="30" s="1"/>
  <c r="P119" i="30"/>
  <c r="AB151" i="30"/>
  <c r="AA156" i="30"/>
  <c r="AA157" i="30" s="1"/>
  <c r="AA158" i="30"/>
  <c r="Z12" i="30"/>
  <c r="AA78" i="30"/>
  <c r="AB71" i="30"/>
  <c r="AA76" i="30"/>
  <c r="AA77" i="30" s="1"/>
  <c r="P71" i="30"/>
  <c r="O78" i="30"/>
  <c r="O76" i="30"/>
  <c r="O77" i="30" s="1"/>
  <c r="AA124" i="30"/>
  <c r="AA125" i="30" s="1"/>
  <c r="AB119" i="30"/>
  <c r="AA126" i="30"/>
  <c r="O25" i="30"/>
  <c r="O26" i="30" s="1"/>
  <c r="P20" i="30"/>
  <c r="AA102" i="30"/>
  <c r="AA100" i="30"/>
  <c r="AA101" i="30" s="1"/>
  <c r="AB95" i="30"/>
  <c r="AA70" i="30"/>
  <c r="AA68" i="30"/>
  <c r="AA69" i="30" s="1"/>
  <c r="AB63" i="30"/>
  <c r="O60" i="30"/>
  <c r="O61" i="30" s="1"/>
  <c r="P55" i="30"/>
  <c r="O62" i="30"/>
  <c r="M172" i="30"/>
  <c r="M171" i="30"/>
  <c r="O86" i="30"/>
  <c r="O84" i="30"/>
  <c r="O85" i="30" s="1"/>
  <c r="P79" i="30"/>
  <c r="N161" i="30"/>
  <c r="N173" i="30" s="1"/>
  <c r="AA132" i="30"/>
  <c r="AA133" i="30" s="1"/>
  <c r="AB127" i="30"/>
  <c r="AA134" i="30"/>
  <c r="O150" i="30"/>
  <c r="O148" i="30"/>
  <c r="O149" i="30" s="1"/>
  <c r="P143" i="30"/>
  <c r="E20" i="13"/>
  <c r="AB76" i="29" l="1"/>
  <c r="AB77" i="29" s="1"/>
  <c r="AB78" i="29"/>
  <c r="P68" i="29"/>
  <c r="P69" i="29" s="1"/>
  <c r="Q63" i="29"/>
  <c r="P70" i="29"/>
  <c r="AC63" i="29"/>
  <c r="AB94" i="29"/>
  <c r="AB92" i="29"/>
  <c r="AB93" i="29" s="1"/>
  <c r="P116" i="29"/>
  <c r="P117" i="29" s="1"/>
  <c r="P118" i="29"/>
  <c r="Q111" i="29"/>
  <c r="AC111" i="29"/>
  <c r="P126" i="29"/>
  <c r="Q119" i="29"/>
  <c r="P124" i="29"/>
  <c r="P125" i="29" s="1"/>
  <c r="AC119" i="29"/>
  <c r="Q95" i="29"/>
  <c r="P100" i="29"/>
  <c r="P101" i="29" s="1"/>
  <c r="P102" i="29"/>
  <c r="AC95" i="29"/>
  <c r="P134" i="29"/>
  <c r="Q127" i="29"/>
  <c r="P132" i="29"/>
  <c r="P133" i="29" s="1"/>
  <c r="AC127" i="29"/>
  <c r="P39" i="29"/>
  <c r="P40" i="29" s="1"/>
  <c r="Q34" i="29"/>
  <c r="AB132" i="29"/>
  <c r="AB133" i="29" s="1"/>
  <c r="AB134" i="29"/>
  <c r="P92" i="29"/>
  <c r="P93" i="29" s="1"/>
  <c r="Q87" i="29"/>
  <c r="P94" i="29"/>
  <c r="AC87" i="29"/>
  <c r="AB70" i="29"/>
  <c r="AB68" i="29"/>
  <c r="AB69" i="29" s="1"/>
  <c r="Q135" i="29"/>
  <c r="P142" i="29"/>
  <c r="P140" i="29"/>
  <c r="P141" i="29" s="1"/>
  <c r="AC135" i="29"/>
  <c r="Q103" i="29"/>
  <c r="P108" i="29"/>
  <c r="P109" i="29" s="1"/>
  <c r="P110" i="29"/>
  <c r="AC103" i="29"/>
  <c r="O161" i="29"/>
  <c r="O173" i="29" s="1"/>
  <c r="AA12" i="29"/>
  <c r="AB110" i="29"/>
  <c r="AB108" i="29"/>
  <c r="AB109" i="29" s="1"/>
  <c r="Q27" i="29"/>
  <c r="P32" i="29"/>
  <c r="P33" i="29" s="1"/>
  <c r="Q13" i="29"/>
  <c r="P18" i="29"/>
  <c r="P19" i="29" s="1"/>
  <c r="P52" i="29"/>
  <c r="P53" i="29" s="1"/>
  <c r="Q47" i="29"/>
  <c r="P54" i="29"/>
  <c r="AB12" i="29"/>
  <c r="Q151" i="29"/>
  <c r="P158" i="29"/>
  <c r="P156" i="29"/>
  <c r="P157" i="29" s="1"/>
  <c r="AC151" i="29"/>
  <c r="AB142" i="29"/>
  <c r="AB140" i="29"/>
  <c r="AB141" i="29" s="1"/>
  <c r="P76" i="29"/>
  <c r="P77" i="29" s="1"/>
  <c r="Q71" i="29"/>
  <c r="P78" i="29"/>
  <c r="AC71" i="29"/>
  <c r="AB102" i="29"/>
  <c r="AB100" i="29"/>
  <c r="AB101" i="29" s="1"/>
  <c r="AB158" i="29"/>
  <c r="AB156" i="29"/>
  <c r="AB157" i="29" s="1"/>
  <c r="O163" i="29"/>
  <c r="AB118" i="29"/>
  <c r="AB116" i="29"/>
  <c r="AB117" i="29" s="1"/>
  <c r="AB60" i="29"/>
  <c r="AB61" i="29" s="1"/>
  <c r="AB62" i="29"/>
  <c r="N172" i="29"/>
  <c r="N171" i="29"/>
  <c r="AB150" i="29"/>
  <c r="AB148" i="29"/>
  <c r="AB149" i="29" s="1"/>
  <c r="AB84" i="29"/>
  <c r="AB85" i="29" s="1"/>
  <c r="AB86" i="29"/>
  <c r="P11" i="29"/>
  <c r="Q6" i="29"/>
  <c r="AC6" i="29"/>
  <c r="P150" i="29"/>
  <c r="Q143" i="29"/>
  <c r="P148" i="29"/>
  <c r="P149" i="29" s="1"/>
  <c r="AC143" i="29"/>
  <c r="P25" i="29"/>
  <c r="P26" i="29" s="1"/>
  <c r="Q20" i="29"/>
  <c r="P60" i="29"/>
  <c r="P61" i="29" s="1"/>
  <c r="Q55" i="29"/>
  <c r="P62" i="29"/>
  <c r="AC55" i="29"/>
  <c r="O160" i="29"/>
  <c r="O165" i="29" s="1"/>
  <c r="O166" i="29" s="1"/>
  <c r="O12" i="29"/>
  <c r="O162" i="29" s="1"/>
  <c r="O170" i="29" s="1"/>
  <c r="P86" i="29"/>
  <c r="P84" i="29"/>
  <c r="P85" i="29" s="1"/>
  <c r="Q79" i="29"/>
  <c r="AC79" i="29"/>
  <c r="Q41" i="29"/>
  <c r="P45" i="29"/>
  <c r="P46" i="29"/>
  <c r="AB126" i="29"/>
  <c r="AB124" i="29"/>
  <c r="AB125" i="29" s="1"/>
  <c r="AB134" i="30"/>
  <c r="AB132" i="30"/>
  <c r="AB133" i="30" s="1"/>
  <c r="P86" i="30"/>
  <c r="P84" i="30"/>
  <c r="P85" i="30" s="1"/>
  <c r="Q79" i="30"/>
  <c r="AC79" i="30"/>
  <c r="P156" i="30"/>
  <c r="P157" i="30" s="1"/>
  <c r="Q151" i="30"/>
  <c r="P158" i="30"/>
  <c r="AC151" i="30"/>
  <c r="P70" i="30"/>
  <c r="Q63" i="30"/>
  <c r="P68" i="30"/>
  <c r="P69" i="30" s="1"/>
  <c r="AC63" i="30"/>
  <c r="Q111" i="30"/>
  <c r="P116" i="30"/>
  <c r="P117" i="30" s="1"/>
  <c r="P118" i="30"/>
  <c r="AC111" i="30"/>
  <c r="N172" i="30"/>
  <c r="N171" i="30"/>
  <c r="Q47" i="30"/>
  <c r="P54" i="30"/>
  <c r="P52" i="30"/>
  <c r="P53" i="30" s="1"/>
  <c r="AB158" i="30"/>
  <c r="AB156" i="30"/>
  <c r="AB157" i="30" s="1"/>
  <c r="AB148" i="30"/>
  <c r="AB149" i="30" s="1"/>
  <c r="AB150" i="30"/>
  <c r="Q95" i="30"/>
  <c r="P102" i="30"/>
  <c r="P100" i="30"/>
  <c r="P101" i="30" s="1"/>
  <c r="AC95" i="30"/>
  <c r="O163" i="30"/>
  <c r="Q143" i="30"/>
  <c r="P150" i="30"/>
  <c r="P148" i="30"/>
  <c r="P149" i="30" s="1"/>
  <c r="AC143" i="30"/>
  <c r="AB102" i="30"/>
  <c r="AB100" i="30"/>
  <c r="AB101" i="30" s="1"/>
  <c r="Q71" i="30"/>
  <c r="P78" i="30"/>
  <c r="P76" i="30"/>
  <c r="P77" i="30" s="1"/>
  <c r="AC71" i="30"/>
  <c r="P126" i="30"/>
  <c r="Q119" i="30"/>
  <c r="P124" i="30"/>
  <c r="P125" i="30" s="1"/>
  <c r="AC119" i="30"/>
  <c r="O161" i="30"/>
  <c r="O173" i="30" s="1"/>
  <c r="P60" i="30"/>
  <c r="P61" i="30" s="1"/>
  <c r="Q55" i="30"/>
  <c r="P62" i="30"/>
  <c r="AC55" i="30"/>
  <c r="AB110" i="30"/>
  <c r="AB108" i="30"/>
  <c r="AB109" i="30" s="1"/>
  <c r="AB12" i="30"/>
  <c r="Q13" i="30"/>
  <c r="P18" i="30"/>
  <c r="P19" i="30" s="1"/>
  <c r="P132" i="30"/>
  <c r="P133" i="30" s="1"/>
  <c r="P134" i="30"/>
  <c r="Q127" i="30"/>
  <c r="AC127" i="30"/>
  <c r="P32" i="30"/>
  <c r="P33" i="30" s="1"/>
  <c r="Q27" i="30"/>
  <c r="P92" i="30"/>
  <c r="P93" i="30" s="1"/>
  <c r="Q87" i="30"/>
  <c r="P94" i="30"/>
  <c r="AC87" i="30"/>
  <c r="O160" i="30"/>
  <c r="O165" i="30" s="1"/>
  <c r="O166" i="30" s="1"/>
  <c r="O12" i="30"/>
  <c r="O162" i="30" s="1"/>
  <c r="O170" i="30" s="1"/>
  <c r="AB124" i="30"/>
  <c r="AB125" i="30" s="1"/>
  <c r="AB126" i="30"/>
  <c r="AB78" i="30"/>
  <c r="AB76" i="30"/>
  <c r="AB77" i="30" s="1"/>
  <c r="Q135" i="30"/>
  <c r="P142" i="30"/>
  <c r="P140" i="30"/>
  <c r="P141" i="30" s="1"/>
  <c r="AC135" i="30"/>
  <c r="AA12" i="30"/>
  <c r="P39" i="30"/>
  <c r="P40" i="30" s="1"/>
  <c r="Q34" i="30"/>
  <c r="P11" i="30"/>
  <c r="Q6" i="30"/>
  <c r="AC6" i="30"/>
  <c r="AB70" i="30"/>
  <c r="AB68" i="30"/>
  <c r="AB69" i="30" s="1"/>
  <c r="Q20" i="30"/>
  <c r="P25" i="30"/>
  <c r="P26" i="30" s="1"/>
  <c r="AB86" i="30"/>
  <c r="AB84" i="30"/>
  <c r="AB85" i="30" s="1"/>
  <c r="AB118" i="30"/>
  <c r="AB116" i="30"/>
  <c r="AB117" i="30" s="1"/>
  <c r="AB142" i="30"/>
  <c r="AB140" i="30"/>
  <c r="AB141" i="30" s="1"/>
  <c r="AB62" i="30"/>
  <c r="AB60" i="30"/>
  <c r="AB61" i="30" s="1"/>
  <c r="P110" i="30"/>
  <c r="Q103" i="30"/>
  <c r="P108" i="30"/>
  <c r="P109" i="30" s="1"/>
  <c r="AC103" i="30"/>
  <c r="AB94" i="30"/>
  <c r="AB92" i="30"/>
  <c r="AB93" i="30" s="1"/>
  <c r="Q41" i="30"/>
  <c r="P45" i="30"/>
  <c r="P46" i="30"/>
  <c r="G20" i="13"/>
  <c r="G13" i="13"/>
  <c r="G14" i="13" s="1"/>
  <c r="P161" i="29" l="1"/>
  <c r="P173" i="29" s="1"/>
  <c r="O172" i="29"/>
  <c r="O171" i="29"/>
  <c r="R20" i="29"/>
  <c r="Q25" i="29"/>
  <c r="Q26" i="29" s="1"/>
  <c r="AC11" i="29"/>
  <c r="AD6" i="29"/>
  <c r="AC78" i="29"/>
  <c r="AC76" i="29"/>
  <c r="AC77" i="29" s="1"/>
  <c r="AD71" i="29"/>
  <c r="AC158" i="29"/>
  <c r="AD151" i="29"/>
  <c r="AC156" i="29"/>
  <c r="AC157" i="29" s="1"/>
  <c r="Q32" i="29"/>
  <c r="Q33" i="29" s="1"/>
  <c r="R27" i="29"/>
  <c r="AC108" i="29"/>
  <c r="AC109" i="29" s="1"/>
  <c r="AD103" i="29"/>
  <c r="AC110" i="29"/>
  <c r="Q92" i="29"/>
  <c r="Q93" i="29" s="1"/>
  <c r="Q94" i="29"/>
  <c r="R87" i="29"/>
  <c r="AC134" i="29"/>
  <c r="AC132" i="29"/>
  <c r="AC133" i="29" s="1"/>
  <c r="AD127" i="29"/>
  <c r="AC118" i="29"/>
  <c r="AD111" i="29"/>
  <c r="AC116" i="29"/>
  <c r="AC117" i="29" s="1"/>
  <c r="AC68" i="29"/>
  <c r="AC69" i="29" s="1"/>
  <c r="AC70" i="29"/>
  <c r="AD63" i="29"/>
  <c r="Q46" i="29"/>
  <c r="R41" i="29"/>
  <c r="Q45" i="29"/>
  <c r="R6" i="29"/>
  <c r="Q11" i="29"/>
  <c r="Q52" i="29"/>
  <c r="Q53" i="29" s="1"/>
  <c r="R47" i="29"/>
  <c r="Q54" i="29"/>
  <c r="Q142" i="29"/>
  <c r="Q140" i="29"/>
  <c r="Q141" i="29" s="1"/>
  <c r="R135" i="29"/>
  <c r="R95" i="29"/>
  <c r="Q100" i="29"/>
  <c r="Q101" i="29" s="1"/>
  <c r="Q102" i="29"/>
  <c r="Q118" i="29"/>
  <c r="Q116" i="29"/>
  <c r="Q117" i="29" s="1"/>
  <c r="R111" i="29"/>
  <c r="AD79" i="29"/>
  <c r="AC86" i="29"/>
  <c r="AC84" i="29"/>
  <c r="AC85" i="29" s="1"/>
  <c r="AD55" i="29"/>
  <c r="AC60" i="29"/>
  <c r="AC61" i="29" s="1"/>
  <c r="AC62" i="29"/>
  <c r="AC148" i="29"/>
  <c r="AC149" i="29" s="1"/>
  <c r="AD143" i="29"/>
  <c r="AC150" i="29"/>
  <c r="P160" i="29"/>
  <c r="P165" i="29" s="1"/>
  <c r="P166" i="29" s="1"/>
  <c r="P12" i="29"/>
  <c r="P162" i="29" s="1"/>
  <c r="P170" i="29" s="1"/>
  <c r="Q76" i="29"/>
  <c r="Q77" i="29" s="1"/>
  <c r="Q78" i="29"/>
  <c r="R71" i="29"/>
  <c r="P163" i="29"/>
  <c r="Q134" i="29"/>
  <c r="Q132" i="29"/>
  <c r="Q133" i="29" s="1"/>
  <c r="R127" i="29"/>
  <c r="AD119" i="29"/>
  <c r="AC124" i="29"/>
  <c r="AC125" i="29" s="1"/>
  <c r="AC126" i="29"/>
  <c r="R63" i="29"/>
  <c r="Q68" i="29"/>
  <c r="Q69" i="29" s="1"/>
  <c r="Q70" i="29"/>
  <c r="Q86" i="29"/>
  <c r="R79" i="29"/>
  <c r="Q84" i="29"/>
  <c r="Q85" i="29" s="1"/>
  <c r="Q156" i="29"/>
  <c r="Q157" i="29" s="1"/>
  <c r="R151" i="29"/>
  <c r="Q158" i="29"/>
  <c r="Q108" i="29"/>
  <c r="Q109" i="29" s="1"/>
  <c r="R103" i="29"/>
  <c r="Q110" i="29"/>
  <c r="Q60" i="29"/>
  <c r="Q61" i="29" s="1"/>
  <c r="R55" i="29"/>
  <c r="Q62" i="29"/>
  <c r="Q150" i="29"/>
  <c r="R143" i="29"/>
  <c r="Q148" i="29"/>
  <c r="Q149" i="29" s="1"/>
  <c r="Q18" i="29"/>
  <c r="Q19" i="29" s="1"/>
  <c r="R13" i="29"/>
  <c r="AC142" i="29"/>
  <c r="AC140" i="29"/>
  <c r="AC141" i="29" s="1"/>
  <c r="AD135" i="29"/>
  <c r="AC92" i="29"/>
  <c r="AC93" i="29" s="1"/>
  <c r="AC94" i="29"/>
  <c r="AD87" i="29"/>
  <c r="R34" i="29"/>
  <c r="Q39" i="29"/>
  <c r="Q40" i="29" s="1"/>
  <c r="AC102" i="29"/>
  <c r="AD95" i="29"/>
  <c r="AC100" i="29"/>
  <c r="AC101" i="29" s="1"/>
  <c r="Q124" i="29"/>
  <c r="Q125" i="29" s="1"/>
  <c r="Q126" i="29"/>
  <c r="R119" i="29"/>
  <c r="Q140" i="30"/>
  <c r="Q141" i="30" s="1"/>
  <c r="R135" i="30"/>
  <c r="Q142" i="30"/>
  <c r="Q134" i="30"/>
  <c r="R127" i="30"/>
  <c r="Q132" i="30"/>
  <c r="Q133" i="30" s="1"/>
  <c r="AC62" i="30"/>
  <c r="AC60" i="30"/>
  <c r="AC61" i="30" s="1"/>
  <c r="AD55" i="30"/>
  <c r="R63" i="30"/>
  <c r="Q68" i="30"/>
  <c r="Q69" i="30" s="1"/>
  <c r="Q70" i="30"/>
  <c r="Q156" i="30"/>
  <c r="Q157" i="30" s="1"/>
  <c r="R151" i="30"/>
  <c r="Q158" i="30"/>
  <c r="AD79" i="30"/>
  <c r="AC86" i="30"/>
  <c r="AC84" i="30"/>
  <c r="AC85" i="30" s="1"/>
  <c r="R103" i="30"/>
  <c r="Q110" i="30"/>
  <c r="Q108" i="30"/>
  <c r="Q109" i="30" s="1"/>
  <c r="Q25" i="30"/>
  <c r="Q26" i="30" s="1"/>
  <c r="R20" i="30"/>
  <c r="Q92" i="30"/>
  <c r="Q93" i="30" s="1"/>
  <c r="R87" i="30"/>
  <c r="Q94" i="30"/>
  <c r="AC76" i="30"/>
  <c r="AC77" i="30" s="1"/>
  <c r="AD71" i="30"/>
  <c r="AC78" i="30"/>
  <c r="AC150" i="30"/>
  <c r="AD143" i="30"/>
  <c r="AC148" i="30"/>
  <c r="AC149" i="30" s="1"/>
  <c r="Q102" i="30"/>
  <c r="Q100" i="30"/>
  <c r="Q101" i="30" s="1"/>
  <c r="R95" i="30"/>
  <c r="Q118" i="30"/>
  <c r="Q116" i="30"/>
  <c r="Q117" i="30" s="1"/>
  <c r="R111" i="30"/>
  <c r="Q86" i="30"/>
  <c r="Q84" i="30"/>
  <c r="Q85" i="30" s="1"/>
  <c r="R79" i="30"/>
  <c r="R41" i="30"/>
  <c r="Q45" i="30"/>
  <c r="Q46" i="30"/>
  <c r="AC11" i="30"/>
  <c r="AD6" i="30"/>
  <c r="Q62" i="30"/>
  <c r="R55" i="30"/>
  <c r="Q60" i="30"/>
  <c r="Q61" i="30" s="1"/>
  <c r="P163" i="30"/>
  <c r="Q11" i="30"/>
  <c r="R6" i="30"/>
  <c r="AC140" i="30"/>
  <c r="AC141" i="30" s="1"/>
  <c r="AD135" i="30"/>
  <c r="AC142" i="30"/>
  <c r="R27" i="30"/>
  <c r="Q32" i="30"/>
  <c r="Q33" i="30" s="1"/>
  <c r="AC124" i="30"/>
  <c r="AC125" i="30" s="1"/>
  <c r="AD119" i="30"/>
  <c r="AC126" i="30"/>
  <c r="P161" i="30"/>
  <c r="P173" i="30" s="1"/>
  <c r="P160" i="30"/>
  <c r="P165" i="30" s="1"/>
  <c r="P166" i="30" s="1"/>
  <c r="P12" i="30"/>
  <c r="P162" i="30" s="1"/>
  <c r="P170" i="30" s="1"/>
  <c r="Q18" i="30"/>
  <c r="Q19" i="30" s="1"/>
  <c r="R13" i="30"/>
  <c r="Q78" i="30"/>
  <c r="R71" i="30"/>
  <c r="Q76" i="30"/>
  <c r="Q77" i="30" s="1"/>
  <c r="R143" i="30"/>
  <c r="Q150" i="30"/>
  <c r="Q148" i="30"/>
  <c r="Q149" i="30" s="1"/>
  <c r="AC100" i="30"/>
  <c r="AC101" i="30" s="1"/>
  <c r="AD95" i="30"/>
  <c r="AC102" i="30"/>
  <c r="Q54" i="30"/>
  <c r="R47" i="30"/>
  <c r="Q52" i="30"/>
  <c r="Q53" i="30" s="1"/>
  <c r="AC116" i="30"/>
  <c r="AC117" i="30" s="1"/>
  <c r="AC118" i="30"/>
  <c r="AD111" i="30"/>
  <c r="AD63" i="30"/>
  <c r="AC70" i="30"/>
  <c r="AC68" i="30"/>
  <c r="AC69" i="30" s="1"/>
  <c r="AC158" i="30"/>
  <c r="AD151" i="30"/>
  <c r="AC156" i="30"/>
  <c r="AC157" i="30" s="1"/>
  <c r="AD103" i="30"/>
  <c r="AC108" i="30"/>
  <c r="AC109" i="30" s="1"/>
  <c r="AC110" i="30"/>
  <c r="Q39" i="30"/>
  <c r="Q40" i="30" s="1"/>
  <c r="R34" i="30"/>
  <c r="O172" i="30"/>
  <c r="O171" i="30"/>
  <c r="AD87" i="30"/>
  <c r="AC92" i="30"/>
  <c r="AC93" i="30" s="1"/>
  <c r="AC94" i="30"/>
  <c r="AC132" i="30"/>
  <c r="AC133" i="30" s="1"/>
  <c r="AD127" i="30"/>
  <c r="AC134" i="30"/>
  <c r="Q126" i="30"/>
  <c r="R119" i="30"/>
  <c r="Q124" i="30"/>
  <c r="Q125" i="30" s="1"/>
  <c r="H13" i="13"/>
  <c r="H14" i="13" s="1"/>
  <c r="H20" i="13"/>
  <c r="AD140" i="29" l="1"/>
  <c r="AD141" i="29" s="1"/>
  <c r="AE135" i="29"/>
  <c r="AD142" i="29"/>
  <c r="R148" i="29"/>
  <c r="R149" i="29" s="1"/>
  <c r="S143" i="29"/>
  <c r="R150" i="29"/>
  <c r="R110" i="29"/>
  <c r="S103" i="29"/>
  <c r="R108" i="29"/>
  <c r="R109" i="29" s="1"/>
  <c r="R86" i="29"/>
  <c r="S79" i="29"/>
  <c r="R84" i="29"/>
  <c r="R85" i="29" s="1"/>
  <c r="S71" i="29"/>
  <c r="R78" i="29"/>
  <c r="R76" i="29"/>
  <c r="R77" i="29" s="1"/>
  <c r="AD150" i="29"/>
  <c r="AD148" i="29"/>
  <c r="AD149" i="29" s="1"/>
  <c r="AE143" i="29"/>
  <c r="S47" i="29"/>
  <c r="R52" i="29"/>
  <c r="R53" i="29" s="1"/>
  <c r="R54" i="29"/>
  <c r="AE6" i="29"/>
  <c r="AD11" i="29"/>
  <c r="S119" i="29"/>
  <c r="R126" i="29"/>
  <c r="R124" i="29"/>
  <c r="R125" i="29" s="1"/>
  <c r="AD124" i="29"/>
  <c r="AD125" i="29" s="1"/>
  <c r="AD126" i="29"/>
  <c r="AE119" i="29"/>
  <c r="AD84" i="29"/>
  <c r="AD85" i="29" s="1"/>
  <c r="AD86" i="29"/>
  <c r="AE79" i="29"/>
  <c r="R100" i="29"/>
  <c r="R101" i="29" s="1"/>
  <c r="S95" i="29"/>
  <c r="R102" i="29"/>
  <c r="Q163" i="29"/>
  <c r="AD70" i="29"/>
  <c r="AE63" i="29"/>
  <c r="AD68" i="29"/>
  <c r="AD69" i="29" s="1"/>
  <c r="AD132" i="29"/>
  <c r="AD133" i="29" s="1"/>
  <c r="AE127" i="29"/>
  <c r="AD134" i="29"/>
  <c r="AD156" i="29"/>
  <c r="AD157" i="29" s="1"/>
  <c r="AE151" i="29"/>
  <c r="AD158" i="29"/>
  <c r="AC12" i="29"/>
  <c r="S34" i="29"/>
  <c r="R39" i="29"/>
  <c r="R40" i="29" s="1"/>
  <c r="R132" i="29"/>
  <c r="R133" i="29" s="1"/>
  <c r="S127" i="29"/>
  <c r="R134" i="29"/>
  <c r="R118" i="29"/>
  <c r="R116" i="29"/>
  <c r="R117" i="29" s="1"/>
  <c r="S111" i="29"/>
  <c r="R142" i="29"/>
  <c r="R140" i="29"/>
  <c r="R141" i="29" s="1"/>
  <c r="S135" i="29"/>
  <c r="Q160" i="29"/>
  <c r="Q165" i="29" s="1"/>
  <c r="Q166" i="29" s="1"/>
  <c r="Q12" i="29"/>
  <c r="Q162" i="29" s="1"/>
  <c r="Q170" i="29" s="1"/>
  <c r="AD110" i="29"/>
  <c r="AE103" i="29"/>
  <c r="AD108" i="29"/>
  <c r="AD109" i="29" s="1"/>
  <c r="AD94" i="29"/>
  <c r="AE87" i="29"/>
  <c r="AD92" i="29"/>
  <c r="AD93" i="29" s="1"/>
  <c r="R18" i="29"/>
  <c r="R19" i="29" s="1"/>
  <c r="S13" i="29"/>
  <c r="R60" i="29"/>
  <c r="R61" i="29" s="1"/>
  <c r="S55" i="29"/>
  <c r="R62" i="29"/>
  <c r="R156" i="29"/>
  <c r="R157" i="29" s="1"/>
  <c r="R158" i="29"/>
  <c r="S151" i="29"/>
  <c r="P172" i="29"/>
  <c r="P171" i="29"/>
  <c r="S6" i="29"/>
  <c r="R11" i="29"/>
  <c r="AD78" i="29"/>
  <c r="AE71" i="29"/>
  <c r="AD76" i="29"/>
  <c r="AD77" i="29" s="1"/>
  <c r="S20" i="29"/>
  <c r="R25" i="29"/>
  <c r="R26" i="29" s="1"/>
  <c r="R68" i="29"/>
  <c r="R69" i="29" s="1"/>
  <c r="S63" i="29"/>
  <c r="R70" i="29"/>
  <c r="AD60" i="29"/>
  <c r="AD61" i="29" s="1"/>
  <c r="AD62" i="29"/>
  <c r="AE55" i="29"/>
  <c r="R92" i="29"/>
  <c r="R93" i="29" s="1"/>
  <c r="S87" i="29"/>
  <c r="R94" i="29"/>
  <c r="S27" i="29"/>
  <c r="R32" i="29"/>
  <c r="R33" i="29" s="1"/>
  <c r="AD102" i="29"/>
  <c r="AD100" i="29"/>
  <c r="AD101" i="29" s="1"/>
  <c r="AE95" i="29"/>
  <c r="Q161" i="29"/>
  <c r="Q173" i="29" s="1"/>
  <c r="S41" i="29"/>
  <c r="R46" i="29"/>
  <c r="R45" i="29"/>
  <c r="AD118" i="29"/>
  <c r="AD116" i="29"/>
  <c r="AD117" i="29" s="1"/>
  <c r="AE111" i="29"/>
  <c r="Q161" i="30"/>
  <c r="Q173" i="30" s="1"/>
  <c r="AD110" i="30"/>
  <c r="AE103" i="30"/>
  <c r="AD108" i="30"/>
  <c r="AD109" i="30" s="1"/>
  <c r="AD100" i="30"/>
  <c r="AD101" i="30" s="1"/>
  <c r="AE95" i="30"/>
  <c r="AD102" i="30"/>
  <c r="R76" i="30"/>
  <c r="R77" i="30" s="1"/>
  <c r="S71" i="30"/>
  <c r="R78" i="30"/>
  <c r="R118" i="30"/>
  <c r="R116" i="30"/>
  <c r="R117" i="30" s="1"/>
  <c r="S111" i="30"/>
  <c r="S87" i="30"/>
  <c r="R92" i="30"/>
  <c r="R93" i="30" s="1"/>
  <c r="R94" i="30"/>
  <c r="AD132" i="30"/>
  <c r="AD133" i="30" s="1"/>
  <c r="AE127" i="30"/>
  <c r="AD134" i="30"/>
  <c r="P172" i="30"/>
  <c r="P171" i="30"/>
  <c r="AE6" i="30"/>
  <c r="AD11" i="30"/>
  <c r="R25" i="30"/>
  <c r="R26" i="30" s="1"/>
  <c r="S20" i="30"/>
  <c r="Q163" i="30"/>
  <c r="AC12" i="30"/>
  <c r="R46" i="30"/>
  <c r="S41" i="30"/>
  <c r="R45" i="30"/>
  <c r="AD84" i="30"/>
  <c r="AD85" i="30" s="1"/>
  <c r="AE79" i="30"/>
  <c r="AD86" i="30"/>
  <c r="R68" i="30"/>
  <c r="R69" i="30" s="1"/>
  <c r="S63" i="30"/>
  <c r="R70" i="30"/>
  <c r="S127" i="30"/>
  <c r="R134" i="30"/>
  <c r="R132" i="30"/>
  <c r="R133" i="30" s="1"/>
  <c r="AD68" i="30"/>
  <c r="AD69" i="30" s="1"/>
  <c r="AD70" i="30"/>
  <c r="AE63" i="30"/>
  <c r="R54" i="30"/>
  <c r="S47" i="30"/>
  <c r="R52" i="30"/>
  <c r="R53" i="30" s="1"/>
  <c r="R11" i="30"/>
  <c r="S6" i="30"/>
  <c r="S79" i="30"/>
  <c r="R84" i="30"/>
  <c r="R85" i="30" s="1"/>
  <c r="R86" i="30"/>
  <c r="AD150" i="30"/>
  <c r="AE143" i="30"/>
  <c r="AD148" i="30"/>
  <c r="AD149" i="30" s="1"/>
  <c r="AD76" i="30"/>
  <c r="AD77" i="30" s="1"/>
  <c r="AE71" i="30"/>
  <c r="AD78" i="30"/>
  <c r="R126" i="30"/>
  <c r="S119" i="30"/>
  <c r="R124" i="30"/>
  <c r="R125" i="30" s="1"/>
  <c r="AE111" i="30"/>
  <c r="AD116" i="30"/>
  <c r="AD117" i="30" s="1"/>
  <c r="AD118" i="30"/>
  <c r="R148" i="30"/>
  <c r="R149" i="30" s="1"/>
  <c r="S143" i="30"/>
  <c r="R150" i="30"/>
  <c r="AD142" i="30"/>
  <c r="AE135" i="30"/>
  <c r="AD140" i="30"/>
  <c r="AD141" i="30" s="1"/>
  <c r="Q12" i="30"/>
  <c r="Q162" i="30" s="1"/>
  <c r="Q170" i="30" s="1"/>
  <c r="Q160" i="30"/>
  <c r="Q165" i="30" s="1"/>
  <c r="Q166" i="30" s="1"/>
  <c r="R156" i="30"/>
  <c r="R157" i="30" s="1"/>
  <c r="S151" i="30"/>
  <c r="R158" i="30"/>
  <c r="AD62" i="30"/>
  <c r="AE55" i="30"/>
  <c r="AD60" i="30"/>
  <c r="AD61" i="30" s="1"/>
  <c r="AD94" i="30"/>
  <c r="AE87" i="30"/>
  <c r="AD92" i="30"/>
  <c r="AD93" i="30" s="1"/>
  <c r="R39" i="30"/>
  <c r="R40" i="30" s="1"/>
  <c r="S34" i="30"/>
  <c r="AE151" i="30"/>
  <c r="AD156" i="30"/>
  <c r="AD157" i="30" s="1"/>
  <c r="AD158" i="30"/>
  <c r="R18" i="30"/>
  <c r="R19" i="30" s="1"/>
  <c r="S13" i="30"/>
  <c r="AD126" i="30"/>
  <c r="AE119" i="30"/>
  <c r="AD124" i="30"/>
  <c r="AD125" i="30" s="1"/>
  <c r="R32" i="30"/>
  <c r="R33" i="30" s="1"/>
  <c r="S27" i="30"/>
  <c r="R60" i="30"/>
  <c r="R61" i="30" s="1"/>
  <c r="S55" i="30"/>
  <c r="R62" i="30"/>
  <c r="R100" i="30"/>
  <c r="R101" i="30" s="1"/>
  <c r="S95" i="30"/>
  <c r="R102" i="30"/>
  <c r="R110" i="30"/>
  <c r="R108" i="30"/>
  <c r="R109" i="30" s="1"/>
  <c r="S103" i="30"/>
  <c r="S135" i="30"/>
  <c r="R140" i="30"/>
  <c r="R141" i="30" s="1"/>
  <c r="R142" i="30"/>
  <c r="I20" i="13"/>
  <c r="I13" i="13"/>
  <c r="I14" i="13" s="1"/>
  <c r="AE60" i="29" l="1"/>
  <c r="AE61" i="29" s="1"/>
  <c r="AE62" i="29"/>
  <c r="AF55" i="29"/>
  <c r="S11" i="29"/>
  <c r="T6" i="29"/>
  <c r="AF87" i="29"/>
  <c r="AE94" i="29"/>
  <c r="AE92" i="29"/>
  <c r="AE93" i="29" s="1"/>
  <c r="S126" i="29"/>
  <c r="S124" i="29"/>
  <c r="S125" i="29" s="1"/>
  <c r="T119" i="29"/>
  <c r="AE150" i="29"/>
  <c r="AF143" i="29"/>
  <c r="AE148" i="29"/>
  <c r="AE149" i="29" s="1"/>
  <c r="S25" i="29"/>
  <c r="S26" i="29" s="1"/>
  <c r="T20" i="29"/>
  <c r="T55" i="29"/>
  <c r="S62" i="29"/>
  <c r="S60" i="29"/>
  <c r="S61" i="29" s="1"/>
  <c r="S140" i="29"/>
  <c r="S141" i="29" s="1"/>
  <c r="S142" i="29"/>
  <c r="T135" i="29"/>
  <c r="AE134" i="29"/>
  <c r="AF127" i="29"/>
  <c r="AE132" i="29"/>
  <c r="AE133" i="29" s="1"/>
  <c r="AE126" i="29"/>
  <c r="AE124" i="29"/>
  <c r="AE125" i="29" s="1"/>
  <c r="AF119" i="29"/>
  <c r="AD12" i="29"/>
  <c r="S84" i="29"/>
  <c r="S85" i="29" s="1"/>
  <c r="T79" i="29"/>
  <c r="S86" i="29"/>
  <c r="S150" i="29"/>
  <c r="S148" i="29"/>
  <c r="S149" i="29" s="1"/>
  <c r="T143" i="29"/>
  <c r="T41" i="29"/>
  <c r="S45" i="29"/>
  <c r="S46" i="29"/>
  <c r="S32" i="29"/>
  <c r="S33" i="29" s="1"/>
  <c r="T27" i="29"/>
  <c r="S132" i="29"/>
  <c r="S133" i="29" s="1"/>
  <c r="S134" i="29"/>
  <c r="T127" i="29"/>
  <c r="T95" i="29"/>
  <c r="S100" i="29"/>
  <c r="S101" i="29" s="1"/>
  <c r="S102" i="29"/>
  <c r="AF6" i="29"/>
  <c r="AE11" i="29"/>
  <c r="AE118" i="29"/>
  <c r="AF111" i="29"/>
  <c r="AE116" i="29"/>
  <c r="AE117" i="29" s="1"/>
  <c r="AE76" i="29"/>
  <c r="AE77" i="29" s="1"/>
  <c r="AF71" i="29"/>
  <c r="AE78" i="29"/>
  <c r="S156" i="29"/>
  <c r="S157" i="29" s="1"/>
  <c r="S158" i="29"/>
  <c r="T151" i="29"/>
  <c r="S18" i="29"/>
  <c r="S19" i="29" s="1"/>
  <c r="T13" i="29"/>
  <c r="AE108" i="29"/>
  <c r="AE109" i="29" s="1"/>
  <c r="AE110" i="29"/>
  <c r="AF103" i="29"/>
  <c r="R161" i="29"/>
  <c r="R173" i="29" s="1"/>
  <c r="AF95" i="29"/>
  <c r="AE100" i="29"/>
  <c r="AE101" i="29" s="1"/>
  <c r="AE102" i="29"/>
  <c r="T87" i="29"/>
  <c r="S94" i="29"/>
  <c r="S92" i="29"/>
  <c r="S93" i="29" s="1"/>
  <c r="T63" i="29"/>
  <c r="S68" i="29"/>
  <c r="S69" i="29" s="1"/>
  <c r="S70" i="29"/>
  <c r="S118" i="29"/>
  <c r="S116" i="29"/>
  <c r="S117" i="29" s="1"/>
  <c r="T111" i="29"/>
  <c r="AE158" i="29"/>
  <c r="AE156" i="29"/>
  <c r="AE157" i="29" s="1"/>
  <c r="AF151" i="29"/>
  <c r="AE70" i="29"/>
  <c r="AF63" i="29"/>
  <c r="AE68" i="29"/>
  <c r="AE69" i="29" s="1"/>
  <c r="AE84" i="29"/>
  <c r="AE85" i="29" s="1"/>
  <c r="AF79" i="29"/>
  <c r="AE86" i="29"/>
  <c r="R163" i="29"/>
  <c r="S110" i="29"/>
  <c r="S108" i="29"/>
  <c r="S109" i="29" s="1"/>
  <c r="T103" i="29"/>
  <c r="AF135" i="29"/>
  <c r="AE140" i="29"/>
  <c r="AE141" i="29" s="1"/>
  <c r="AE142" i="29"/>
  <c r="R160" i="29"/>
  <c r="R165" i="29" s="1"/>
  <c r="R166" i="29" s="1"/>
  <c r="R12" i="29"/>
  <c r="R162" i="29" s="1"/>
  <c r="R170" i="29" s="1"/>
  <c r="Q172" i="29"/>
  <c r="Q171" i="29"/>
  <c r="T34" i="29"/>
  <c r="S39" i="29"/>
  <c r="S40" i="29" s="1"/>
  <c r="S54" i="29"/>
  <c r="S52" i="29"/>
  <c r="S53" i="29" s="1"/>
  <c r="T47" i="29"/>
  <c r="S76" i="29"/>
  <c r="S77" i="29" s="1"/>
  <c r="T71" i="29"/>
  <c r="S78" i="29"/>
  <c r="S18" i="30"/>
  <c r="S19" i="30" s="1"/>
  <c r="T13" i="30"/>
  <c r="AF135" i="30"/>
  <c r="AE140" i="30"/>
  <c r="AE141" i="30" s="1"/>
  <c r="AE142" i="30"/>
  <c r="AE150" i="30"/>
  <c r="AF143" i="30"/>
  <c r="AE148" i="30"/>
  <c r="AE149" i="30" s="1"/>
  <c r="R163" i="30"/>
  <c r="S25" i="30"/>
  <c r="S26" i="30" s="1"/>
  <c r="T20" i="30"/>
  <c r="AF119" i="30"/>
  <c r="AE124" i="30"/>
  <c r="AE125" i="30" s="1"/>
  <c r="AE126" i="30"/>
  <c r="AF151" i="30"/>
  <c r="AE158" i="30"/>
  <c r="AE156" i="30"/>
  <c r="AE157" i="30" s="1"/>
  <c r="S11" i="30"/>
  <c r="T6" i="30"/>
  <c r="S54" i="30"/>
  <c r="S52" i="30"/>
  <c r="S53" i="30" s="1"/>
  <c r="T47" i="30"/>
  <c r="AF79" i="30"/>
  <c r="AE86" i="30"/>
  <c r="AE84" i="30"/>
  <c r="AE85" i="30" s="1"/>
  <c r="T41" i="30"/>
  <c r="S45" i="30"/>
  <c r="S46" i="30"/>
  <c r="AE102" i="30"/>
  <c r="AF95" i="30"/>
  <c r="AE100" i="30"/>
  <c r="AE101" i="30" s="1"/>
  <c r="AE108" i="30"/>
  <c r="AE109" i="30" s="1"/>
  <c r="AE110" i="30"/>
  <c r="AF103" i="30"/>
  <c r="T103" i="30"/>
  <c r="S110" i="30"/>
  <c r="S108" i="30"/>
  <c r="S109" i="30" s="1"/>
  <c r="S39" i="30"/>
  <c r="S40" i="30" s="1"/>
  <c r="T34" i="30"/>
  <c r="S156" i="30"/>
  <c r="S157" i="30" s="1"/>
  <c r="S158" i="30"/>
  <c r="T151" i="30"/>
  <c r="R160" i="30"/>
  <c r="R165" i="30" s="1"/>
  <c r="R166" i="30" s="1"/>
  <c r="R12" i="30"/>
  <c r="R162" i="30" s="1"/>
  <c r="R170" i="30" s="1"/>
  <c r="R161" i="30"/>
  <c r="R173" i="30" s="1"/>
  <c r="S132" i="30"/>
  <c r="S133" i="30" s="1"/>
  <c r="S134" i="30"/>
  <c r="T127" i="30"/>
  <c r="AD12" i="30"/>
  <c r="AF127" i="30"/>
  <c r="AE134" i="30"/>
  <c r="AE132" i="30"/>
  <c r="AE133" i="30" s="1"/>
  <c r="S150" i="30"/>
  <c r="S148" i="30"/>
  <c r="S149" i="30" s="1"/>
  <c r="T143" i="30"/>
  <c r="S124" i="30"/>
  <c r="S125" i="30" s="1"/>
  <c r="S126" i="30"/>
  <c r="T119" i="30"/>
  <c r="AE76" i="30"/>
  <c r="AE77" i="30" s="1"/>
  <c r="AF71" i="30"/>
  <c r="AE78" i="30"/>
  <c r="AF63" i="30"/>
  <c r="AE70" i="30"/>
  <c r="AE68" i="30"/>
  <c r="AE69" i="30" s="1"/>
  <c r="AE11" i="30"/>
  <c r="AF6" i="30"/>
  <c r="S32" i="30"/>
  <c r="S33" i="30" s="1"/>
  <c r="T27" i="30"/>
  <c r="Q172" i="30"/>
  <c r="Q171" i="30"/>
  <c r="AE116" i="30"/>
  <c r="AE117" i="30" s="1"/>
  <c r="AF111" i="30"/>
  <c r="AE118" i="30"/>
  <c r="S84" i="30"/>
  <c r="S85" i="30" s="1"/>
  <c r="T79" i="30"/>
  <c r="S86" i="30"/>
  <c r="S70" i="30"/>
  <c r="T63" i="30"/>
  <c r="S68" i="30"/>
  <c r="S69" i="30" s="1"/>
  <c r="T87" i="30"/>
  <c r="S94" i="30"/>
  <c r="S92" i="30"/>
  <c r="S93" i="30" s="1"/>
  <c r="S78" i="30"/>
  <c r="T71" i="30"/>
  <c r="S76" i="30"/>
  <c r="S77" i="30" s="1"/>
  <c r="S140" i="30"/>
  <c r="S141" i="30" s="1"/>
  <c r="S142" i="30"/>
  <c r="T135" i="30"/>
  <c r="S100" i="30"/>
  <c r="S101" i="30" s="1"/>
  <c r="T95" i="30"/>
  <c r="S102" i="30"/>
  <c r="S62" i="30"/>
  <c r="S60" i="30"/>
  <c r="S61" i="30" s="1"/>
  <c r="T55" i="30"/>
  <c r="AE94" i="30"/>
  <c r="AF87" i="30"/>
  <c r="AE92" i="30"/>
  <c r="AE93" i="30" s="1"/>
  <c r="AE62" i="30"/>
  <c r="AF55" i="30"/>
  <c r="AE60" i="30"/>
  <c r="AE61" i="30" s="1"/>
  <c r="S116" i="30"/>
  <c r="S117" i="30" s="1"/>
  <c r="T111" i="30"/>
  <c r="S118" i="30"/>
  <c r="J13" i="13"/>
  <c r="J14" i="13" s="1"/>
  <c r="J20" i="13"/>
  <c r="S163" i="29" l="1"/>
  <c r="S161" i="29"/>
  <c r="S173" i="29" s="1"/>
  <c r="AF140" i="29"/>
  <c r="AF141" i="29" s="1"/>
  <c r="AF142" i="29"/>
  <c r="AG135" i="29"/>
  <c r="AG79" i="29"/>
  <c r="AF84" i="29"/>
  <c r="AF85" i="29" s="1"/>
  <c r="AF86" i="29"/>
  <c r="U13" i="29"/>
  <c r="T18" i="29"/>
  <c r="T19" i="29" s="1"/>
  <c r="AF76" i="29"/>
  <c r="AF77" i="29" s="1"/>
  <c r="AF78" i="29"/>
  <c r="AG71" i="29"/>
  <c r="AG6" i="29"/>
  <c r="AF11" i="29"/>
  <c r="U143" i="29"/>
  <c r="T150" i="29"/>
  <c r="T148" i="29"/>
  <c r="T149" i="29" s="1"/>
  <c r="AG127" i="29"/>
  <c r="AF134" i="29"/>
  <c r="AF132" i="29"/>
  <c r="AF133" i="29" s="1"/>
  <c r="AG87" i="29"/>
  <c r="AF94" i="29"/>
  <c r="AF92" i="29"/>
  <c r="AF93" i="29" s="1"/>
  <c r="T54" i="29"/>
  <c r="T52" i="29"/>
  <c r="T53" i="29" s="1"/>
  <c r="U47" i="29"/>
  <c r="T110" i="29"/>
  <c r="T108" i="29"/>
  <c r="T109" i="29" s="1"/>
  <c r="U103" i="29"/>
  <c r="T70" i="29"/>
  <c r="U63" i="29"/>
  <c r="T68" i="29"/>
  <c r="T69" i="29" s="1"/>
  <c r="AF102" i="29"/>
  <c r="AF100" i="29"/>
  <c r="AF101" i="29" s="1"/>
  <c r="AG95" i="29"/>
  <c r="T32" i="29"/>
  <c r="T33" i="29" s="1"/>
  <c r="U27" i="29"/>
  <c r="T62" i="29"/>
  <c r="U55" i="29"/>
  <c r="T60" i="29"/>
  <c r="T61" i="29" s="1"/>
  <c r="T126" i="29"/>
  <c r="U119" i="29"/>
  <c r="T124" i="29"/>
  <c r="T125" i="29" s="1"/>
  <c r="U6" i="29"/>
  <c r="T11" i="29"/>
  <c r="R172" i="29"/>
  <c r="R171" i="29"/>
  <c r="T116" i="29"/>
  <c r="T117" i="29" s="1"/>
  <c r="U111" i="29"/>
  <c r="T118" i="29"/>
  <c r="T158" i="29"/>
  <c r="U151" i="29"/>
  <c r="T156" i="29"/>
  <c r="T157" i="29" s="1"/>
  <c r="AF126" i="29"/>
  <c r="AG119" i="29"/>
  <c r="AF124" i="29"/>
  <c r="AF125" i="29" s="1"/>
  <c r="T142" i="29"/>
  <c r="U135" i="29"/>
  <c r="T140" i="29"/>
  <c r="T141" i="29" s="1"/>
  <c r="T25" i="29"/>
  <c r="T26" i="29" s="1"/>
  <c r="U20" i="29"/>
  <c r="S160" i="29"/>
  <c r="S165" i="29" s="1"/>
  <c r="S166" i="29" s="1"/>
  <c r="S12" i="29"/>
  <c r="S162" i="29" s="1"/>
  <c r="S170" i="29" s="1"/>
  <c r="AF70" i="29"/>
  <c r="AF68" i="29"/>
  <c r="AF69" i="29" s="1"/>
  <c r="AG63" i="29"/>
  <c r="AF108" i="29"/>
  <c r="AF109" i="29" s="1"/>
  <c r="AF110" i="29"/>
  <c r="AG103" i="29"/>
  <c r="AF116" i="29"/>
  <c r="AF117" i="29" s="1"/>
  <c r="AF118" i="29"/>
  <c r="AG111" i="29"/>
  <c r="T102" i="29"/>
  <c r="U95" i="29"/>
  <c r="T100" i="29"/>
  <c r="T101" i="29" s="1"/>
  <c r="AG55" i="29"/>
  <c r="AF62" i="29"/>
  <c r="AF60" i="29"/>
  <c r="AF61" i="29" s="1"/>
  <c r="T94" i="29"/>
  <c r="U87" i="29"/>
  <c r="T92" i="29"/>
  <c r="T93" i="29" s="1"/>
  <c r="T132" i="29"/>
  <c r="T133" i="29" s="1"/>
  <c r="T134" i="29"/>
  <c r="U127" i="29"/>
  <c r="U79" i="29"/>
  <c r="T84" i="29"/>
  <c r="T85" i="29" s="1"/>
  <c r="T86" i="29"/>
  <c r="U71" i="29"/>
  <c r="T78" i="29"/>
  <c r="T76" i="29"/>
  <c r="T77" i="29" s="1"/>
  <c r="T39" i="29"/>
  <c r="T40" i="29" s="1"/>
  <c r="U34" i="29"/>
  <c r="AF158" i="29"/>
  <c r="AG151" i="29"/>
  <c r="AF156" i="29"/>
  <c r="AF157" i="29" s="1"/>
  <c r="AE12" i="29"/>
  <c r="T45" i="29"/>
  <c r="T46" i="29"/>
  <c r="U41" i="29"/>
  <c r="AF150" i="29"/>
  <c r="AF148" i="29"/>
  <c r="AF149" i="29" s="1"/>
  <c r="AG143" i="29"/>
  <c r="U111" i="30"/>
  <c r="T118" i="30"/>
  <c r="T116" i="30"/>
  <c r="T117" i="30" s="1"/>
  <c r="T62" i="30"/>
  <c r="U55" i="30"/>
  <c r="T60" i="30"/>
  <c r="T61" i="30" s="1"/>
  <c r="T142" i="30"/>
  <c r="U135" i="30"/>
  <c r="T140" i="30"/>
  <c r="T141" i="30" s="1"/>
  <c r="AF118" i="30"/>
  <c r="AF116" i="30"/>
  <c r="AF117" i="30" s="1"/>
  <c r="AG111" i="30"/>
  <c r="AG71" i="30"/>
  <c r="AF76" i="30"/>
  <c r="AF77" i="30" s="1"/>
  <c r="AF78" i="30"/>
  <c r="T134" i="30"/>
  <c r="U127" i="30"/>
  <c r="T132" i="30"/>
  <c r="T133" i="30" s="1"/>
  <c r="AF102" i="30"/>
  <c r="AF100" i="30"/>
  <c r="AF101" i="30" s="1"/>
  <c r="AG95" i="30"/>
  <c r="S163" i="30"/>
  <c r="S12" i="30"/>
  <c r="S162" i="30" s="1"/>
  <c r="S170" i="30" s="1"/>
  <c r="S160" i="30"/>
  <c r="S165" i="30" s="1"/>
  <c r="S166" i="30" s="1"/>
  <c r="AF158" i="30"/>
  <c r="AF156" i="30"/>
  <c r="AF157" i="30" s="1"/>
  <c r="AG151" i="30"/>
  <c r="U13" i="30"/>
  <c r="T18" i="30"/>
  <c r="T19" i="30" s="1"/>
  <c r="AG87" i="30"/>
  <c r="AF94" i="30"/>
  <c r="AF92" i="30"/>
  <c r="AF93" i="30" s="1"/>
  <c r="T32" i="30"/>
  <c r="T33" i="30" s="1"/>
  <c r="U27" i="30"/>
  <c r="R172" i="30"/>
  <c r="R171" i="30"/>
  <c r="T110" i="30"/>
  <c r="T108" i="30"/>
  <c r="T109" i="30" s="1"/>
  <c r="U103" i="30"/>
  <c r="T45" i="30"/>
  <c r="T46" i="30"/>
  <c r="U41" i="30"/>
  <c r="S161" i="30"/>
  <c r="S173" i="30" s="1"/>
  <c r="AF150" i="30"/>
  <c r="AF148" i="30"/>
  <c r="AF149" i="30" s="1"/>
  <c r="AG143" i="30"/>
  <c r="T94" i="30"/>
  <c r="T92" i="30"/>
  <c r="T93" i="30" s="1"/>
  <c r="U87" i="30"/>
  <c r="T124" i="30"/>
  <c r="T125" i="30" s="1"/>
  <c r="U119" i="30"/>
  <c r="T126" i="30"/>
  <c r="AF108" i="30"/>
  <c r="AF109" i="30" s="1"/>
  <c r="AG103" i="30"/>
  <c r="AF110" i="30"/>
  <c r="AF140" i="30"/>
  <c r="AF141" i="30" s="1"/>
  <c r="AF142" i="30"/>
  <c r="AG135" i="30"/>
  <c r="T68" i="30"/>
  <c r="T69" i="30" s="1"/>
  <c r="U63" i="30"/>
  <c r="T70" i="30"/>
  <c r="U79" i="30"/>
  <c r="T84" i="30"/>
  <c r="T85" i="30" s="1"/>
  <c r="T86" i="30"/>
  <c r="AF11" i="30"/>
  <c r="AG6" i="30"/>
  <c r="U151" i="30"/>
  <c r="T158" i="30"/>
  <c r="T156" i="30"/>
  <c r="T157" i="30" s="1"/>
  <c r="T39" i="30"/>
  <c r="T40" i="30" s="1"/>
  <c r="U34" i="30"/>
  <c r="AF126" i="30"/>
  <c r="AF124" i="30"/>
  <c r="AF125" i="30" s="1"/>
  <c r="AG119" i="30"/>
  <c r="T25" i="30"/>
  <c r="T26" i="30" s="1"/>
  <c r="U20" i="30"/>
  <c r="AG55" i="30"/>
  <c r="AF60" i="30"/>
  <c r="AF61" i="30" s="1"/>
  <c r="AF62" i="30"/>
  <c r="T100" i="30"/>
  <c r="T101" i="30" s="1"/>
  <c r="U95" i="30"/>
  <c r="T102" i="30"/>
  <c r="T78" i="30"/>
  <c r="T76" i="30"/>
  <c r="T77" i="30" s="1"/>
  <c r="U71" i="30"/>
  <c r="AE12" i="30"/>
  <c r="AF70" i="30"/>
  <c r="AF68" i="30"/>
  <c r="AF69" i="30" s="1"/>
  <c r="AG63" i="30"/>
  <c r="AG127" i="30"/>
  <c r="AF134" i="30"/>
  <c r="AF132" i="30"/>
  <c r="AF133" i="30" s="1"/>
  <c r="AF86" i="30"/>
  <c r="AF84" i="30"/>
  <c r="AF85" i="30" s="1"/>
  <c r="AG79" i="30"/>
  <c r="T148" i="30"/>
  <c r="T149" i="30" s="1"/>
  <c r="U143" i="30"/>
  <c r="T150" i="30"/>
  <c r="T52" i="30"/>
  <c r="T53" i="30" s="1"/>
  <c r="U47" i="30"/>
  <c r="T54" i="30"/>
  <c r="U6" i="30"/>
  <c r="T11" i="30"/>
  <c r="K13" i="13"/>
  <c r="K14" i="13" s="1"/>
  <c r="K20" i="13"/>
  <c r="L20" i="13"/>
  <c r="T161" i="30" l="1"/>
  <c r="T173" i="30" s="1"/>
  <c r="AG148" i="29"/>
  <c r="AG149" i="29" s="1"/>
  <c r="AH143" i="29"/>
  <c r="AG150" i="29"/>
  <c r="U84" i="29"/>
  <c r="U85" i="29" s="1"/>
  <c r="V79" i="29"/>
  <c r="U86" i="29"/>
  <c r="U25" i="29"/>
  <c r="U26" i="29" s="1"/>
  <c r="V20" i="29"/>
  <c r="AH119" i="29"/>
  <c r="AG126" i="29"/>
  <c r="AG124" i="29"/>
  <c r="AG125" i="29" s="1"/>
  <c r="U116" i="29"/>
  <c r="U117" i="29" s="1"/>
  <c r="V111" i="29"/>
  <c r="U118" i="29"/>
  <c r="U32" i="29"/>
  <c r="U33" i="29" s="1"/>
  <c r="V27" i="29"/>
  <c r="U70" i="29"/>
  <c r="U68" i="29"/>
  <c r="U69" i="29" s="1"/>
  <c r="V63" i="29"/>
  <c r="T163" i="29"/>
  <c r="AG11" i="29"/>
  <c r="AH6" i="29"/>
  <c r="V127" i="29"/>
  <c r="U134" i="29"/>
  <c r="U132" i="29"/>
  <c r="U133" i="29" s="1"/>
  <c r="AG116" i="29"/>
  <c r="AG117" i="29" s="1"/>
  <c r="AG118" i="29"/>
  <c r="AH111" i="29"/>
  <c r="AH63" i="29"/>
  <c r="AG68" i="29"/>
  <c r="AG69" i="29" s="1"/>
  <c r="AG70" i="29"/>
  <c r="U124" i="29"/>
  <c r="U125" i="29" s="1"/>
  <c r="V119" i="29"/>
  <c r="U126" i="29"/>
  <c r="T161" i="29"/>
  <c r="T173" i="29" s="1"/>
  <c r="AG132" i="29"/>
  <c r="AG133" i="29" s="1"/>
  <c r="AH127" i="29"/>
  <c r="AG134" i="29"/>
  <c r="AG78" i="29"/>
  <c r="AG76" i="29"/>
  <c r="AG77" i="29" s="1"/>
  <c r="AH71" i="29"/>
  <c r="AG100" i="29"/>
  <c r="AG101" i="29" s="1"/>
  <c r="AH95" i="29"/>
  <c r="AG102" i="29"/>
  <c r="U110" i="29"/>
  <c r="U108" i="29"/>
  <c r="U109" i="29" s="1"/>
  <c r="V103" i="29"/>
  <c r="AH79" i="29"/>
  <c r="AG84" i="29"/>
  <c r="AG85" i="29" s="1"/>
  <c r="AG86" i="29"/>
  <c r="U45" i="29"/>
  <c r="V41" i="29"/>
  <c r="U46" i="29"/>
  <c r="AH151" i="29"/>
  <c r="AG158" i="29"/>
  <c r="AG156" i="29"/>
  <c r="AG157" i="29" s="1"/>
  <c r="U78" i="29"/>
  <c r="V71" i="29"/>
  <c r="U76" i="29"/>
  <c r="U77" i="29" s="1"/>
  <c r="AG60" i="29"/>
  <c r="AG61" i="29" s="1"/>
  <c r="AG62" i="29"/>
  <c r="AH55" i="29"/>
  <c r="U142" i="29"/>
  <c r="U140" i="29"/>
  <c r="U141" i="29" s="1"/>
  <c r="V135" i="29"/>
  <c r="U158" i="29"/>
  <c r="U156" i="29"/>
  <c r="U157" i="29" s="1"/>
  <c r="V151" i="29"/>
  <c r="AG140" i="29"/>
  <c r="AG141" i="29" s="1"/>
  <c r="AG142" i="29"/>
  <c r="AH135" i="29"/>
  <c r="AH103" i="29"/>
  <c r="AG108" i="29"/>
  <c r="AG109" i="29" s="1"/>
  <c r="AG110" i="29"/>
  <c r="S172" i="29"/>
  <c r="S171" i="29"/>
  <c r="T160" i="29"/>
  <c r="T165" i="29" s="1"/>
  <c r="T166" i="29" s="1"/>
  <c r="T12" i="29"/>
  <c r="T162" i="29" s="1"/>
  <c r="T170" i="29" s="1"/>
  <c r="U60" i="29"/>
  <c r="U61" i="29" s="1"/>
  <c r="U62" i="29"/>
  <c r="V55" i="29"/>
  <c r="AG94" i="29"/>
  <c r="AG92" i="29"/>
  <c r="AG93" i="29" s="1"/>
  <c r="AH87" i="29"/>
  <c r="V143" i="29"/>
  <c r="U150" i="29"/>
  <c r="U148" i="29"/>
  <c r="U149" i="29" s="1"/>
  <c r="U39" i="29"/>
  <c r="U40" i="29" s="1"/>
  <c r="V34" i="29"/>
  <c r="U92" i="29"/>
  <c r="U93" i="29" s="1"/>
  <c r="V87" i="29"/>
  <c r="U94" i="29"/>
  <c r="U102" i="29"/>
  <c r="V95" i="29"/>
  <c r="U100" i="29"/>
  <c r="U101" i="29" s="1"/>
  <c r="V6" i="29"/>
  <c r="V11" i="29" s="1"/>
  <c r="U11" i="29"/>
  <c r="U54" i="29"/>
  <c r="U52" i="29"/>
  <c r="U53" i="29" s="1"/>
  <c r="V47" i="29"/>
  <c r="AF12" i="29"/>
  <c r="U18" i="29"/>
  <c r="U19" i="29" s="1"/>
  <c r="V13" i="29"/>
  <c r="T163" i="30"/>
  <c r="AH79" i="30"/>
  <c r="AG86" i="30"/>
  <c r="AG84" i="30"/>
  <c r="AG85" i="30" s="1"/>
  <c r="AG132" i="30"/>
  <c r="AG133" i="30" s="1"/>
  <c r="AH127" i="30"/>
  <c r="AG134" i="30"/>
  <c r="U78" i="30"/>
  <c r="U76" i="30"/>
  <c r="U77" i="30" s="1"/>
  <c r="V71" i="30"/>
  <c r="AH119" i="30"/>
  <c r="AG126" i="30"/>
  <c r="AG124" i="30"/>
  <c r="AG125" i="30" s="1"/>
  <c r="AG11" i="30"/>
  <c r="AH6" i="30"/>
  <c r="U68" i="30"/>
  <c r="U69" i="30" s="1"/>
  <c r="V63" i="30"/>
  <c r="U70" i="30"/>
  <c r="U92" i="30"/>
  <c r="U93" i="30" s="1"/>
  <c r="V87" i="30"/>
  <c r="U94" i="30"/>
  <c r="AH143" i="30"/>
  <c r="AG148" i="30"/>
  <c r="AG149" i="30" s="1"/>
  <c r="AG150" i="30"/>
  <c r="U45" i="30"/>
  <c r="U46" i="30"/>
  <c r="V41" i="30"/>
  <c r="AG94" i="30"/>
  <c r="AG92" i="30"/>
  <c r="AG93" i="30" s="1"/>
  <c r="AH87" i="30"/>
  <c r="AG68" i="30"/>
  <c r="AG69" i="30" s="1"/>
  <c r="AG70" i="30"/>
  <c r="AH63" i="30"/>
  <c r="U158" i="30"/>
  <c r="U156" i="30"/>
  <c r="U157" i="30" s="1"/>
  <c r="V151" i="30"/>
  <c r="AF12" i="30"/>
  <c r="S172" i="30"/>
  <c r="S171" i="30"/>
  <c r="U60" i="30"/>
  <c r="U61" i="30" s="1"/>
  <c r="V55" i="30"/>
  <c r="U62" i="30"/>
  <c r="T160" i="30"/>
  <c r="T165" i="30" s="1"/>
  <c r="T166" i="30" s="1"/>
  <c r="T12" i="30"/>
  <c r="T162" i="30" s="1"/>
  <c r="T170" i="30" s="1"/>
  <c r="AG140" i="30"/>
  <c r="AG141" i="30" s="1"/>
  <c r="AG142" i="30"/>
  <c r="AH135" i="30"/>
  <c r="U124" i="30"/>
  <c r="U125" i="30" s="1"/>
  <c r="V119" i="30"/>
  <c r="U126" i="30"/>
  <c r="U32" i="30"/>
  <c r="U33" i="30" s="1"/>
  <c r="V27" i="30"/>
  <c r="U18" i="30"/>
  <c r="U19" i="30" s="1"/>
  <c r="V13" i="30"/>
  <c r="AG76" i="30"/>
  <c r="AG77" i="30" s="1"/>
  <c r="AH71" i="30"/>
  <c r="AG78" i="30"/>
  <c r="V6" i="30"/>
  <c r="V11" i="30" s="1"/>
  <c r="U11" i="30"/>
  <c r="V34" i="30"/>
  <c r="U39" i="30"/>
  <c r="U40" i="30" s="1"/>
  <c r="AH103" i="30"/>
  <c r="AG110" i="30"/>
  <c r="AG108" i="30"/>
  <c r="AG109" i="30" s="1"/>
  <c r="U108" i="30"/>
  <c r="U109" i="30" s="1"/>
  <c r="V103" i="30"/>
  <c r="U110" i="30"/>
  <c r="AH151" i="30"/>
  <c r="AG158" i="30"/>
  <c r="AG156" i="30"/>
  <c r="AG157" i="30" s="1"/>
  <c r="AH95" i="30"/>
  <c r="AG102" i="30"/>
  <c r="AG100" i="30"/>
  <c r="AG101" i="30" s="1"/>
  <c r="AG116" i="30"/>
  <c r="AG117" i="30" s="1"/>
  <c r="AH111" i="30"/>
  <c r="AG118" i="30"/>
  <c r="V95" i="30"/>
  <c r="U102" i="30"/>
  <c r="U100" i="30"/>
  <c r="U101" i="30" s="1"/>
  <c r="U25" i="30"/>
  <c r="U26" i="30" s="1"/>
  <c r="V20" i="30"/>
  <c r="U84" i="30"/>
  <c r="U85" i="30" s="1"/>
  <c r="V79" i="30"/>
  <c r="U86" i="30"/>
  <c r="U132" i="30"/>
  <c r="U133" i="30" s="1"/>
  <c r="U134" i="30"/>
  <c r="V127" i="30"/>
  <c r="U142" i="30"/>
  <c r="V135" i="30"/>
  <c r="U140" i="30"/>
  <c r="U141" i="30" s="1"/>
  <c r="U54" i="30"/>
  <c r="V47" i="30"/>
  <c r="U52" i="30"/>
  <c r="U53" i="30" s="1"/>
  <c r="U150" i="30"/>
  <c r="V143" i="30"/>
  <c r="U148" i="30"/>
  <c r="U149" i="30" s="1"/>
  <c r="AH55" i="30"/>
  <c r="AG62" i="30"/>
  <c r="AG60" i="30"/>
  <c r="AG61" i="30" s="1"/>
  <c r="U116" i="30"/>
  <c r="U117" i="30" s="1"/>
  <c r="V111" i="30"/>
  <c r="U118" i="30"/>
  <c r="M13" i="13"/>
  <c r="M14" i="13" s="1"/>
  <c r="L13" i="13"/>
  <c r="L14" i="13" s="1"/>
  <c r="M20" i="13"/>
  <c r="U161" i="29" l="1"/>
  <c r="U173" i="29" s="1"/>
  <c r="V12" i="29"/>
  <c r="AH92" i="29"/>
  <c r="AH93" i="29" s="1"/>
  <c r="AI87" i="29"/>
  <c r="AH94" i="29"/>
  <c r="T172" i="29"/>
  <c r="T171" i="29"/>
  <c r="AH110" i="29"/>
  <c r="AI103" i="29"/>
  <c r="AH108" i="29"/>
  <c r="AH109" i="29" s="1"/>
  <c r="AI151" i="29"/>
  <c r="AH158" i="29"/>
  <c r="AH156" i="29"/>
  <c r="AH157" i="29" s="1"/>
  <c r="AH86" i="29"/>
  <c r="AI79" i="29"/>
  <c r="AH84" i="29"/>
  <c r="AH85" i="29" s="1"/>
  <c r="V39" i="29"/>
  <c r="V40" i="29" s="1"/>
  <c r="W34" i="29"/>
  <c r="AH140" i="29"/>
  <c r="AH141" i="29" s="1"/>
  <c r="AH142" i="29"/>
  <c r="AI135" i="29"/>
  <c r="V142" i="29"/>
  <c r="V140" i="29"/>
  <c r="V141" i="29" s="1"/>
  <c r="V108" i="29"/>
  <c r="V109" i="29" s="1"/>
  <c r="V110" i="29"/>
  <c r="AH78" i="29"/>
  <c r="AH76" i="29"/>
  <c r="AH77" i="29" s="1"/>
  <c r="AI71" i="29"/>
  <c r="AH70" i="29"/>
  <c r="AH68" i="29"/>
  <c r="AH69" i="29" s="1"/>
  <c r="AI63" i="29"/>
  <c r="V134" i="29"/>
  <c r="V132" i="29"/>
  <c r="V133" i="29" s="1"/>
  <c r="V86" i="29"/>
  <c r="V84" i="29"/>
  <c r="V85" i="29" s="1"/>
  <c r="W47" i="29"/>
  <c r="V52" i="29"/>
  <c r="V53" i="29" s="1"/>
  <c r="V54" i="29"/>
  <c r="V102" i="29"/>
  <c r="V100" i="29"/>
  <c r="V101" i="29" s="1"/>
  <c r="V76" i="29"/>
  <c r="V77" i="29" s="1"/>
  <c r="V78" i="29"/>
  <c r="V45" i="29"/>
  <c r="W41" i="29"/>
  <c r="V46" i="29"/>
  <c r="AH116" i="29"/>
  <c r="AH117" i="29" s="1"/>
  <c r="AH118" i="29"/>
  <c r="AI111" i="29"/>
  <c r="AI6" i="29"/>
  <c r="AH11" i="29"/>
  <c r="W27" i="29"/>
  <c r="V32" i="29"/>
  <c r="V33" i="29" s="1"/>
  <c r="U163" i="29"/>
  <c r="V60" i="29"/>
  <c r="V61" i="29" s="1"/>
  <c r="V62" i="29"/>
  <c r="V126" i="29"/>
  <c r="V124" i="29"/>
  <c r="V125" i="29" s="1"/>
  <c r="AG12" i="29"/>
  <c r="AH124" i="29"/>
  <c r="AH125" i="29" s="1"/>
  <c r="AI119" i="29"/>
  <c r="AH126" i="29"/>
  <c r="V18" i="29"/>
  <c r="V19" i="29" s="1"/>
  <c r="W13" i="29"/>
  <c r="V158" i="29"/>
  <c r="V156" i="29"/>
  <c r="V157" i="29" s="1"/>
  <c r="AH62" i="29"/>
  <c r="AH60" i="29"/>
  <c r="AH61" i="29" s="1"/>
  <c r="AI55" i="29"/>
  <c r="V25" i="29"/>
  <c r="V26" i="29" s="1"/>
  <c r="W20" i="29"/>
  <c r="AI143" i="29"/>
  <c r="AH148" i="29"/>
  <c r="AH149" i="29" s="1"/>
  <c r="AH150" i="29"/>
  <c r="U12" i="29"/>
  <c r="U162" i="29" s="1"/>
  <c r="U170" i="29" s="1"/>
  <c r="U160" i="29"/>
  <c r="U165" i="29" s="1"/>
  <c r="U166" i="29" s="1"/>
  <c r="V92" i="29"/>
  <c r="V93" i="29" s="1"/>
  <c r="V94" i="29"/>
  <c r="V150" i="29"/>
  <c r="V148" i="29"/>
  <c r="V149" i="29" s="1"/>
  <c r="AI95" i="29"/>
  <c r="AH102" i="29"/>
  <c r="AH100" i="29"/>
  <c r="AH101" i="29" s="1"/>
  <c r="AH134" i="29"/>
  <c r="AH132" i="29"/>
  <c r="AH133" i="29" s="1"/>
  <c r="AI127" i="29"/>
  <c r="V70" i="29"/>
  <c r="V68" i="29"/>
  <c r="V69" i="29" s="1"/>
  <c r="V116" i="29"/>
  <c r="V117" i="29" s="1"/>
  <c r="V118" i="29"/>
  <c r="AH62" i="30"/>
  <c r="AH60" i="30"/>
  <c r="AH61" i="30" s="1"/>
  <c r="AI55" i="30"/>
  <c r="V25" i="30"/>
  <c r="V26" i="30" s="1"/>
  <c r="W20" i="30"/>
  <c r="AH100" i="30"/>
  <c r="AH101" i="30" s="1"/>
  <c r="AH102" i="30"/>
  <c r="AI95" i="30"/>
  <c r="AH110" i="30"/>
  <c r="AI103" i="30"/>
  <c r="AH108" i="30"/>
  <c r="AH109" i="30" s="1"/>
  <c r="V32" i="30"/>
  <c r="V33" i="30" s="1"/>
  <c r="W27" i="30"/>
  <c r="V94" i="30"/>
  <c r="V92" i="30"/>
  <c r="V93" i="30" s="1"/>
  <c r="AI6" i="30"/>
  <c r="AH11" i="30"/>
  <c r="V78" i="30"/>
  <c r="V76" i="30"/>
  <c r="V77" i="30" s="1"/>
  <c r="U163" i="30"/>
  <c r="V134" i="30"/>
  <c r="V132" i="30"/>
  <c r="V133" i="30" s="1"/>
  <c r="W13" i="30"/>
  <c r="V18" i="30"/>
  <c r="V19" i="30" s="1"/>
  <c r="AG12" i="30"/>
  <c r="V52" i="30"/>
  <c r="V53" i="30" s="1"/>
  <c r="W47" i="30"/>
  <c r="V54" i="30"/>
  <c r="AH118" i="30"/>
  <c r="AH116" i="30"/>
  <c r="AH117" i="30" s="1"/>
  <c r="AI111" i="30"/>
  <c r="U160" i="30"/>
  <c r="U165" i="30" s="1"/>
  <c r="U166" i="30" s="1"/>
  <c r="U12" i="30"/>
  <c r="U162" i="30" s="1"/>
  <c r="U170" i="30" s="1"/>
  <c r="T172" i="30"/>
  <c r="T171" i="30"/>
  <c r="AH92" i="30"/>
  <c r="AH93" i="30" s="1"/>
  <c r="AI87" i="30"/>
  <c r="AH94" i="30"/>
  <c r="AH86" i="30"/>
  <c r="AH84" i="30"/>
  <c r="AH85" i="30" s="1"/>
  <c r="AI79" i="30"/>
  <c r="U161" i="30"/>
  <c r="U173" i="30" s="1"/>
  <c r="AI151" i="30"/>
  <c r="AH156" i="30"/>
  <c r="AH157" i="30" s="1"/>
  <c r="AH158" i="30"/>
  <c r="V12" i="30"/>
  <c r="V124" i="30"/>
  <c r="V125" i="30" s="1"/>
  <c r="V126" i="30"/>
  <c r="V86" i="30"/>
  <c r="V84" i="30"/>
  <c r="V85" i="30" s="1"/>
  <c r="V102" i="30"/>
  <c r="V100" i="30"/>
  <c r="V101" i="30" s="1"/>
  <c r="AH148" i="30"/>
  <c r="AH149" i="30" s="1"/>
  <c r="AH150" i="30"/>
  <c r="AI143" i="30"/>
  <c r="V70" i="30"/>
  <c r="V68" i="30"/>
  <c r="V69" i="30" s="1"/>
  <c r="AH134" i="30"/>
  <c r="AI127" i="30"/>
  <c r="AH132" i="30"/>
  <c r="AH133" i="30" s="1"/>
  <c r="V116" i="30"/>
  <c r="V117" i="30" s="1"/>
  <c r="V118" i="30"/>
  <c r="V150" i="30"/>
  <c r="V148" i="30"/>
  <c r="V149" i="30" s="1"/>
  <c r="V142" i="30"/>
  <c r="V140" i="30"/>
  <c r="V141" i="30" s="1"/>
  <c r="V110" i="30"/>
  <c r="V108" i="30"/>
  <c r="V109" i="30" s="1"/>
  <c r="V39" i="30"/>
  <c r="V40" i="30" s="1"/>
  <c r="W34" i="30"/>
  <c r="AI71" i="30"/>
  <c r="AH78" i="30"/>
  <c r="AH76" i="30"/>
  <c r="AH77" i="30" s="1"/>
  <c r="AI135" i="30"/>
  <c r="AH142" i="30"/>
  <c r="AH140" i="30"/>
  <c r="AH141" i="30" s="1"/>
  <c r="V62" i="30"/>
  <c r="V60" i="30"/>
  <c r="V61" i="30" s="1"/>
  <c r="V158" i="30"/>
  <c r="V156" i="30"/>
  <c r="V157" i="30" s="1"/>
  <c r="AI63" i="30"/>
  <c r="AH70" i="30"/>
  <c r="AH68" i="30"/>
  <c r="AH69" i="30" s="1"/>
  <c r="V46" i="30"/>
  <c r="W41" i="30"/>
  <c r="V45" i="30"/>
  <c r="AI119" i="30"/>
  <c r="AH124" i="30"/>
  <c r="AH125" i="30" s="1"/>
  <c r="AH126" i="30"/>
  <c r="N20" i="13"/>
  <c r="AI150" i="29" l="1"/>
  <c r="AJ143" i="29"/>
  <c r="AI148" i="29"/>
  <c r="AI149" i="29" s="1"/>
  <c r="AI118" i="29"/>
  <c r="AI116" i="29"/>
  <c r="AI117" i="29" s="1"/>
  <c r="AJ111" i="29"/>
  <c r="W52" i="29"/>
  <c r="W53" i="29" s="1"/>
  <c r="W163" i="29" s="1"/>
  <c r="X47" i="29"/>
  <c r="W54" i="29"/>
  <c r="W161" i="29" s="1"/>
  <c r="W173" i="29" s="1"/>
  <c r="W39" i="29"/>
  <c r="W40" i="29" s="1"/>
  <c r="X34" i="29"/>
  <c r="X20" i="29"/>
  <c r="W25" i="29"/>
  <c r="W26" i="29" s="1"/>
  <c r="AI156" i="29"/>
  <c r="AI157" i="29" s="1"/>
  <c r="AI158" i="29"/>
  <c r="AJ151" i="29"/>
  <c r="W18" i="29"/>
  <c r="X13" i="29"/>
  <c r="AI78" i="29"/>
  <c r="AJ71" i="29"/>
  <c r="AI76" i="29"/>
  <c r="AI77" i="29" s="1"/>
  <c r="AI94" i="29"/>
  <c r="AI92" i="29"/>
  <c r="AI93" i="29" s="1"/>
  <c r="AJ87" i="29"/>
  <c r="AI100" i="29"/>
  <c r="AI101" i="29" s="1"/>
  <c r="AJ95" i="29"/>
  <c r="AI102" i="29"/>
  <c r="U172" i="29"/>
  <c r="U171" i="29"/>
  <c r="AI60" i="29"/>
  <c r="AI61" i="29" s="1"/>
  <c r="AI62" i="29"/>
  <c r="AJ55" i="29"/>
  <c r="W32" i="29"/>
  <c r="W33" i="29" s="1"/>
  <c r="X27" i="29"/>
  <c r="AI142" i="29"/>
  <c r="AI140" i="29"/>
  <c r="AI141" i="29" s="1"/>
  <c r="AJ135" i="29"/>
  <c r="AI86" i="29"/>
  <c r="AJ79" i="29"/>
  <c r="AI84" i="29"/>
  <c r="AI85" i="29" s="1"/>
  <c r="AJ103" i="29"/>
  <c r="AI108" i="29"/>
  <c r="AI109" i="29" s="1"/>
  <c r="AI110" i="29"/>
  <c r="AI134" i="29"/>
  <c r="AJ127" i="29"/>
  <c r="AI132" i="29"/>
  <c r="AI133" i="29" s="1"/>
  <c r="AH12" i="29"/>
  <c r="W46" i="29"/>
  <c r="X41" i="29"/>
  <c r="W45" i="29"/>
  <c r="V161" i="29"/>
  <c r="V173" i="29" s="1"/>
  <c r="V160" i="29"/>
  <c r="V165" i="29" s="1"/>
  <c r="V166" i="29" s="1"/>
  <c r="AJ119" i="29"/>
  <c r="AI124" i="29"/>
  <c r="AI125" i="29" s="1"/>
  <c r="AI126" i="29"/>
  <c r="AI11" i="29"/>
  <c r="AJ6" i="29"/>
  <c r="AJ11" i="29" s="1"/>
  <c r="V163" i="29"/>
  <c r="AI68" i="29"/>
  <c r="AI69" i="29" s="1"/>
  <c r="AI70" i="29"/>
  <c r="AJ63" i="29"/>
  <c r="V162" i="29"/>
  <c r="V170" i="29" s="1"/>
  <c r="AJ119" i="30"/>
  <c r="AI124" i="30"/>
  <c r="AI125" i="30" s="1"/>
  <c r="AI126" i="30"/>
  <c r="AI140" i="30"/>
  <c r="AI141" i="30" s="1"/>
  <c r="AJ135" i="30"/>
  <c r="AI142" i="30"/>
  <c r="V160" i="30"/>
  <c r="V165" i="30" s="1"/>
  <c r="V166" i="30" s="1"/>
  <c r="V161" i="30"/>
  <c r="V173" i="30" s="1"/>
  <c r="AH12" i="30"/>
  <c r="AJ103" i="30"/>
  <c r="AI110" i="30"/>
  <c r="AI108" i="30"/>
  <c r="AI109" i="30" s="1"/>
  <c r="V162" i="30"/>
  <c r="V170" i="30" s="1"/>
  <c r="AI86" i="30"/>
  <c r="AI84" i="30"/>
  <c r="AI85" i="30" s="1"/>
  <c r="AJ79" i="30"/>
  <c r="AI94" i="30"/>
  <c r="AI92" i="30"/>
  <c r="AI93" i="30" s="1"/>
  <c r="AJ87" i="30"/>
  <c r="AI118" i="30"/>
  <c r="AJ111" i="30"/>
  <c r="AI116" i="30"/>
  <c r="AI117" i="30" s="1"/>
  <c r="W54" i="30"/>
  <c r="W161" i="30" s="1"/>
  <c r="W173" i="30" s="1"/>
  <c r="X47" i="30"/>
  <c r="W52" i="30"/>
  <c r="W53" i="30" s="1"/>
  <c r="W163" i="30" s="1"/>
  <c r="AI11" i="30"/>
  <c r="AJ6" i="30"/>
  <c r="AJ11" i="30" s="1"/>
  <c r="W25" i="30"/>
  <c r="W26" i="30" s="1"/>
  <c r="X20" i="30"/>
  <c r="AJ63" i="30"/>
  <c r="AI70" i="30"/>
  <c r="AI68" i="30"/>
  <c r="AI69" i="30" s="1"/>
  <c r="V163" i="30"/>
  <c r="X13" i="30"/>
  <c r="W18" i="30"/>
  <c r="AI102" i="30"/>
  <c r="AI100" i="30"/>
  <c r="AI101" i="30" s="1"/>
  <c r="AJ95" i="30"/>
  <c r="AI78" i="30"/>
  <c r="AI76" i="30"/>
  <c r="AI77" i="30" s="1"/>
  <c r="AJ71" i="30"/>
  <c r="AJ143" i="30"/>
  <c r="AI148" i="30"/>
  <c r="AI149" i="30" s="1"/>
  <c r="AI150" i="30"/>
  <c r="AI158" i="30"/>
  <c r="AJ151" i="30"/>
  <c r="AI156" i="30"/>
  <c r="AI157" i="30" s="1"/>
  <c r="AI60" i="30"/>
  <c r="AI61" i="30" s="1"/>
  <c r="AJ55" i="30"/>
  <c r="AI62" i="30"/>
  <c r="W45" i="30"/>
  <c r="W46" i="30"/>
  <c r="X41" i="30"/>
  <c r="W39" i="30"/>
  <c r="W40" i="30" s="1"/>
  <c r="X34" i="30"/>
  <c r="AI134" i="30"/>
  <c r="AJ127" i="30"/>
  <c r="AI132" i="30"/>
  <c r="AI133" i="30" s="1"/>
  <c r="U172" i="30"/>
  <c r="U171" i="30"/>
  <c r="X27" i="30"/>
  <c r="W32" i="30"/>
  <c r="W33" i="30" s="1"/>
  <c r="O20" i="13"/>
  <c r="N13" i="13"/>
  <c r="N14" i="13" s="1"/>
  <c r="P20" i="13"/>
  <c r="P13" i="13"/>
  <c r="AJ124" i="29" l="1"/>
  <c r="AJ125" i="29" s="1"/>
  <c r="AJ126" i="29"/>
  <c r="AJ92" i="29"/>
  <c r="AJ93" i="29" s="1"/>
  <c r="AJ94" i="29"/>
  <c r="X18" i="29"/>
  <c r="Y13" i="29"/>
  <c r="X25" i="29"/>
  <c r="X26" i="29" s="1"/>
  <c r="Y20" i="29"/>
  <c r="AJ116" i="29"/>
  <c r="AJ117" i="29" s="1"/>
  <c r="AJ118" i="29"/>
  <c r="AJ110" i="29"/>
  <c r="AJ108" i="29"/>
  <c r="AJ109" i="29" s="1"/>
  <c r="W19" i="29"/>
  <c r="W162" i="29" s="1"/>
  <c r="W170" i="29" s="1"/>
  <c r="W160" i="29"/>
  <c r="W165" i="29" s="1"/>
  <c r="W166" i="29" s="1"/>
  <c r="Y34" i="29"/>
  <c r="X39" i="29"/>
  <c r="X40" i="29" s="1"/>
  <c r="AJ12" i="29"/>
  <c r="Y27" i="29"/>
  <c r="X32" i="29"/>
  <c r="X33" i="29" s="1"/>
  <c r="AJ158" i="29"/>
  <c r="AJ156" i="29"/>
  <c r="AJ157" i="29" s="1"/>
  <c r="V172" i="29"/>
  <c r="V171" i="29"/>
  <c r="AI12" i="29"/>
  <c r="AJ134" i="29"/>
  <c r="AJ132" i="29"/>
  <c r="AJ133" i="29" s="1"/>
  <c r="AJ84" i="29"/>
  <c r="AJ85" i="29" s="1"/>
  <c r="AJ86" i="29"/>
  <c r="AJ68" i="29"/>
  <c r="AJ69" i="29" s="1"/>
  <c r="AJ70" i="29"/>
  <c r="X45" i="29"/>
  <c r="X46" i="29"/>
  <c r="Y41" i="29"/>
  <c r="AJ60" i="29"/>
  <c r="AJ61" i="29" s="1"/>
  <c r="AJ62" i="29"/>
  <c r="AJ100" i="29"/>
  <c r="AJ101" i="29" s="1"/>
  <c r="AJ102" i="29"/>
  <c r="AJ78" i="29"/>
  <c r="AJ76" i="29"/>
  <c r="AJ77" i="29" s="1"/>
  <c r="Y47" i="29"/>
  <c r="X52" i="29"/>
  <c r="X53" i="29" s="1"/>
  <c r="X163" i="29" s="1"/>
  <c r="X54" i="29"/>
  <c r="X161" i="29" s="1"/>
  <c r="X173" i="29" s="1"/>
  <c r="AJ150" i="29"/>
  <c r="AJ148" i="29"/>
  <c r="AJ149" i="29" s="1"/>
  <c r="AJ142" i="29"/>
  <c r="AJ140" i="29"/>
  <c r="AJ141" i="29" s="1"/>
  <c r="AJ132" i="30"/>
  <c r="AJ133" i="30" s="1"/>
  <c r="AJ134" i="30"/>
  <c r="X18" i="30"/>
  <c r="Y13" i="30"/>
  <c r="AJ92" i="30"/>
  <c r="AJ93" i="30" s="1"/>
  <c r="AJ94" i="30"/>
  <c r="AJ108" i="30"/>
  <c r="AJ109" i="30" s="1"/>
  <c r="AJ110" i="30"/>
  <c r="AJ70" i="30"/>
  <c r="AJ68" i="30"/>
  <c r="AJ69" i="30" s="1"/>
  <c r="X52" i="30"/>
  <c r="X53" i="30" s="1"/>
  <c r="X163" i="30" s="1"/>
  <c r="Y47" i="30"/>
  <c r="X54" i="30"/>
  <c r="X161" i="30" s="1"/>
  <c r="X173" i="30" s="1"/>
  <c r="AJ140" i="30"/>
  <c r="AJ141" i="30" s="1"/>
  <c r="AJ142" i="30"/>
  <c r="X32" i="30"/>
  <c r="X33" i="30" s="1"/>
  <c r="Y27" i="30"/>
  <c r="AJ100" i="30"/>
  <c r="AJ101" i="30" s="1"/>
  <c r="AJ102" i="30"/>
  <c r="X25" i="30"/>
  <c r="X26" i="30" s="1"/>
  <c r="Y20" i="30"/>
  <c r="X39" i="30"/>
  <c r="X40" i="30" s="1"/>
  <c r="Y34" i="30"/>
  <c r="AJ60" i="30"/>
  <c r="AJ61" i="30" s="1"/>
  <c r="AJ62" i="30"/>
  <c r="AJ158" i="30"/>
  <c r="AJ156" i="30"/>
  <c r="AJ157" i="30" s="1"/>
  <c r="AJ86" i="30"/>
  <c r="AJ84" i="30"/>
  <c r="AJ85" i="30" s="1"/>
  <c r="V172" i="30"/>
  <c r="V171" i="30"/>
  <c r="AJ150" i="30"/>
  <c r="AJ148" i="30"/>
  <c r="AJ149" i="30" s="1"/>
  <c r="AJ12" i="30"/>
  <c r="AJ118" i="30"/>
  <c r="AJ116" i="30"/>
  <c r="AJ117" i="30" s="1"/>
  <c r="X45" i="30"/>
  <c r="X46" i="30"/>
  <c r="Y41" i="30"/>
  <c r="AJ78" i="30"/>
  <c r="AJ76" i="30"/>
  <c r="AJ77" i="30" s="1"/>
  <c r="W19" i="30"/>
  <c r="W162" i="30" s="1"/>
  <c r="W170" i="30" s="1"/>
  <c r="W160" i="30"/>
  <c r="W165" i="30" s="1"/>
  <c r="W166" i="30" s="1"/>
  <c r="AI12" i="30"/>
  <c r="AJ126" i="30"/>
  <c r="AJ124" i="30"/>
  <c r="AJ125" i="30" s="1"/>
  <c r="O13" i="13"/>
  <c r="O14" i="13" s="1"/>
  <c r="U20" i="13"/>
  <c r="Q13" i="13"/>
  <c r="P14" i="13"/>
  <c r="Z47" i="29" l="1"/>
  <c r="Y52" i="29"/>
  <c r="Y53" i="29" s="1"/>
  <c r="Y163" i="29" s="1"/>
  <c r="Y54" i="29"/>
  <c r="Y161" i="29" s="1"/>
  <c r="Y173" i="29" s="1"/>
  <c r="Z13" i="29"/>
  <c r="Y18" i="29"/>
  <c r="Y46" i="29"/>
  <c r="Z41" i="29"/>
  <c r="Y45" i="29"/>
  <c r="X19" i="29"/>
  <c r="X162" i="29" s="1"/>
  <c r="X170" i="29" s="1"/>
  <c r="X160" i="29"/>
  <c r="X165" i="29" s="1"/>
  <c r="X166" i="29" s="1"/>
  <c r="Y39" i="29"/>
  <c r="Y40" i="29" s="1"/>
  <c r="Z34" i="29"/>
  <c r="Y25" i="29"/>
  <c r="Y26" i="29" s="1"/>
  <c r="Z20" i="29"/>
  <c r="Z27" i="29"/>
  <c r="Y32" i="29"/>
  <c r="Y33" i="29" s="1"/>
  <c r="W172" i="29"/>
  <c r="W171" i="29"/>
  <c r="Z13" i="30"/>
  <c r="Y18" i="30"/>
  <c r="Z34" i="30"/>
  <c r="Y39" i="30"/>
  <c r="Y40" i="30" s="1"/>
  <c r="X19" i="30"/>
  <c r="X162" i="30" s="1"/>
  <c r="X170" i="30" s="1"/>
  <c r="X160" i="30"/>
  <c r="X165" i="30" s="1"/>
  <c r="X166" i="30" s="1"/>
  <c r="Z41" i="30"/>
  <c r="Y45" i="30"/>
  <c r="Y46" i="30"/>
  <c r="Y32" i="30"/>
  <c r="Y33" i="30" s="1"/>
  <c r="Z27" i="30"/>
  <c r="Z20" i="30"/>
  <c r="Y25" i="30"/>
  <c r="Y26" i="30" s="1"/>
  <c r="W172" i="30"/>
  <c r="W171" i="30"/>
  <c r="Y54" i="30"/>
  <c r="Y161" i="30" s="1"/>
  <c r="Y173" i="30" s="1"/>
  <c r="Y52" i="30"/>
  <c r="Y53" i="30" s="1"/>
  <c r="Y163" i="30" s="1"/>
  <c r="Z47" i="30"/>
  <c r="Q20" i="13"/>
  <c r="V20" i="13"/>
  <c r="U13" i="13"/>
  <c r="U14" i="13" s="1"/>
  <c r="R13" i="13"/>
  <c r="Q14" i="13"/>
  <c r="Y19" i="29" l="1"/>
  <c r="Y162" i="29" s="1"/>
  <c r="Y170" i="29" s="1"/>
  <c r="Y160" i="29"/>
  <c r="Y165" i="29" s="1"/>
  <c r="Y166" i="29" s="1"/>
  <c r="Z32" i="29"/>
  <c r="Z33" i="29" s="1"/>
  <c r="AA27" i="29"/>
  <c r="X172" i="29"/>
  <c r="X171" i="29"/>
  <c r="Z18" i="29"/>
  <c r="AA13" i="29"/>
  <c r="Z25" i="29"/>
  <c r="Z26" i="29" s="1"/>
  <c r="AA20" i="29"/>
  <c r="AA34" i="29"/>
  <c r="Z39" i="29"/>
  <c r="Z40" i="29" s="1"/>
  <c r="Z45" i="29"/>
  <c r="Z46" i="29"/>
  <c r="AA41" i="29"/>
  <c r="Z52" i="29"/>
  <c r="Z53" i="29" s="1"/>
  <c r="Z163" i="29" s="1"/>
  <c r="Z54" i="29"/>
  <c r="Z161" i="29" s="1"/>
  <c r="Z173" i="29" s="1"/>
  <c r="AA47" i="29"/>
  <c r="Z32" i="30"/>
  <c r="Z33" i="30" s="1"/>
  <c r="AA27" i="30"/>
  <c r="Z46" i="30"/>
  <c r="AA41" i="30"/>
  <c r="Z45" i="30"/>
  <c r="Z39" i="30"/>
  <c r="Z40" i="30" s="1"/>
  <c r="AA34" i="30"/>
  <c r="Z54" i="30"/>
  <c r="Z161" i="30" s="1"/>
  <c r="Z173" i="30" s="1"/>
  <c r="Z52" i="30"/>
  <c r="Z53" i="30" s="1"/>
  <c r="Z163" i="30" s="1"/>
  <c r="AA47" i="30"/>
  <c r="AA20" i="30"/>
  <c r="Z25" i="30"/>
  <c r="Z26" i="30" s="1"/>
  <c r="Y19" i="30"/>
  <c r="Y162" i="30" s="1"/>
  <c r="Y170" i="30" s="1"/>
  <c r="Y160" i="30"/>
  <c r="Y165" i="30" s="1"/>
  <c r="Y166" i="30" s="1"/>
  <c r="X172" i="30"/>
  <c r="X171" i="30"/>
  <c r="Z18" i="30"/>
  <c r="AA13" i="30"/>
  <c r="V13" i="13"/>
  <c r="V14" i="13" s="1"/>
  <c r="W20" i="13"/>
  <c r="R20" i="13"/>
  <c r="S20" i="13"/>
  <c r="R14" i="13"/>
  <c r="AB34" i="29" l="1"/>
  <c r="AA39" i="29"/>
  <c r="AA40" i="29" s="1"/>
  <c r="AA46" i="29"/>
  <c r="AA45" i="29"/>
  <c r="AB41" i="29"/>
  <c r="AB20" i="29"/>
  <c r="AA25" i="29"/>
  <c r="AA26" i="29" s="1"/>
  <c r="AA32" i="29"/>
  <c r="AA33" i="29" s="1"/>
  <c r="AB27" i="29"/>
  <c r="AA18" i="29"/>
  <c r="AB13" i="29"/>
  <c r="AB47" i="29"/>
  <c r="AA54" i="29"/>
  <c r="AA161" i="29" s="1"/>
  <c r="AA173" i="29" s="1"/>
  <c r="AA52" i="29"/>
  <c r="AA53" i="29" s="1"/>
  <c r="AA163" i="29" s="1"/>
  <c r="Z19" i="29"/>
  <c r="Z162" i="29" s="1"/>
  <c r="Z170" i="29" s="1"/>
  <c r="Z160" i="29"/>
  <c r="Z165" i="29" s="1"/>
  <c r="Z166" i="29" s="1"/>
  <c r="Y172" i="29"/>
  <c r="Y171" i="29"/>
  <c r="AA18" i="30"/>
  <c r="AB13" i="30"/>
  <c r="AB47" i="30"/>
  <c r="AA54" i="30"/>
  <c r="AA161" i="30" s="1"/>
  <c r="AA173" i="30" s="1"/>
  <c r="AA52" i="30"/>
  <c r="AA53" i="30" s="1"/>
  <c r="AA163" i="30" s="1"/>
  <c r="Z19" i="30"/>
  <c r="Z162" i="30" s="1"/>
  <c r="Z170" i="30" s="1"/>
  <c r="Z160" i="30"/>
  <c r="Z165" i="30" s="1"/>
  <c r="Z166" i="30" s="1"/>
  <c r="Y172" i="30"/>
  <c r="Y171" i="30"/>
  <c r="AA46" i="30"/>
  <c r="AA45" i="30"/>
  <c r="AB41" i="30"/>
  <c r="AA32" i="30"/>
  <c r="AA33" i="30" s="1"/>
  <c r="AB27" i="30"/>
  <c r="AA25" i="30"/>
  <c r="AA26" i="30" s="1"/>
  <c r="AB20" i="30"/>
  <c r="AB34" i="30"/>
  <c r="AA39" i="30"/>
  <c r="AA40" i="30" s="1"/>
  <c r="X20" i="13"/>
  <c r="W13" i="13"/>
  <c r="W14" i="13" s="1"/>
  <c r="S13" i="13"/>
  <c r="S14" i="13" s="1"/>
  <c r="AB54" i="29" l="1"/>
  <c r="AB161" i="29" s="1"/>
  <c r="AB173" i="29" s="1"/>
  <c r="AB52" i="29"/>
  <c r="AB53" i="29" s="1"/>
  <c r="AB163" i="29" s="1"/>
  <c r="AC47" i="29"/>
  <c r="AC20" i="29"/>
  <c r="AB25" i="29"/>
  <c r="AB26" i="29" s="1"/>
  <c r="AB18" i="29"/>
  <c r="AC13" i="29"/>
  <c r="AB46" i="29"/>
  <c r="AC41" i="29"/>
  <c r="AB45" i="29"/>
  <c r="AA19" i="29"/>
  <c r="AA162" i="29" s="1"/>
  <c r="AA170" i="29" s="1"/>
  <c r="AA160" i="29"/>
  <c r="AA165" i="29" s="1"/>
  <c r="AA166" i="29" s="1"/>
  <c r="Z172" i="29"/>
  <c r="Z171" i="29"/>
  <c r="AB32" i="29"/>
  <c r="AB33" i="29" s="1"/>
  <c r="AC27" i="29"/>
  <c r="AC34" i="29"/>
  <c r="AB39" i="29"/>
  <c r="AB40" i="29" s="1"/>
  <c r="AB39" i="30"/>
  <c r="AB40" i="30" s="1"/>
  <c r="AC34" i="30"/>
  <c r="Z172" i="30"/>
  <c r="Z171" i="30"/>
  <c r="AB25" i="30"/>
  <c r="AB26" i="30" s="1"/>
  <c r="AC20" i="30"/>
  <c r="AB46" i="30"/>
  <c r="AB45" i="30"/>
  <c r="AC41" i="30"/>
  <c r="AB52" i="30"/>
  <c r="AB53" i="30" s="1"/>
  <c r="AB163" i="30" s="1"/>
  <c r="AC47" i="30"/>
  <c r="AB54" i="30"/>
  <c r="AB161" i="30" s="1"/>
  <c r="AB173" i="30" s="1"/>
  <c r="AB18" i="30"/>
  <c r="AC13" i="30"/>
  <c r="AB32" i="30"/>
  <c r="AB33" i="30" s="1"/>
  <c r="AC27" i="30"/>
  <c r="AA19" i="30"/>
  <c r="AA162" i="30" s="1"/>
  <c r="AA170" i="30" s="1"/>
  <c r="AA160" i="30"/>
  <c r="AA165" i="30" s="1"/>
  <c r="AA166" i="30" s="1"/>
  <c r="Y20" i="13"/>
  <c r="T13" i="13"/>
  <c r="T14" i="13" s="1"/>
  <c r="T20" i="13"/>
  <c r="X13" i="13"/>
  <c r="X14" i="13" s="1"/>
  <c r="F10" i="13"/>
  <c r="AB19" i="29" l="1"/>
  <c r="AB162" i="29" s="1"/>
  <c r="AB170" i="29" s="1"/>
  <c r="AB160" i="29"/>
  <c r="AB165" i="29" s="1"/>
  <c r="AB166" i="29" s="1"/>
  <c r="AC39" i="29"/>
  <c r="AC40" i="29" s="1"/>
  <c r="AD34" i="29"/>
  <c r="AA172" i="29"/>
  <c r="AA171" i="29"/>
  <c r="AC32" i="29"/>
  <c r="AC33" i="29" s="1"/>
  <c r="AD27" i="29"/>
  <c r="AD20" i="29"/>
  <c r="AC25" i="29"/>
  <c r="AC26" i="29" s="1"/>
  <c r="AC46" i="29"/>
  <c r="AC45" i="29"/>
  <c r="AD41" i="29"/>
  <c r="AD47" i="29"/>
  <c r="AC54" i="29"/>
  <c r="AC161" i="29" s="1"/>
  <c r="AC173" i="29" s="1"/>
  <c r="AC52" i="29"/>
  <c r="AC53" i="29" s="1"/>
  <c r="AC163" i="29" s="1"/>
  <c r="AC18" i="29"/>
  <c r="AD13" i="29"/>
  <c r="AD13" i="30"/>
  <c r="AC18" i="30"/>
  <c r="AD47" i="30"/>
  <c r="AC54" i="30"/>
  <c r="AC161" i="30" s="1"/>
  <c r="AC173" i="30" s="1"/>
  <c r="AC52" i="30"/>
  <c r="AC53" i="30" s="1"/>
  <c r="AC163" i="30" s="1"/>
  <c r="AC45" i="30"/>
  <c r="AD41" i="30"/>
  <c r="AC46" i="30"/>
  <c r="AA172" i="30"/>
  <c r="AA171" i="30"/>
  <c r="AB19" i="30"/>
  <c r="AB162" i="30" s="1"/>
  <c r="AB170" i="30" s="1"/>
  <c r="AB160" i="30"/>
  <c r="AB165" i="30" s="1"/>
  <c r="AB166" i="30" s="1"/>
  <c r="AC32" i="30"/>
  <c r="AC33" i="30" s="1"/>
  <c r="AD27" i="30"/>
  <c r="AC39" i="30"/>
  <c r="AC40" i="30" s="1"/>
  <c r="AD34" i="30"/>
  <c r="AC25" i="30"/>
  <c r="AC26" i="30" s="1"/>
  <c r="AD20" i="30"/>
  <c r="Z20" i="13"/>
  <c r="Y13" i="13"/>
  <c r="Y14" i="13" s="1"/>
  <c r="F20" i="13"/>
  <c r="F11" i="13"/>
  <c r="F234" i="17" l="1"/>
  <c r="F166" i="17"/>
  <c r="F210" i="17"/>
  <c r="F102" i="17"/>
  <c r="AE13" i="29"/>
  <c r="AD18" i="29"/>
  <c r="AC19" i="29"/>
  <c r="AC162" i="29" s="1"/>
  <c r="AC170" i="29" s="1"/>
  <c r="AC160" i="29"/>
  <c r="AC165" i="29" s="1"/>
  <c r="AC166" i="29" s="1"/>
  <c r="AD39" i="29"/>
  <c r="AD40" i="29" s="1"/>
  <c r="AE34" i="29"/>
  <c r="AE20" i="29"/>
  <c r="AD25" i="29"/>
  <c r="AD26" i="29" s="1"/>
  <c r="AD54" i="29"/>
  <c r="AD161" i="29" s="1"/>
  <c r="AD173" i="29" s="1"/>
  <c r="AD52" i="29"/>
  <c r="AD53" i="29" s="1"/>
  <c r="AD163" i="29" s="1"/>
  <c r="AE47" i="29"/>
  <c r="AE27" i="29"/>
  <c r="AD32" i="29"/>
  <c r="AD33" i="29" s="1"/>
  <c r="AD46" i="29"/>
  <c r="AE41" i="29"/>
  <c r="AD45" i="29"/>
  <c r="AB172" i="29"/>
  <c r="AB171" i="29"/>
  <c r="AD25" i="30"/>
  <c r="AD26" i="30" s="1"/>
  <c r="AE20" i="30"/>
  <c r="AD32" i="30"/>
  <c r="AD33" i="30" s="1"/>
  <c r="AE27" i="30"/>
  <c r="AD52" i="30"/>
  <c r="AD53" i="30" s="1"/>
  <c r="AD163" i="30" s="1"/>
  <c r="AE47" i="30"/>
  <c r="AD54" i="30"/>
  <c r="AD161" i="30" s="1"/>
  <c r="AD173" i="30" s="1"/>
  <c r="AD39" i="30"/>
  <c r="AD40" i="30" s="1"/>
  <c r="AE34" i="30"/>
  <c r="AB172" i="30"/>
  <c r="AB171" i="30"/>
  <c r="AC19" i="30"/>
  <c r="AC162" i="30" s="1"/>
  <c r="AC170" i="30" s="1"/>
  <c r="AC160" i="30"/>
  <c r="AC165" i="30" s="1"/>
  <c r="AC166" i="30" s="1"/>
  <c r="AE41" i="30"/>
  <c r="AD46" i="30"/>
  <c r="AD45" i="30"/>
  <c r="AD18" i="30"/>
  <c r="AE13" i="30"/>
  <c r="Z13" i="13"/>
  <c r="Z14" i="13" s="1"/>
  <c r="AA20" i="13"/>
  <c r="AD19" i="29" l="1"/>
  <c r="AD162" i="29" s="1"/>
  <c r="AD170" i="29" s="1"/>
  <c r="AD160" i="29"/>
  <c r="AD165" i="29" s="1"/>
  <c r="AD166" i="29" s="1"/>
  <c r="AF27" i="29"/>
  <c r="AE32" i="29"/>
  <c r="AE33" i="29" s="1"/>
  <c r="AE39" i="29"/>
  <c r="AE40" i="29" s="1"/>
  <c r="AF34" i="29"/>
  <c r="AF47" i="29"/>
  <c r="AE52" i="29"/>
  <c r="AE53" i="29" s="1"/>
  <c r="AE163" i="29" s="1"/>
  <c r="AE54" i="29"/>
  <c r="AE161" i="29" s="1"/>
  <c r="AE173" i="29" s="1"/>
  <c r="AF41" i="29"/>
  <c r="AE46" i="29"/>
  <c r="AE45" i="29"/>
  <c r="AC172" i="29"/>
  <c r="AC171" i="29"/>
  <c r="AE25" i="29"/>
  <c r="AE26" i="29" s="1"/>
  <c r="AF20" i="29"/>
  <c r="AF13" i="29"/>
  <c r="AE18" i="29"/>
  <c r="AF13" i="30"/>
  <c r="AE18" i="30"/>
  <c r="AD19" i="30"/>
  <c r="AD162" i="30" s="1"/>
  <c r="AD170" i="30" s="1"/>
  <c r="AD160" i="30"/>
  <c r="AD165" i="30" s="1"/>
  <c r="AD166" i="30" s="1"/>
  <c r="AF27" i="30"/>
  <c r="AE32" i="30"/>
  <c r="AE33" i="30" s="1"/>
  <c r="AC172" i="30"/>
  <c r="AC171" i="30"/>
  <c r="AE54" i="30"/>
  <c r="AE161" i="30" s="1"/>
  <c r="AE173" i="30" s="1"/>
  <c r="AE52" i="30"/>
  <c r="AE53" i="30" s="1"/>
  <c r="AE163" i="30" s="1"/>
  <c r="AF47" i="30"/>
  <c r="AE45" i="30"/>
  <c r="AF41" i="30"/>
  <c r="AE46" i="30"/>
  <c r="AF20" i="30"/>
  <c r="AE25" i="30"/>
  <c r="AE26" i="30" s="1"/>
  <c r="AE39" i="30"/>
  <c r="AE40" i="30" s="1"/>
  <c r="AF34" i="30"/>
  <c r="AB20" i="13"/>
  <c r="AA13" i="13"/>
  <c r="AA14" i="13" s="1"/>
  <c r="AF32" i="29" l="1"/>
  <c r="AF33" i="29" s="1"/>
  <c r="AG27" i="29"/>
  <c r="AG13" i="29"/>
  <c r="AF18" i="29"/>
  <c r="AG34" i="29"/>
  <c r="AF39" i="29"/>
  <c r="AF40" i="29" s="1"/>
  <c r="AG20" i="29"/>
  <c r="AF25" i="29"/>
  <c r="AF26" i="29" s="1"/>
  <c r="AF45" i="29"/>
  <c r="AG41" i="29"/>
  <c r="AF46" i="29"/>
  <c r="AE19" i="29"/>
  <c r="AE162" i="29" s="1"/>
  <c r="AE170" i="29" s="1"/>
  <c r="AE160" i="29"/>
  <c r="AE165" i="29" s="1"/>
  <c r="AE166" i="29" s="1"/>
  <c r="AF54" i="29"/>
  <c r="AF161" i="29" s="1"/>
  <c r="AF173" i="29" s="1"/>
  <c r="AF52" i="29"/>
  <c r="AF53" i="29" s="1"/>
  <c r="AF163" i="29" s="1"/>
  <c r="AG47" i="29"/>
  <c r="AD172" i="29"/>
  <c r="AD171" i="29"/>
  <c r="AF46" i="30"/>
  <c r="AG41" i="30"/>
  <c r="AF45" i="30"/>
  <c r="AF25" i="30"/>
  <c r="AF26" i="30" s="1"/>
  <c r="AG20" i="30"/>
  <c r="AF54" i="30"/>
  <c r="AF161" i="30" s="1"/>
  <c r="AF173" i="30" s="1"/>
  <c r="AG47" i="30"/>
  <c r="AF52" i="30"/>
  <c r="AF53" i="30" s="1"/>
  <c r="AF163" i="30" s="1"/>
  <c r="AD172" i="30"/>
  <c r="AD171" i="30"/>
  <c r="AE19" i="30"/>
  <c r="AE162" i="30" s="1"/>
  <c r="AE170" i="30" s="1"/>
  <c r="AE160" i="30"/>
  <c r="AE165" i="30" s="1"/>
  <c r="AE166" i="30" s="1"/>
  <c r="AF39" i="30"/>
  <c r="AF40" i="30" s="1"/>
  <c r="AG34" i="30"/>
  <c r="AF32" i="30"/>
  <c r="AF33" i="30" s="1"/>
  <c r="AG27" i="30"/>
  <c r="AG13" i="30"/>
  <c r="AF18" i="30"/>
  <c r="AB13" i="13"/>
  <c r="AB14" i="13" s="1"/>
  <c r="AC20" i="13"/>
  <c r="AE172" i="29" l="1"/>
  <c r="AE171" i="29"/>
  <c r="AG39" i="29"/>
  <c r="AG40" i="29" s="1"/>
  <c r="AH34" i="29"/>
  <c r="AH47" i="29"/>
  <c r="AG52" i="29"/>
  <c r="AG53" i="29" s="1"/>
  <c r="AG163" i="29" s="1"/>
  <c r="AG54" i="29"/>
  <c r="AG161" i="29" s="1"/>
  <c r="AG173" i="29" s="1"/>
  <c r="AG45" i="29"/>
  <c r="AG46" i="29"/>
  <c r="AH41" i="29"/>
  <c r="AF19" i="29"/>
  <c r="AF162" i="29" s="1"/>
  <c r="AF170" i="29" s="1"/>
  <c r="AF160" i="29"/>
  <c r="AF165" i="29" s="1"/>
  <c r="AF166" i="29" s="1"/>
  <c r="AH13" i="29"/>
  <c r="AG18" i="29"/>
  <c r="AH27" i="29"/>
  <c r="AG32" i="29"/>
  <c r="AG33" i="29" s="1"/>
  <c r="AG25" i="29"/>
  <c r="AG26" i="29" s="1"/>
  <c r="AH20" i="29"/>
  <c r="AF19" i="30"/>
  <c r="AF162" i="30" s="1"/>
  <c r="AF170" i="30" s="1"/>
  <c r="AF160" i="30"/>
  <c r="AF165" i="30" s="1"/>
  <c r="AF166" i="30" s="1"/>
  <c r="AH13" i="30"/>
  <c r="AG18" i="30"/>
  <c r="AH34" i="30"/>
  <c r="AG39" i="30"/>
  <c r="AG40" i="30" s="1"/>
  <c r="AG32" i="30"/>
  <c r="AG33" i="30" s="1"/>
  <c r="AH27" i="30"/>
  <c r="AH47" i="30"/>
  <c r="AG52" i="30"/>
  <c r="AG53" i="30" s="1"/>
  <c r="AG163" i="30" s="1"/>
  <c r="AG54" i="30"/>
  <c r="AG161" i="30" s="1"/>
  <c r="AG173" i="30" s="1"/>
  <c r="AG25" i="30"/>
  <c r="AG26" i="30" s="1"/>
  <c r="AH20" i="30"/>
  <c r="AE172" i="30"/>
  <c r="AE171" i="30"/>
  <c r="AG46" i="30"/>
  <c r="AG45" i="30"/>
  <c r="AH41" i="30"/>
  <c r="AC13" i="13"/>
  <c r="AC14" i="13" s="1"/>
  <c r="AD20" i="13"/>
  <c r="AH46" i="29" l="1"/>
  <c r="AI41" i="29"/>
  <c r="AH45" i="29"/>
  <c r="AI27" i="29"/>
  <c r="AH32" i="29"/>
  <c r="AH33" i="29" s="1"/>
  <c r="AI34" i="29"/>
  <c r="AH39" i="29"/>
  <c r="AH40" i="29" s="1"/>
  <c r="AF172" i="29"/>
  <c r="AF171" i="29"/>
  <c r="AG19" i="29"/>
  <c r="AG162" i="29" s="1"/>
  <c r="AG170" i="29" s="1"/>
  <c r="AG160" i="29"/>
  <c r="AG165" i="29" s="1"/>
  <c r="AG166" i="29" s="1"/>
  <c r="AI13" i="29"/>
  <c r="AH18" i="29"/>
  <c r="AH54" i="29"/>
  <c r="AH161" i="29" s="1"/>
  <c r="AH173" i="29" s="1"/>
  <c r="AI47" i="29"/>
  <c r="AH52" i="29"/>
  <c r="AH53" i="29" s="1"/>
  <c r="AH163" i="29" s="1"/>
  <c r="AH25" i="29"/>
  <c r="AH26" i="29" s="1"/>
  <c r="AI20" i="29"/>
  <c r="AI34" i="30"/>
  <c r="AH39" i="30"/>
  <c r="AH40" i="30" s="1"/>
  <c r="AG19" i="30"/>
  <c r="AG162" i="30" s="1"/>
  <c r="AG170" i="30" s="1"/>
  <c r="AG160" i="30"/>
  <c r="AG165" i="30" s="1"/>
  <c r="AG166" i="30" s="1"/>
  <c r="AH45" i="30"/>
  <c r="AI41" i="30"/>
  <c r="AH46" i="30"/>
  <c r="AH54" i="30"/>
  <c r="AH161" i="30" s="1"/>
  <c r="AH173" i="30" s="1"/>
  <c r="AH52" i="30"/>
  <c r="AH53" i="30" s="1"/>
  <c r="AH163" i="30" s="1"/>
  <c r="AI47" i="30"/>
  <c r="AH18" i="30"/>
  <c r="AI13" i="30"/>
  <c r="AI20" i="30"/>
  <c r="AH25" i="30"/>
  <c r="AH26" i="30" s="1"/>
  <c r="AH32" i="30"/>
  <c r="AH33" i="30" s="1"/>
  <c r="AI27" i="30"/>
  <c r="AF172" i="30"/>
  <c r="AF171" i="30"/>
  <c r="AE20" i="13"/>
  <c r="AD13" i="13"/>
  <c r="AD14" i="13" s="1"/>
  <c r="AG172" i="29" l="1"/>
  <c r="AG171" i="29"/>
  <c r="AI32" i="29"/>
  <c r="AI33" i="29" s="1"/>
  <c r="AJ27" i="29"/>
  <c r="AJ32" i="29" s="1"/>
  <c r="AJ33" i="29" s="1"/>
  <c r="AI54" i="29"/>
  <c r="AI161" i="29" s="1"/>
  <c r="AI173" i="29" s="1"/>
  <c r="AJ47" i="29"/>
  <c r="AI52" i="29"/>
  <c r="AI53" i="29" s="1"/>
  <c r="AI163" i="29" s="1"/>
  <c r="AJ41" i="29"/>
  <c r="AI45" i="29"/>
  <c r="AI46" i="29"/>
  <c r="AI18" i="29"/>
  <c r="AJ13" i="29"/>
  <c r="AJ18" i="29" s="1"/>
  <c r="AJ34" i="29"/>
  <c r="AJ39" i="29" s="1"/>
  <c r="AJ40" i="29" s="1"/>
  <c r="AI39" i="29"/>
  <c r="AI40" i="29" s="1"/>
  <c r="AI25" i="29"/>
  <c r="AI26" i="29" s="1"/>
  <c r="AJ20" i="29"/>
  <c r="AJ25" i="29" s="1"/>
  <c r="AJ26" i="29" s="1"/>
  <c r="AH19" i="29"/>
  <c r="AH162" i="29" s="1"/>
  <c r="AH170" i="29" s="1"/>
  <c r="AH160" i="29"/>
  <c r="AH165" i="29" s="1"/>
  <c r="AH166" i="29" s="1"/>
  <c r="AG172" i="30"/>
  <c r="AG171" i="30"/>
  <c r="AI32" i="30"/>
  <c r="AI33" i="30" s="1"/>
  <c r="AJ27" i="30"/>
  <c r="AJ32" i="30" s="1"/>
  <c r="AJ33" i="30" s="1"/>
  <c r="AI39" i="30"/>
  <c r="AI40" i="30" s="1"/>
  <c r="AJ34" i="30"/>
  <c r="AJ39" i="30" s="1"/>
  <c r="AJ40" i="30" s="1"/>
  <c r="AJ20" i="30"/>
  <c r="AJ25" i="30" s="1"/>
  <c r="AJ26" i="30" s="1"/>
  <c r="AI25" i="30"/>
  <c r="AI26" i="30" s="1"/>
  <c r="AI18" i="30"/>
  <c r="AJ13" i="30"/>
  <c r="AJ18" i="30" s="1"/>
  <c r="AI46" i="30"/>
  <c r="AJ41" i="30"/>
  <c r="AI45" i="30"/>
  <c r="AH19" i="30"/>
  <c r="AH162" i="30" s="1"/>
  <c r="AH170" i="30" s="1"/>
  <c r="AH160" i="30"/>
  <c r="AH165" i="30" s="1"/>
  <c r="AH166" i="30" s="1"/>
  <c r="AJ47" i="30"/>
  <c r="AI54" i="30"/>
  <c r="AI161" i="30" s="1"/>
  <c r="AI173" i="30" s="1"/>
  <c r="AI52" i="30"/>
  <c r="AI53" i="30" s="1"/>
  <c r="AI163" i="30" s="1"/>
  <c r="AE13" i="13"/>
  <c r="AE14" i="13" s="1"/>
  <c r="AF20" i="13"/>
  <c r="AH172" i="29" l="1"/>
  <c r="AH171" i="29"/>
  <c r="AI19" i="29"/>
  <c r="AI162" i="29" s="1"/>
  <c r="AI170" i="29" s="1"/>
  <c r="AI160" i="29"/>
  <c r="AI165" i="29" s="1"/>
  <c r="AI166" i="29" s="1"/>
  <c r="AJ54" i="29"/>
  <c r="AJ161" i="29" s="1"/>
  <c r="AJ173" i="29" s="1"/>
  <c r="AJ52" i="29"/>
  <c r="AJ53" i="29" s="1"/>
  <c r="AJ163" i="29" s="1"/>
  <c r="AJ19" i="29"/>
  <c r="AJ45" i="29"/>
  <c r="AJ46" i="29"/>
  <c r="AJ52" i="30"/>
  <c r="AJ53" i="30" s="1"/>
  <c r="AJ163" i="30" s="1"/>
  <c r="AJ54" i="30"/>
  <c r="AJ161" i="30" s="1"/>
  <c r="AJ173" i="30" s="1"/>
  <c r="AJ19" i="30"/>
  <c r="AI19" i="30"/>
  <c r="AI162" i="30" s="1"/>
  <c r="AI170" i="30" s="1"/>
  <c r="AI160" i="30"/>
  <c r="AI165" i="30" s="1"/>
  <c r="AI166" i="30" s="1"/>
  <c r="AJ45" i="30"/>
  <c r="AJ46" i="30"/>
  <c r="AH172" i="30"/>
  <c r="AH171" i="30"/>
  <c r="AF13" i="13"/>
  <c r="AF14" i="13" s="1"/>
  <c r="AG20" i="13"/>
  <c r="AJ160" i="29" l="1"/>
  <c r="AJ165" i="29" s="1"/>
  <c r="AJ166" i="29" s="1"/>
  <c r="AJ160" i="30"/>
  <c r="AJ165" i="30" s="1"/>
  <c r="AJ166" i="30" s="1"/>
  <c r="AI172" i="29"/>
  <c r="AI171" i="29"/>
  <c r="AJ162" i="29"/>
  <c r="AJ170" i="29" s="1"/>
  <c r="AI172" i="30"/>
  <c r="AI171" i="30"/>
  <c r="AJ162" i="30"/>
  <c r="AJ170" i="30" s="1"/>
  <c r="AH20" i="13"/>
  <c r="AG13" i="13"/>
  <c r="AG14" i="13" s="1"/>
  <c r="AJ172" i="29" l="1"/>
  <c r="AJ171" i="29"/>
  <c r="AJ172" i="30"/>
  <c r="AJ171" i="30"/>
  <c r="AH13" i="13"/>
  <c r="AH14" i="13" s="1"/>
  <c r="G17" i="13" l="1"/>
  <c r="G19" i="13"/>
  <c r="G18" i="13" l="1"/>
  <c r="G24" i="13"/>
  <c r="G25" i="13" s="1"/>
  <c r="H19" i="13" l="1"/>
  <c r="H17" i="13"/>
  <c r="U19" i="13" l="1"/>
  <c r="U17" i="13"/>
  <c r="H18" i="13"/>
  <c r="H24" i="13"/>
  <c r="H25" i="13" s="1"/>
  <c r="I19" i="13"/>
  <c r="I17" i="13"/>
  <c r="U24" i="13" l="1"/>
  <c r="U25" i="13" s="1"/>
  <c r="U18" i="13"/>
  <c r="V17" i="13"/>
  <c r="V19" i="13"/>
  <c r="I18" i="13"/>
  <c r="I24" i="13"/>
  <c r="I25" i="13" s="1"/>
  <c r="J19" i="13"/>
  <c r="J17" i="13"/>
  <c r="V18" i="13" l="1"/>
  <c r="V24" i="13"/>
  <c r="V25" i="13" s="1"/>
  <c r="W17" i="13"/>
  <c r="W19" i="13"/>
  <c r="K17" i="13"/>
  <c r="K19" i="13"/>
  <c r="J24" i="13"/>
  <c r="J25" i="13" s="1"/>
  <c r="J18" i="13"/>
  <c r="L19" i="13" l="1"/>
  <c r="L17" i="13"/>
  <c r="K24" i="13"/>
  <c r="K25" i="13" s="1"/>
  <c r="K18" i="13"/>
  <c r="W24" i="13"/>
  <c r="W25" i="13" s="1"/>
  <c r="W18" i="13"/>
  <c r="X19" i="13"/>
  <c r="X17" i="13"/>
  <c r="Z19" i="13" l="1"/>
  <c r="Z17" i="13"/>
  <c r="M19" i="13"/>
  <c r="M17" i="13"/>
  <c r="L24" i="13"/>
  <c r="L25" i="13" s="1"/>
  <c r="L18" i="13"/>
  <c r="X24" i="13"/>
  <c r="X25" i="13" s="1"/>
  <c r="X18" i="13"/>
  <c r="Y17" i="13"/>
  <c r="Y19" i="13"/>
  <c r="M24" i="13" l="1"/>
  <c r="M25" i="13" s="1"/>
  <c r="M18" i="13"/>
  <c r="Y24" i="13"/>
  <c r="Y25" i="13" s="1"/>
  <c r="Y18" i="13"/>
  <c r="Z18" i="13"/>
  <c r="Z24" i="13"/>
  <c r="Z25" i="13" s="1"/>
  <c r="N17" i="13"/>
  <c r="N19" i="13"/>
  <c r="AA19" i="13" l="1"/>
  <c r="AA17" i="13"/>
  <c r="O19" i="13"/>
  <c r="O17" i="13"/>
  <c r="N18" i="13"/>
  <c r="N24" i="13"/>
  <c r="N25" i="13" s="1"/>
  <c r="O24" i="13" l="1"/>
  <c r="O25" i="13" s="1"/>
  <c r="O18" i="13"/>
  <c r="AB19" i="13"/>
  <c r="AB17" i="13"/>
  <c r="AA18" i="13"/>
  <c r="AA24" i="13"/>
  <c r="AA25" i="13" s="1"/>
  <c r="P17" i="13"/>
  <c r="P19" i="13"/>
  <c r="AB24" i="13" l="1"/>
  <c r="AB25" i="13" s="1"/>
  <c r="AB18" i="13"/>
  <c r="AC19" i="13"/>
  <c r="AC17" i="13"/>
  <c r="P18" i="13"/>
  <c r="P24" i="13"/>
  <c r="P25" i="13" s="1"/>
  <c r="Q19" i="13"/>
  <c r="Q17" i="13"/>
  <c r="Q24" i="13" l="1"/>
  <c r="Q25" i="13" s="1"/>
  <c r="Q18" i="13"/>
  <c r="AC18" i="13"/>
  <c r="AC24" i="13"/>
  <c r="AC25" i="13" s="1"/>
  <c r="R17" i="13"/>
  <c r="R19" i="13"/>
  <c r="AD17" i="13"/>
  <c r="AD19" i="13"/>
  <c r="S17" i="13" l="1"/>
  <c r="S19" i="13"/>
  <c r="T19" i="13"/>
  <c r="T17" i="13"/>
  <c r="AE19" i="13"/>
  <c r="AE17" i="13"/>
  <c r="AD24" i="13"/>
  <c r="AD25" i="13" s="1"/>
  <c r="AD18" i="13"/>
  <c r="R24" i="13"/>
  <c r="R25" i="13" s="1"/>
  <c r="R18" i="13"/>
  <c r="T24" i="13" l="1"/>
  <c r="T25" i="13" s="1"/>
  <c r="T18" i="13"/>
  <c r="S24" i="13"/>
  <c r="S25" i="13" s="1"/>
  <c r="S18" i="13"/>
  <c r="AE18" i="13"/>
  <c r="AE24" i="13"/>
  <c r="AE25" i="13" s="1"/>
  <c r="AF19" i="13"/>
  <c r="AF17" i="13"/>
  <c r="AH17" i="13" l="1"/>
  <c r="AH19" i="13"/>
  <c r="AG17" i="13"/>
  <c r="AG19" i="13"/>
  <c r="AF18" i="13"/>
  <c r="AF24" i="13"/>
  <c r="AF25" i="13" s="1"/>
  <c r="AG18" i="13" l="1"/>
  <c r="AG24" i="13"/>
  <c r="AG25" i="13" s="1"/>
  <c r="AH24" i="13"/>
  <c r="AH25" i="13" s="1"/>
  <c r="AH18" i="13"/>
  <c r="E14" i="17" l="1"/>
  <c r="E72" i="17" l="1"/>
  <c r="E245" i="17" s="1"/>
  <c r="F69" i="17"/>
  <c r="F14" i="17"/>
  <c r="F240" i="17" l="1"/>
  <c r="F256" i="17" s="1"/>
  <c r="E244" i="17"/>
  <c r="E59" i="13" s="1"/>
  <c r="E19" i="13" s="1"/>
  <c r="E261" i="17"/>
  <c r="E263" i="17" s="1"/>
  <c r="E247" i="17"/>
  <c r="E248" i="17" s="1"/>
  <c r="F72" i="17"/>
  <c r="F73" i="17"/>
  <c r="E13" i="13"/>
  <c r="E14" i="13" s="1"/>
  <c r="E256" i="17"/>
  <c r="E257" i="17" s="1"/>
  <c r="F242" i="17" l="1"/>
  <c r="F243" i="17" s="1"/>
  <c r="F239" i="17"/>
  <c r="F58" i="13" s="1"/>
  <c r="F70" i="17"/>
  <c r="E17" i="13"/>
  <c r="F245" i="17"/>
  <c r="E262" i="17"/>
  <c r="F257" i="17"/>
  <c r="E18" i="13" l="1"/>
  <c r="E24" i="13"/>
  <c r="E25" i="13" s="1"/>
  <c r="F244" i="17"/>
  <c r="F59" i="13" s="1"/>
  <c r="F261" i="17"/>
  <c r="F262" i="17" s="1"/>
  <c r="F247" i="17"/>
  <c r="F248" i="17" s="1"/>
  <c r="F13" i="13"/>
  <c r="F14" i="13" s="1"/>
  <c r="F263" i="17" l="1"/>
  <c r="H26" i="13"/>
  <c r="H28" i="13" s="1"/>
  <c r="K26" i="13"/>
  <c r="K28" i="13" s="1"/>
  <c r="N26" i="13"/>
  <c r="N28" i="13" s="1"/>
  <c r="AC26" i="13"/>
  <c r="AC28" i="13" s="1"/>
  <c r="AE26" i="13"/>
  <c r="AE28" i="13" s="1"/>
  <c r="R26" i="13"/>
  <c r="R28" i="13" s="1"/>
  <c r="X26" i="13"/>
  <c r="X28" i="13" s="1"/>
  <c r="AH26" i="13"/>
  <c r="AH28" i="13" s="1"/>
  <c r="Y26" i="13"/>
  <c r="Y28" i="13" s="1"/>
  <c r="M26" i="13"/>
  <c r="M28" i="13" s="1"/>
  <c r="Z26" i="13"/>
  <c r="Z28" i="13" s="1"/>
  <c r="L26" i="13"/>
  <c r="L28" i="13" s="1"/>
  <c r="O26" i="13"/>
  <c r="O28" i="13" s="1"/>
  <c r="AF26" i="13"/>
  <c r="AF28" i="13" s="1"/>
  <c r="AD26" i="13"/>
  <c r="AD28" i="13" s="1"/>
  <c r="P26" i="13"/>
  <c r="P28" i="13" s="1"/>
  <c r="AB26" i="13"/>
  <c r="AB28" i="13" s="1"/>
  <c r="Q26" i="13"/>
  <c r="Q28" i="13" s="1"/>
  <c r="I26" i="13"/>
  <c r="I28" i="13" s="1"/>
  <c r="AA26" i="13"/>
  <c r="AA28" i="13" s="1"/>
  <c r="S26" i="13"/>
  <c r="S28" i="13" s="1"/>
  <c r="T26" i="13"/>
  <c r="T28" i="13" s="1"/>
  <c r="U26" i="13"/>
  <c r="U28" i="13" s="1"/>
  <c r="J26" i="13"/>
  <c r="J28" i="13" s="1"/>
  <c r="AG26" i="13"/>
  <c r="AG28" i="13" s="1"/>
  <c r="W26" i="13"/>
  <c r="W28" i="13" s="1"/>
  <c r="V26" i="13"/>
  <c r="V28" i="13" s="1"/>
  <c r="F19" i="13"/>
  <c r="F17" i="13"/>
  <c r="F18" i="13" l="1"/>
  <c r="F24" i="13"/>
  <c r="F25" i="13" s="1"/>
  <c r="F26" i="13" l="1"/>
  <c r="F28" i="13" s="1"/>
  <c r="G26" i="13"/>
  <c r="G28" i="13" s="1"/>
  <c r="C36" i="13" l="1"/>
</calcChain>
</file>

<file path=xl/sharedStrings.xml><?xml version="1.0" encoding="utf-8"?>
<sst xmlns="http://schemas.openxmlformats.org/spreadsheetml/2006/main" count="1070" uniqueCount="265">
  <si>
    <t>Mineralfutter</t>
  </si>
  <si>
    <t>Grundfutter</t>
  </si>
  <si>
    <t>Biertreber</t>
  </si>
  <si>
    <t>Datum</t>
  </si>
  <si>
    <t>TS-Gehalt</t>
  </si>
  <si>
    <t>Eiweiß</t>
  </si>
  <si>
    <t>Fett</t>
  </si>
  <si>
    <t>Saftfutter</t>
  </si>
  <si>
    <t>abgelieferte
Milch ECM</t>
  </si>
  <si>
    <t>Anzahl Kühe
(gemolken)</t>
  </si>
  <si>
    <t>© Möller Agrarmarketing</t>
  </si>
  <si>
    <t>Diese Datei ist urheberrechtlich geschützt.</t>
  </si>
  <si>
    <t>Kraftfutter</t>
  </si>
  <si>
    <t>x</t>
  </si>
  <si>
    <t>=</t>
  </si>
  <si>
    <t>-</t>
  </si>
  <si>
    <t>1. Futteraufnahme
    TM/Kuh/Tag</t>
  </si>
  <si>
    <t>5. Milcherlös 
    pro Kuh/Tag</t>
  </si>
  <si>
    <t>6. Futterkosten  
    je Kuh/Tag</t>
  </si>
  <si>
    <t>2. Futtereffizienz
    Milch je kg TM</t>
  </si>
  <si>
    <t>Futterkosten/kg Milch</t>
  </si>
  <si>
    <t xml:space="preserve"> =&gt; </t>
  </si>
  <si>
    <t>K 318</t>
  </si>
  <si>
    <t>* Saft- &amp; Kraftfutteraufwand
Basis: 88 % TS</t>
  </si>
  <si>
    <t>Anzahl Kühe
Gruppe 1</t>
  </si>
  <si>
    <t>Anzahl Kühe
Gruppe 2</t>
  </si>
  <si>
    <t>Anzahl Kühe
Gruppe 3</t>
  </si>
  <si>
    <t>Futterration Gruppe</t>
  </si>
  <si>
    <t>Fütterungsgruppen</t>
  </si>
  <si>
    <t>Futteraufnahme TM</t>
  </si>
  <si>
    <t>Kraftfutterbedarf/Tag berechnen</t>
  </si>
  <si>
    <t>Milchmenge
pro Tag</t>
  </si>
  <si>
    <t>Liefer-
datum</t>
  </si>
  <si>
    <t>Nebenrechnung</t>
  </si>
  <si>
    <t>Milchleistung
kg/Kuh/Tag</t>
  </si>
  <si>
    <t>3. Milchleistung</t>
  </si>
  <si>
    <t>4. Milchpreis
inkl. Zuschläge</t>
  </si>
  <si>
    <t>* inklusive Saftfutter (Basis 88 % TS)</t>
  </si>
  <si>
    <t>ECM/Kuh</t>
  </si>
  <si>
    <t>heute()-1</t>
  </si>
  <si>
    <t>Code</t>
  </si>
  <si>
    <t>von</t>
  </si>
  <si>
    <t>bis</t>
  </si>
  <si>
    <t>Tage</t>
  </si>
  <si>
    <t>Umrechnung</t>
  </si>
  <si>
    <t>Milchpreis
inkl. Zuschläge</t>
  </si>
  <si>
    <t>Futterkosten</t>
  </si>
  <si>
    <t>Preis/dt (FM)</t>
  </si>
  <si>
    <t>7. IOFC je Kuh/Tag
    Milcherlös - Futter</t>
  </si>
  <si>
    <t>Kraftfutteraufwand*
je kg Milch</t>
  </si>
  <si>
    <t>Futterkosten Cent/kg
je kg Milch</t>
  </si>
  <si>
    <t>Menge</t>
  </si>
  <si>
    <t>Verbrauch</t>
  </si>
  <si>
    <t>Futtermittel
änderbar</t>
  </si>
  <si>
    <t>FM-Menge (kg)</t>
  </si>
  <si>
    <t>…</t>
  </si>
  <si>
    <t xml:space="preserve">    Futteraufnahme
    TM/Kuh/Tag</t>
  </si>
  <si>
    <t xml:space="preserve"> = Milchleistung
    kg pro Kuh/Tag</t>
  </si>
  <si>
    <t xml:space="preserve"> x Futtereffizienz
    ECM je kg TM</t>
  </si>
  <si>
    <t xml:space="preserve"> = Milcherlös 
    pro Kuh/Tag</t>
  </si>
  <si>
    <t xml:space="preserve"> -  Futterkosten  
    je Kuh/Tag</t>
  </si>
  <si>
    <t xml:space="preserve"> = IOFC Kuh/Tag
Milcherlös-Futter</t>
  </si>
  <si>
    <t>&gt;&gt; Futterkosten
     Cent/kg ECM</t>
  </si>
  <si>
    <t>Kuhzahl gesamt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</si>
  <si>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</si>
  <si>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</si>
  <si>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</si>
  <si>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</si>
  <si>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</si>
  <si>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</si>
  <si>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</si>
  <si>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</si>
  <si>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</si>
  <si>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</si>
  <si>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</si>
  <si>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r>
      <t>Milch-Check: Erfolgskontrolle in Echtzeit!</t>
    </r>
    <r>
      <rPr>
        <sz val="14"/>
        <rFont val="Arial"/>
        <family val="2"/>
      </rPr>
      <t/>
    </r>
  </si>
  <si>
    <t>Hier geht's zu den beliebtesten Youtube-Videos</t>
  </si>
  <si>
    <t xml:space="preserve">Dein Freischalt-Code lautet: </t>
  </si>
  <si>
    <t>Möchtest du das Excel-Tool länger nutzen?</t>
  </si>
  <si>
    <t>Aktions-Angebot sichern (Hier klicken!) - nur begrenzte Zeit verfügbar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</si>
  <si>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</si>
  <si>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&gt;&gt;&gt;</t>
  </si>
  <si>
    <t>Wasser</t>
  </si>
  <si>
    <t>Milchpreis inklusive Eiweiß-/Fettzuschlag:</t>
  </si>
  <si>
    <t>Basis</t>
  </si>
  <si>
    <t>Zuschlag je %</t>
  </si>
  <si>
    <t>Milchpreis:</t>
  </si>
  <si>
    <t xml:space="preserve">Trage hier die Futterration (FM), Preis je dt FM und den TS-Gehalt ein. </t>
  </si>
  <si>
    <t>IOFC pro Kuh</t>
  </si>
  <si>
    <t>Berechnung mit gleichbleibendem Preis</t>
  </si>
  <si>
    <t>IOFC/Tag Herde</t>
  </si>
  <si>
    <t xml:space="preserve">Nur ausfüllen, wenn du mehr als eine Futtergruppe mit unterschiedlichen Rationen fütterst. </t>
  </si>
  <si>
    <r>
      <t xml:space="preserve">IOFC - € Herde/Tag
</t>
    </r>
    <r>
      <rPr>
        <b/>
        <sz val="8"/>
        <color theme="0"/>
        <rFont val="Arial"/>
        <family val="2"/>
      </rPr>
      <t>bei GLEICHBLEIBENDEM Milchpreis</t>
    </r>
  </si>
  <si>
    <r>
      <t xml:space="preserve">IOFC - € je Kuh/Tag
</t>
    </r>
    <r>
      <rPr>
        <b/>
        <sz val="8"/>
        <color theme="0"/>
        <rFont val="Arial"/>
        <family val="2"/>
      </rPr>
      <t>bei TATSÄCHLICHEM Milchpreis</t>
    </r>
  </si>
  <si>
    <t>&gt;&gt; Kraftfutter-*
     aufwand je ECM</t>
  </si>
  <si>
    <t>Kraftfutteraufwand 
88 % TM</t>
  </si>
  <si>
    <t>Anzahl
Fressplätze</t>
  </si>
  <si>
    <t>Anzahl
Liegeplätze</t>
  </si>
  <si>
    <t>Wichtige Info 1,
z.B. Harnstoffgehalt</t>
  </si>
  <si>
    <t>Wichtige Info 2,
z.B. Futterwechsel</t>
  </si>
  <si>
    <t>Melkstand:</t>
  </si>
  <si>
    <t>Ø-Laktationstage:</t>
  </si>
  <si>
    <t>Preis/dt (TM)</t>
  </si>
  <si>
    <t>Anzahl Kühe
Gruppe 4</t>
  </si>
  <si>
    <t>Anzahl Kühe
Gruppe 5</t>
  </si>
  <si>
    <t>Futterrest (in %)</t>
  </si>
  <si>
    <r>
      <t>Preis/dt (</t>
    </r>
    <r>
      <rPr>
        <b/>
        <sz val="8"/>
        <color rgb="FFC00000"/>
        <rFont val="Arial"/>
        <family val="2"/>
      </rPr>
      <t>FM</t>
    </r>
    <r>
      <rPr>
        <b/>
        <sz val="8"/>
        <color theme="1" tint="0.249977111117893"/>
        <rFont val="Arial"/>
        <family val="2"/>
      </rPr>
      <t>)</t>
    </r>
  </si>
  <si>
    <t>Die Futtermenge wird je nach Kuhzahl automatisch berechnet! Du kannst den Wert korrigieren! … Futterreste werden bei den Futterkosten abgezogen, da alternative Verwertung, z.B. Biogas, Jungvieh … möglich ist.</t>
  </si>
  <si>
    <t>Futterkosten gesamt
Zeile 6-158</t>
  </si>
  <si>
    <t>Futterkosten nur Saft &amp; Kraftfutter
Zeile 47-158</t>
  </si>
  <si>
    <t>Futteraufnahme gesamt
(100 % TS) - Zeile 6-158</t>
  </si>
  <si>
    <t>SUMME Saft- &amp; Kraftfutter
(88 % TS) - Zeile 47-158</t>
  </si>
  <si>
    <t>NUR Melkende</t>
  </si>
  <si>
    <t>Nur Melkende</t>
  </si>
  <si>
    <t>Gruppe 1-5</t>
  </si>
  <si>
    <t>Trockensteher</t>
  </si>
  <si>
    <t>Vorbereiter</t>
  </si>
  <si>
    <t>Anzahl Kühe der Gruppe &gt;&gt;</t>
  </si>
  <si>
    <t>Kraftfutterkosten je kg ECM</t>
  </si>
  <si>
    <t>Rest nicht abgezogen</t>
  </si>
  <si>
    <t>Rest abgezogen</t>
  </si>
  <si>
    <t>Start</t>
  </si>
  <si>
    <t>?</t>
  </si>
  <si>
    <t>Ø-Differenz x Tage
zur letzte Analyse</t>
  </si>
  <si>
    <t>Ø IOFC/Herde/Tag
im Vergleich zum Start</t>
  </si>
  <si>
    <t>Energie</t>
  </si>
  <si>
    <t>Stärke</t>
  </si>
  <si>
    <t>Verdaulichkeit</t>
  </si>
  <si>
    <t>NDF</t>
  </si>
  <si>
    <t>ADF</t>
  </si>
  <si>
    <t>Rohfaser</t>
  </si>
  <si>
    <t>Rohprotein | nXP</t>
  </si>
  <si>
    <t>HERDE kg FM/Tag</t>
  </si>
  <si>
    <t>KUH kg TM/Tag</t>
  </si>
  <si>
    <t>gefüttert ab:</t>
  </si>
  <si>
    <t>Grundfutterqualität:</t>
  </si>
  <si>
    <t>Wichtige Info 5,
z.B. Zellzahl</t>
  </si>
  <si>
    <t>Wichtige Info 4,
z.B. …</t>
  </si>
  <si>
    <t>Grassilage
2. Schnitt</t>
  </si>
  <si>
    <t>Grassilage
3. Schnitt</t>
  </si>
  <si>
    <t>Grassilage
4. Schnitt</t>
  </si>
  <si>
    <t>Grassilage
5./6. Schnitt</t>
  </si>
  <si>
    <t>Stroh | Heu | Luzerne | …
Preis je dt Frischmasse!</t>
  </si>
  <si>
    <t>Preis/dt FM</t>
  </si>
  <si>
    <t>KUH kg/Tag</t>
  </si>
  <si>
    <t>HERDE kg/Tag</t>
  </si>
  <si>
    <t>Preis/dt</t>
  </si>
  <si>
    <r>
      <t xml:space="preserve">HERDE </t>
    </r>
    <r>
      <rPr>
        <b/>
        <sz val="8"/>
        <color rgb="FFC00000"/>
        <rFont val="Arial"/>
        <family val="2"/>
      </rPr>
      <t>kg FM</t>
    </r>
    <r>
      <rPr>
        <b/>
        <sz val="8"/>
        <color theme="1"/>
        <rFont val="Arial"/>
        <family val="2"/>
      </rPr>
      <t>/Tag</t>
    </r>
  </si>
  <si>
    <t>Harnstoff | Fett | Hefe | …</t>
  </si>
  <si>
    <t>Nabi | …</t>
  </si>
  <si>
    <t>Futterkalk | …</t>
  </si>
  <si>
    <t>Maisanteil</t>
  </si>
  <si>
    <r>
      <t xml:space="preserve">KUH: </t>
    </r>
    <r>
      <rPr>
        <b/>
        <sz val="8"/>
        <color rgb="FFC00000"/>
        <rFont val="Arial"/>
        <family val="2"/>
      </rPr>
      <t>GRAMM</t>
    </r>
    <r>
      <rPr>
        <b/>
        <sz val="8"/>
        <color theme="1"/>
        <rFont val="Arial"/>
        <family val="2"/>
      </rPr>
      <t>/Tag</t>
    </r>
  </si>
  <si>
    <t>Ausgleichsfutter</t>
  </si>
  <si>
    <t>Rapsschrot</t>
  </si>
  <si>
    <t xml:space="preserve">IOFC/Herde Vergleich zum Start:
&gt;&gt;&gt; "Hochrechnung" &lt;&lt;&lt; </t>
  </si>
  <si>
    <t>Fütterung:</t>
  </si>
  <si>
    <t>Rasse:</t>
  </si>
  <si>
    <t>automatisch? | Selbstfahrer m³ | …</t>
  </si>
  <si>
    <t>Melkroboter (Marke) | Melkstand | …</t>
  </si>
  <si>
    <t>Holstein | Fleckvieh | …</t>
  </si>
  <si>
    <t>Molkerei:</t>
  </si>
  <si>
    <t>DMK | …</t>
  </si>
  <si>
    <t>Arbeitskräfte:</t>
  </si>
  <si>
    <t>Hoch-/Tiefbox | …</t>
  </si>
  <si>
    <t>Pressschnitzel</t>
  </si>
  <si>
    <t>Kraftfutter in GRAMM pro Kuh/Tag</t>
  </si>
  <si>
    <t>Kraftfutter in kg pro Kuh/Tag</t>
  </si>
  <si>
    <t>Futtereffizienz:</t>
  </si>
  <si>
    <t>Massnahmen
- geplant -</t>
  </si>
  <si>
    <t>Umsetzung
bis zum:</t>
  </si>
  <si>
    <t>Stallbau |
-umbau:</t>
  </si>
  <si>
    <t>Boxen
-einstreu:</t>
  </si>
  <si>
    <t>Mein Ziel:
Futteraufnahme</t>
  </si>
  <si>
    <t>Ziel erreichen
bis zum:</t>
  </si>
  <si>
    <t>Mein Ziel:
Milchleistung</t>
  </si>
  <si>
    <t>Sonstige Infos zum Betrieb | zur Herde | Ziele:</t>
  </si>
  <si>
    <t>KUH Kosten/Tag
ohne Futterrest</t>
  </si>
  <si>
    <t>Kraftfutteraufwand 88 ohne Futterrest</t>
  </si>
  <si>
    <t>&gt;</t>
  </si>
  <si>
    <t>Ration</t>
  </si>
  <si>
    <t>Futterrest abgezogen</t>
  </si>
  <si>
    <t>Futteraufnahme
kg TM</t>
  </si>
  <si>
    <t>Kraftfutter FM
Basis 88 ohne Rest</t>
  </si>
  <si>
    <t>Grassilage
1. Schnitt</t>
  </si>
  <si>
    <t>Futterkosten gesamt</t>
  </si>
  <si>
    <t>Futteraufnahme gesamt
(100 % TM der Herde)</t>
  </si>
  <si>
    <t>SUMME Saft- &amp; Kraftfutter FM mit 88 % TS</t>
  </si>
  <si>
    <t>Änderung IOFC(35)
seit Start:</t>
  </si>
  <si>
    <t>KUH kg TM/Tag
immer 0</t>
  </si>
  <si>
    <t>Kosten/Tag</t>
  </si>
  <si>
    <t>Anzahl Kühe</t>
  </si>
  <si>
    <t>der Gruppe &gt;&gt;</t>
  </si>
  <si>
    <t>TM/Kuh/Tag</t>
  </si>
  <si>
    <t>1. Futteraufnahme</t>
  </si>
  <si>
    <t xml:space="preserve"> Milch je kg TM</t>
  </si>
  <si>
    <t>2. Futtereffizienz</t>
  </si>
  <si>
    <t>je Kuh/Tag</t>
  </si>
  <si>
    <t>inklusive Zuschläge</t>
  </si>
  <si>
    <t>4. Milchpreis</t>
  </si>
  <si>
    <t>5. Milcherlös</t>
  </si>
  <si>
    <t>6. Futterkosten</t>
  </si>
  <si>
    <t>Milcherlös
- Futterkosten</t>
  </si>
  <si>
    <t>7. IOFC je Kuh/Tag</t>
  </si>
  <si>
    <t>Cent/kg</t>
  </si>
  <si>
    <t>Kraftfutter-aufwand*</t>
  </si>
  <si>
    <t>g je kg Milch</t>
  </si>
  <si>
    <t>Trage hier 1 bis 2 x pro Monat die erzeugte Milchmenge der Herde/Tag und im anderen Tab.-blatt die Ration mit Futtermenge und Preis ein.</t>
  </si>
  <si>
    <t xml:space="preserve">Trage die Futterration in kg Trockenmasse je Kuh/Tag ein, den Preis und den TS-Gehalt. </t>
  </si>
  <si>
    <t>Die Futtermenge wird automatisch berechnet! Du kannst die berechnete Futtermenge korrigieren.</t>
  </si>
  <si>
    <t>gesamt kg TM
- ohne Futterrest -</t>
  </si>
  <si>
    <r>
      <t xml:space="preserve">Preis/dt </t>
    </r>
    <r>
      <rPr>
        <b/>
        <sz val="8"/>
        <color rgb="FFC00000"/>
        <rFont val="Arial"/>
        <family val="2"/>
      </rPr>
      <t>FM</t>
    </r>
  </si>
  <si>
    <t>Viehsalz | …</t>
  </si>
  <si>
    <t>Roboterfutter 1 Transponder</t>
  </si>
  <si>
    <t>Roboterfutter 2 Transponder</t>
  </si>
  <si>
    <t>Roboter-/Transponder</t>
  </si>
  <si>
    <t>g pro kg ECM</t>
  </si>
  <si>
    <t>Kosten/Tag
- ohne Futterrest -</t>
  </si>
  <si>
    <t>Mineralfutter
&amp; Co</t>
  </si>
  <si>
    <t>gesamt kg FM
- ohne Futterrest -</t>
  </si>
  <si>
    <t>KUH kg FM/Tag
ohne Futterrest</t>
  </si>
  <si>
    <t>kg TM in % 
am Grundfutter</t>
  </si>
  <si>
    <t>Kraftfutter TMR bzw. Futtertisch</t>
  </si>
  <si>
    <t>Futteraufnahme
kg FM mit Wasser</t>
  </si>
  <si>
    <t>Futteraufnahme
kg FM Roboter</t>
  </si>
  <si>
    <t>bzw. Transponder</t>
  </si>
  <si>
    <t>am Futtertisch</t>
  </si>
  <si>
    <t>Futteraufnahme
kg TM Roboter</t>
  </si>
  <si>
    <t>TS-Gehalt
am Futtertisch</t>
  </si>
  <si>
    <t>Futterkosten
der Ration</t>
  </si>
  <si>
    <t>Futterkosten
am Roboter</t>
  </si>
  <si>
    <t>Futterkosten
am Futtertisch</t>
  </si>
  <si>
    <t>1 Tag | Futterrest abgezogen</t>
  </si>
  <si>
    <t>Pro Kuh | Futterrest abgezogen</t>
  </si>
  <si>
    <t>gesamt | Futterrest abgezogen</t>
  </si>
  <si>
    <t>1 kg TMR
[OHNE Roboter]</t>
  </si>
  <si>
    <t>Futterkosten
Gruppe/Tag</t>
  </si>
  <si>
    <t>Kraft- + Saftfutter</t>
  </si>
  <si>
    <t>Kosten/Tag
Saft- &amp; Kraftfutter</t>
  </si>
  <si>
    <t>Kraft- + Saftfutter
Kosten Gruppe/Tag</t>
  </si>
  <si>
    <t>8. Futterkosten
je Kuh/Tag</t>
  </si>
  <si>
    <t>E239</t>
  </si>
  <si>
    <t>E245</t>
  </si>
  <si>
    <t>TM x 100 / 88 % TS</t>
  </si>
  <si>
    <t>!</t>
  </si>
  <si>
    <r>
      <t xml:space="preserve">Maissilage
</t>
    </r>
    <r>
      <rPr>
        <i/>
        <sz val="8"/>
        <color theme="1"/>
        <rFont val="Arial"/>
        <family val="2"/>
      </rPr>
      <t>… wenn Futtermenge
vom Plan abweicht,
wird TM/Kuh/Tag
beim nächsten 
Termin angezeigt.</t>
    </r>
  </si>
  <si>
    <r>
      <t xml:space="preserve">Preis/dt </t>
    </r>
    <r>
      <rPr>
        <b/>
        <sz val="8"/>
        <color rgb="FFC00000"/>
        <rFont val="Arial"/>
        <family val="2"/>
      </rPr>
      <t>TM</t>
    </r>
  </si>
  <si>
    <t>E251</t>
  </si>
  <si>
    <t>Kraft- + Saftfutter
Menge Gruppe/Tag</t>
  </si>
  <si>
    <t>E252</t>
  </si>
  <si>
    <r>
      <t xml:space="preserve">Kuhzahl je Gruppe &amp;
Ø-Milchleistung je Kuh/Tag eintragen:
Gruppe 1 wird berechnet!
Fütterung:
</t>
    </r>
    <r>
      <rPr>
        <sz val="10"/>
        <color theme="0"/>
        <rFont val="Arial"/>
        <family val="2"/>
      </rPr>
      <t xml:space="preserve">Trage die Futterration
in die Tabellenblättern ein. </t>
    </r>
  </si>
  <si>
    <t>Roboter / Transponder</t>
  </si>
  <si>
    <r>
      <t>Kuh: kg</t>
    </r>
    <r>
      <rPr>
        <b/>
        <sz val="9"/>
        <color rgb="FFC00000"/>
        <rFont val="Arial"/>
        <family val="2"/>
      </rPr>
      <t xml:space="preserve"> FM</t>
    </r>
    <r>
      <rPr>
        <b/>
        <sz val="9"/>
        <color theme="1"/>
        <rFont val="Arial"/>
        <family val="2"/>
      </rPr>
      <t>/Tag</t>
    </r>
  </si>
  <si>
    <r>
      <t>Kuh: kg</t>
    </r>
    <r>
      <rPr>
        <b/>
        <sz val="9"/>
        <color rgb="FFC00000"/>
        <rFont val="Arial"/>
        <family val="2"/>
      </rPr>
      <t xml:space="preserve"> TM</t>
    </r>
    <r>
      <rPr>
        <b/>
        <sz val="9"/>
        <color theme="1"/>
        <rFont val="Arial"/>
        <family val="2"/>
      </rPr>
      <t>/Tag</t>
    </r>
  </si>
  <si>
    <r>
      <t xml:space="preserve">KUH: </t>
    </r>
    <r>
      <rPr>
        <b/>
        <sz val="9"/>
        <color rgb="FFC00000"/>
        <rFont val="Arial"/>
        <family val="2"/>
      </rPr>
      <t>GRAMM</t>
    </r>
    <r>
      <rPr>
        <b/>
        <sz val="9"/>
        <color theme="1"/>
        <rFont val="Arial"/>
        <family val="2"/>
      </rPr>
      <t>/Tag</t>
    </r>
  </si>
  <si>
    <r>
      <t xml:space="preserve">Kuh: </t>
    </r>
    <r>
      <rPr>
        <b/>
        <sz val="9"/>
        <color rgb="FFC00000"/>
        <rFont val="Arial"/>
        <family val="2"/>
      </rPr>
      <t>GRAMM</t>
    </r>
    <r>
      <rPr>
        <b/>
        <sz val="9"/>
        <color theme="1"/>
        <rFont val="Arial"/>
        <family val="2"/>
      </rPr>
      <t>/Tag</t>
    </r>
  </si>
  <si>
    <t>Wichtige Info 3,
z.B. Melkungen/Tag</t>
  </si>
  <si>
    <t>Sojaschrot</t>
  </si>
  <si>
    <t>Getreideschrot</t>
  </si>
  <si>
    <t>Zuckerschnitzel</t>
  </si>
  <si>
    <t xml:space="preserve">Entwicklung des "IOFC (50)" bei gleichbleibendem Milchpreis … unter Berücksichtigung der Inhaltstoffe: </t>
  </si>
  <si>
    <t>FM &gt; KUH kg TM/Tag
ohne Futterrest</t>
  </si>
  <si>
    <t>Rationsberechnung: Kühe gefüttert x …</t>
  </si>
  <si>
    <t>kg TM in % 
an Futteraufnahme</t>
  </si>
  <si>
    <t>Grundfutteranteil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</si>
</sst>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\ &quot;€&quot;"/>
    <numFmt numFmtId="167" formatCode="#,##0\ &quot;kg&quot;"/>
    <numFmt numFmtId="168" formatCode="#,##0.0\ &quot;€&quot;"/>
    <numFmt numFmtId="169" formatCode="0\ &quot;Kühe&quot;"/>
    <numFmt numFmtId="170" formatCode="0.0\ &quot;cent&quot;"/>
    <numFmt numFmtId="171" formatCode="0\ &quot;%&quot;"/>
    <numFmt numFmtId="172" formatCode="#,##0.0\ &quot;kg&quot;"/>
    <numFmt numFmtId="173" formatCode="&quot;(noch&quot;\ 0\ &quot;Tage)&quot;"/>
    <numFmt numFmtId="174" formatCode="0.0\ &quot;kg&quot;"/>
    <numFmt numFmtId="175" formatCode="d/m/yy;@"/>
    <numFmt numFmtId="176" formatCode="0.0\ &quot;Cent&quot;"/>
    <numFmt numFmtId="177" formatCode="0.0\ &quot;%&quot;"/>
    <numFmt numFmtId="178" formatCode="0\ &quot;g&quot;"/>
    <numFmt numFmtId="179" formatCode="_-* #,##0\ _€_-;\-* #,##0\ _€_-;_-* &quot;-&quot;??\ _€_-;_-@_-"/>
    <numFmt numFmtId="180" formatCode="0\ &quot;Tage&quot;"/>
    <numFmt numFmtId="181" formatCode="#,##0.0"/>
    <numFmt numFmtId="182" formatCode="dd/mm/yy;@"/>
    <numFmt numFmtId="183" formatCode="0\ &quot;kg&quot;"/>
    <numFmt numFmtId="184" formatCode="#,##0\ &quot;g&quot;"/>
    <numFmt numFmtId="185" formatCode="#,##0.000"/>
    <numFmt numFmtId="186" formatCode="0.00\ &quot;kg&quot;"/>
    <numFmt numFmtId="187" formatCode="0.0\ &quot;Ct&quot;"/>
  </numFmts>
  <fonts count="81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7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Helvetica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6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7"/>
      <color theme="1" tint="0.249977111117893"/>
      <name val="Arial"/>
      <family val="2"/>
    </font>
    <font>
      <b/>
      <sz val="11"/>
      <name val="Arial"/>
      <family val="2"/>
    </font>
    <font>
      <b/>
      <sz val="7"/>
      <color theme="1" tint="0.49998474074526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sz val="11"/>
      <name val="Helvetica"/>
      <family val="2"/>
    </font>
    <font>
      <b/>
      <sz val="8"/>
      <color theme="1" tint="0.249977111117893"/>
      <name val="Arial"/>
      <family val="2"/>
    </font>
    <font>
      <sz val="10"/>
      <color theme="1"/>
      <name val="Helvetica"/>
      <family val="2"/>
    </font>
    <font>
      <b/>
      <sz val="8"/>
      <name val="Arial"/>
      <family val="2"/>
    </font>
    <font>
      <b/>
      <sz val="16"/>
      <color theme="0"/>
      <name val="Arial"/>
      <family val="2"/>
    </font>
    <font>
      <b/>
      <sz val="14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8"/>
      <name val="Arial"/>
      <family val="2"/>
    </font>
    <font>
      <sz val="12"/>
      <color theme="0"/>
      <name val="Helvetica"/>
      <family val="2"/>
    </font>
    <font>
      <b/>
      <sz val="10"/>
      <color rgb="FFC00000"/>
      <name val="Arial"/>
      <family val="2"/>
    </font>
    <font>
      <b/>
      <sz val="18"/>
      <color theme="1" tint="0.249977111117893"/>
      <name val="Arial"/>
      <family val="2"/>
    </font>
    <font>
      <b/>
      <sz val="28"/>
      <color theme="1" tint="0.249977111117893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1" tint="0.14999847407452621"/>
      <name val="Arial"/>
      <family val="2"/>
    </font>
    <font>
      <b/>
      <i/>
      <sz val="10"/>
      <color theme="0"/>
      <name val="Arial"/>
      <family val="2"/>
    </font>
    <font>
      <sz val="10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0"/>
      <color theme="2" tint="-0.749992370372631"/>
      <name val="Arial"/>
      <family val="2"/>
    </font>
    <font>
      <b/>
      <i/>
      <sz val="10"/>
      <color rgb="FFC0000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8"/>
      <color rgb="FFC00000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2"/>
      <color theme="0"/>
      <name val="Helvetica"/>
    </font>
    <font>
      <b/>
      <sz val="12"/>
      <color theme="3" tint="-0.249977111117893"/>
      <name val="Helvetica"/>
    </font>
    <font>
      <b/>
      <sz val="10"/>
      <color theme="3" tint="-0.249977111117893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1">
    <xf numFmtId="0" fontId="0" fillId="0" borderId="0" xfId="0"/>
    <xf numFmtId="0" fontId="7" fillId="2" borderId="0" xfId="0" applyFont="1" applyFill="1" applyProtection="1"/>
    <xf numFmtId="0" fontId="9" fillId="2" borderId="0" xfId="0" applyFont="1" applyFill="1" applyProtection="1"/>
    <xf numFmtId="0" fontId="15" fillId="2" borderId="0" xfId="0" applyFont="1" applyFill="1" applyBorder="1" applyProtection="1"/>
    <xf numFmtId="0" fontId="16" fillId="2" borderId="0" xfId="0" applyFont="1" applyFill="1" applyBorder="1" applyProtection="1"/>
    <xf numFmtId="0" fontId="17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0" fillId="0" borderId="0" xfId="0" applyProtection="1"/>
    <xf numFmtId="0" fontId="8" fillId="2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8" fillId="3" borderId="0" xfId="0" applyFont="1" applyFill="1" applyProtection="1"/>
    <xf numFmtId="0" fontId="0" fillId="3" borderId="0" xfId="0" applyFill="1" applyProtection="1"/>
    <xf numFmtId="0" fontId="12" fillId="2" borderId="0" xfId="0" applyFont="1" applyFill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16" fillId="3" borderId="0" xfId="0" applyFont="1" applyFill="1" applyBorder="1" applyProtection="1"/>
    <xf numFmtId="0" fontId="9" fillId="3" borderId="0" xfId="0" applyFont="1" applyFill="1" applyProtection="1"/>
    <xf numFmtId="0" fontId="23" fillId="3" borderId="0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0" fontId="17" fillId="3" borderId="0" xfId="0" applyFont="1" applyFill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Protection="1"/>
    <xf numFmtId="0" fontId="12" fillId="3" borderId="0" xfId="0" applyFont="1" applyFill="1" applyProtection="1"/>
    <xf numFmtId="0" fontId="7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textRotation="90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14" fillId="3" borderId="0" xfId="0" applyFont="1" applyFill="1" applyAlignment="1" applyProtection="1">
      <alignment horizontal="left" vertical="center"/>
    </xf>
    <xf numFmtId="0" fontId="21" fillId="3" borderId="0" xfId="0" applyFont="1" applyFill="1" applyAlignment="1" applyProtection="1">
      <alignment horizontal="right" vertical="top"/>
    </xf>
    <xf numFmtId="0" fontId="12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22" fillId="3" borderId="0" xfId="0" applyFont="1" applyFill="1" applyProtection="1"/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 wrapText="1"/>
    </xf>
    <xf numFmtId="0" fontId="35" fillId="2" borderId="0" xfId="0" applyFont="1" applyFill="1" applyAlignment="1" applyProtection="1">
      <alignment vertical="center"/>
    </xf>
    <xf numFmtId="0" fontId="30" fillId="3" borderId="0" xfId="0" applyFont="1" applyFill="1" applyAlignment="1" applyProtection="1">
      <alignment horizontal="center" vertical="center"/>
    </xf>
    <xf numFmtId="0" fontId="36" fillId="3" borderId="0" xfId="0" applyFont="1" applyFill="1" applyAlignment="1" applyProtection="1">
      <alignment vertical="top" wrapText="1"/>
    </xf>
    <xf numFmtId="0" fontId="37" fillId="3" borderId="0" xfId="0" applyFont="1" applyFill="1" applyProtection="1"/>
    <xf numFmtId="0" fontId="26" fillId="3" borderId="0" xfId="0" applyFont="1" applyFill="1" applyAlignment="1" applyProtection="1">
      <alignment vertical="center"/>
    </xf>
    <xf numFmtId="0" fontId="27" fillId="3" borderId="0" xfId="0" applyFont="1" applyFill="1" applyBorder="1" applyProtection="1"/>
    <xf numFmtId="0" fontId="7" fillId="3" borderId="14" xfId="0" applyFont="1" applyFill="1" applyBorder="1" applyProtection="1"/>
    <xf numFmtId="175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wrapText="1"/>
    </xf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Border="1" applyAlignment="1" applyProtection="1">
      <alignment horizontal="center" vertical="center" textRotation="90"/>
      <protection locked="0"/>
    </xf>
    <xf numFmtId="0" fontId="37" fillId="3" borderId="3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textRotation="90"/>
    </xf>
    <xf numFmtId="169" fontId="12" fillId="2" borderId="5" xfId="0" applyNumberFormat="1" applyFont="1" applyFill="1" applyBorder="1" applyAlignment="1" applyProtection="1">
      <alignment horizontal="center" vertical="center"/>
      <protection locked="0"/>
    </xf>
    <xf numFmtId="167" fontId="12" fillId="2" borderId="5" xfId="3" applyNumberFormat="1" applyFont="1" applyFill="1" applyBorder="1" applyAlignment="1" applyProtection="1">
      <alignment horizontal="center" vertical="center"/>
      <protection locked="0"/>
    </xf>
    <xf numFmtId="167" fontId="12" fillId="8" borderId="5" xfId="3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34" fillId="2" borderId="0" xfId="2" applyFont="1" applyFill="1" applyAlignment="1" applyProtection="1">
      <alignment horizontal="left" vertical="center"/>
    </xf>
    <xf numFmtId="0" fontId="42" fillId="3" borderId="0" xfId="0" applyFont="1" applyFill="1" applyAlignment="1" applyProtection="1">
      <alignment vertical="center"/>
    </xf>
    <xf numFmtId="164" fontId="11" fillId="6" borderId="5" xfId="3" applyNumberFormat="1" applyFont="1" applyFill="1" applyBorder="1" applyAlignment="1" applyProtection="1">
      <alignment horizontal="center" vertical="center"/>
    </xf>
    <xf numFmtId="177" fontId="18" fillId="2" borderId="5" xfId="0" applyNumberFormat="1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 applyProtection="1">
      <alignment horizontal="center" vertical="center"/>
    </xf>
    <xf numFmtId="1" fontId="13" fillId="10" borderId="5" xfId="0" applyNumberFormat="1" applyFont="1" applyFill="1" applyBorder="1" applyAlignment="1" applyProtection="1">
      <alignment horizontal="center" vertical="center"/>
      <protection locked="0"/>
    </xf>
    <xf numFmtId="170" fontId="10" fillId="10" borderId="5" xfId="0" applyNumberFormat="1" applyFont="1" applyFill="1" applyBorder="1" applyAlignment="1" applyProtection="1">
      <alignment horizontal="center" vertical="center"/>
      <protection locked="0"/>
    </xf>
    <xf numFmtId="2" fontId="13" fillId="10" borderId="5" xfId="0" applyNumberFormat="1" applyFont="1" applyFill="1" applyBorder="1" applyAlignment="1" applyProtection="1">
      <alignment horizontal="center" vertical="center"/>
      <protection locked="0"/>
    </xf>
    <xf numFmtId="173" fontId="37" fillId="3" borderId="0" xfId="0" applyNumberFormat="1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1" fillId="11" borderId="5" xfId="0" applyFont="1" applyFill="1" applyBorder="1" applyAlignment="1" applyProtection="1">
      <alignment horizontal="center" vertical="center" wrapText="1"/>
    </xf>
    <xf numFmtId="0" fontId="49" fillId="2" borderId="0" xfId="0" applyFont="1" applyFill="1" applyAlignment="1" applyProtection="1">
      <alignment horizontal="center" vertical="center" wrapText="1"/>
    </xf>
    <xf numFmtId="175" fontId="11" fillId="6" borderId="5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176" fontId="11" fillId="7" borderId="5" xfId="1" applyNumberFormat="1" applyFont="1" applyFill="1" applyBorder="1" applyAlignment="1" applyProtection="1">
      <alignment horizontal="center" vertical="center" wrapText="1"/>
    </xf>
    <xf numFmtId="0" fontId="43" fillId="8" borderId="1" xfId="0" applyFont="1" applyFill="1" applyBorder="1" applyAlignment="1" applyProtection="1">
      <alignment horizontal="center" vertical="center"/>
    </xf>
    <xf numFmtId="0" fontId="43" fillId="8" borderId="12" xfId="0" applyFont="1" applyFill="1" applyBorder="1" applyAlignment="1" applyProtection="1">
      <alignment horizontal="center" vertical="center"/>
    </xf>
    <xf numFmtId="0" fontId="44" fillId="8" borderId="12" xfId="0" applyFont="1" applyFill="1" applyBorder="1" applyAlignment="1" applyProtection="1">
      <alignment horizontal="center" vertical="center"/>
    </xf>
    <xf numFmtId="0" fontId="47" fillId="8" borderId="12" xfId="0" applyFont="1" applyFill="1" applyBorder="1" applyAlignment="1" applyProtection="1">
      <alignment horizontal="center" vertical="center"/>
    </xf>
    <xf numFmtId="0" fontId="47" fillId="8" borderId="7" xfId="0" applyFont="1" applyFill="1" applyBorder="1" applyAlignment="1" applyProtection="1">
      <alignment horizontal="center" vertical="center"/>
    </xf>
    <xf numFmtId="2" fontId="11" fillId="11" borderId="5" xfId="0" applyNumberFormat="1" applyFont="1" applyFill="1" applyBorder="1" applyAlignment="1" applyProtection="1">
      <alignment horizontal="center" vertical="center"/>
    </xf>
    <xf numFmtId="0" fontId="45" fillId="2" borderId="0" xfId="0" applyFont="1" applyFill="1" applyAlignment="1" applyProtection="1">
      <alignment wrapText="1"/>
    </xf>
    <xf numFmtId="0" fontId="22" fillId="3" borderId="0" xfId="0" applyFont="1" applyFill="1" applyBorder="1" applyAlignment="1" applyProtection="1">
      <alignment vertical="center" wrapText="1"/>
    </xf>
    <xf numFmtId="0" fontId="30" fillId="3" borderId="0" xfId="0" applyFont="1" applyFill="1" applyAlignment="1" applyProtection="1">
      <alignment horizontal="right" vertical="center"/>
    </xf>
    <xf numFmtId="0" fontId="30" fillId="2" borderId="0" xfId="0" applyFont="1" applyFill="1" applyProtection="1"/>
    <xf numFmtId="174" fontId="11" fillId="6" borderId="5" xfId="0" applyNumberFormat="1" applyFont="1" applyFill="1" applyBorder="1" applyAlignment="1" applyProtection="1">
      <alignment horizontal="center" vertical="center"/>
    </xf>
    <xf numFmtId="172" fontId="11" fillId="6" borderId="5" xfId="0" applyNumberFormat="1" applyFont="1" applyFill="1" applyBorder="1" applyAlignment="1" applyProtection="1">
      <alignment horizontal="center" vertical="center"/>
    </xf>
    <xf numFmtId="178" fontId="11" fillId="6" borderId="6" xfId="0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 applyProtection="1">
      <alignment horizontal="center" vertical="center"/>
    </xf>
    <xf numFmtId="176" fontId="11" fillId="7" borderId="5" xfId="0" applyNumberFormat="1" applyFont="1" applyFill="1" applyBorder="1" applyAlignment="1" applyProtection="1">
      <alignment horizontal="center" vertical="center"/>
    </xf>
    <xf numFmtId="176" fontId="11" fillId="11" borderId="5" xfId="0" applyNumberFormat="1" applyFont="1" applyFill="1" applyBorder="1" applyAlignment="1" applyProtection="1">
      <alignment horizontal="center" vertical="center"/>
    </xf>
    <xf numFmtId="14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/>
    <xf numFmtId="0" fontId="55" fillId="3" borderId="0" xfId="0" applyFont="1" applyFill="1" applyProtection="1"/>
    <xf numFmtId="0" fontId="2" fillId="0" borderId="0" xfId="0" applyFont="1" applyProtection="1"/>
    <xf numFmtId="0" fontId="11" fillId="6" borderId="5" xfId="0" applyFont="1" applyFill="1" applyBorder="1" applyAlignment="1" applyProtection="1">
      <alignment vertical="center" wrapText="1"/>
    </xf>
    <xf numFmtId="3" fontId="39" fillId="2" borderId="5" xfId="0" applyNumberFormat="1" applyFont="1" applyFill="1" applyBorder="1" applyAlignment="1" applyProtection="1">
      <alignment horizontal="center" vertical="center"/>
      <protection locked="0"/>
    </xf>
    <xf numFmtId="0" fontId="32" fillId="7" borderId="3" xfId="0" applyFont="1" applyFill="1" applyBorder="1" applyAlignment="1" applyProtection="1">
      <alignment horizontal="center" vertical="center" wrapText="1"/>
    </xf>
    <xf numFmtId="3" fontId="39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168" fontId="39" fillId="2" borderId="5" xfId="0" applyNumberFormat="1" applyFont="1" applyFill="1" applyBorder="1" applyAlignment="1" applyProtection="1">
      <alignment horizontal="center" vertical="center"/>
      <protection locked="0"/>
    </xf>
    <xf numFmtId="166" fontId="39" fillId="3" borderId="5" xfId="0" applyNumberFormat="1" applyFont="1" applyFill="1" applyBorder="1" applyAlignment="1" applyProtection="1">
      <alignment horizontal="center" vertical="center"/>
      <protection locked="0"/>
    </xf>
    <xf numFmtId="177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Alignment="1" applyProtection="1">
      <alignment horizontal="left"/>
    </xf>
    <xf numFmtId="168" fontId="31" fillId="2" borderId="5" xfId="0" applyNumberFormat="1" applyFont="1" applyFill="1" applyBorder="1" applyAlignment="1" applyProtection="1">
      <alignment horizontal="center" vertical="center"/>
      <protection locked="0"/>
    </xf>
    <xf numFmtId="179" fontId="12" fillId="3" borderId="5" xfId="3" applyNumberFormat="1" applyFont="1" applyFill="1" applyBorder="1" applyAlignment="1" applyProtection="1">
      <alignment horizontal="center" vertical="center"/>
      <protection locked="0"/>
    </xf>
    <xf numFmtId="0" fontId="55" fillId="3" borderId="0" xfId="0" applyFont="1" applyFill="1" applyBorder="1" applyProtection="1"/>
    <xf numFmtId="0" fontId="17" fillId="3" borderId="2" xfId="0" applyFont="1" applyFill="1" applyBorder="1" applyAlignment="1" applyProtection="1">
      <alignment horizontal="center" vertical="center" textRotation="90"/>
    </xf>
    <xf numFmtId="164" fontId="11" fillId="11" borderId="5" xfId="0" applyNumberFormat="1" applyFont="1" applyFill="1" applyBorder="1" applyAlignment="1" applyProtection="1">
      <alignment horizontal="center" vertical="center"/>
    </xf>
    <xf numFmtId="3" fontId="31" fillId="2" borderId="5" xfId="0" applyNumberFormat="1" applyFont="1" applyFill="1" applyBorder="1" applyAlignment="1" applyProtection="1">
      <alignment horizontal="center" vertical="center"/>
      <protection locked="0"/>
    </xf>
    <xf numFmtId="0" fontId="46" fillId="12" borderId="13" xfId="0" applyFont="1" applyFill="1" applyBorder="1" applyProtection="1"/>
    <xf numFmtId="0" fontId="40" fillId="12" borderId="5" xfId="0" applyFont="1" applyFill="1" applyBorder="1" applyAlignment="1" applyProtection="1">
      <alignment horizontal="center" vertical="center"/>
    </xf>
    <xf numFmtId="0" fontId="7" fillId="8" borderId="13" xfId="0" applyFont="1" applyFill="1" applyBorder="1" applyProtection="1"/>
    <xf numFmtId="0" fontId="7" fillId="8" borderId="15" xfId="0" applyFont="1" applyFill="1" applyBorder="1" applyProtection="1"/>
    <xf numFmtId="0" fontId="7" fillId="8" borderId="11" xfId="0" applyFont="1" applyFill="1" applyBorder="1" applyProtection="1"/>
    <xf numFmtId="0" fontId="7" fillId="8" borderId="14" xfId="0" applyFont="1" applyFill="1" applyBorder="1" applyProtection="1"/>
    <xf numFmtId="0" fontId="7" fillId="8" borderId="8" xfId="0" applyFont="1" applyFill="1" applyBorder="1" applyProtection="1"/>
    <xf numFmtId="0" fontId="7" fillId="8" borderId="10" xfId="0" applyFont="1" applyFill="1" applyBorder="1" applyProtection="1"/>
    <xf numFmtId="0" fontId="7" fillId="8" borderId="11" xfId="0" applyFont="1" applyFill="1" applyBorder="1" applyAlignment="1" applyProtection="1">
      <alignment horizontal="center" vertical="center"/>
    </xf>
    <xf numFmtId="0" fontId="7" fillId="8" borderId="14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/>
    </xf>
    <xf numFmtId="0" fontId="52" fillId="3" borderId="0" xfId="0" applyFont="1" applyFill="1" applyBorder="1" applyAlignment="1" applyProtection="1">
      <alignment horizontal="center" vertical="center"/>
    </xf>
    <xf numFmtId="0" fontId="57" fillId="3" borderId="0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 applyProtection="1">
      <alignment horizontal="left" vertical="center" wrapText="1" indent="1"/>
    </xf>
    <xf numFmtId="0" fontId="40" fillId="8" borderId="13" xfId="0" applyFont="1" applyFill="1" applyBorder="1" applyAlignment="1" applyProtection="1">
      <alignment vertical="center"/>
    </xf>
    <xf numFmtId="0" fontId="40" fillId="8" borderId="15" xfId="0" applyFont="1" applyFill="1" applyBorder="1" applyAlignment="1" applyProtection="1">
      <alignment vertical="center"/>
    </xf>
    <xf numFmtId="0" fontId="11" fillId="7" borderId="4" xfId="0" applyFont="1" applyFill="1" applyBorder="1" applyAlignment="1" applyProtection="1">
      <alignment horizontal="left" vertical="center" wrapText="1" indent="1"/>
    </xf>
    <xf numFmtId="1" fontId="13" fillId="10" borderId="7" xfId="0" applyNumberFormat="1" applyFont="1" applyFill="1" applyBorder="1" applyAlignment="1" applyProtection="1">
      <alignment horizontal="center" vertical="center"/>
      <protection locked="0"/>
    </xf>
    <xf numFmtId="174" fontId="3" fillId="10" borderId="16" xfId="0" applyNumberFormat="1" applyFont="1" applyFill="1" applyBorder="1" applyAlignment="1" applyProtection="1">
      <alignment horizontal="center" vertical="center"/>
      <protection locked="0"/>
    </xf>
    <xf numFmtId="0" fontId="11" fillId="16" borderId="7" xfId="0" applyFont="1" applyFill="1" applyBorder="1" applyAlignment="1" applyProtection="1">
      <alignment horizontal="center" vertical="center" wrapText="1"/>
    </xf>
    <xf numFmtId="0" fontId="11" fillId="16" borderId="5" xfId="0" applyFont="1" applyFill="1" applyBorder="1" applyAlignment="1" applyProtection="1">
      <alignment horizontal="center" vertical="center" wrapText="1"/>
    </xf>
    <xf numFmtId="0" fontId="29" fillId="7" borderId="5" xfId="0" applyFont="1" applyFill="1" applyBorder="1" applyAlignment="1" applyProtection="1">
      <alignment horizontal="center" vertical="center"/>
    </xf>
    <xf numFmtId="3" fontId="12" fillId="8" borderId="5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1" fontId="54" fillId="17" borderId="5" xfId="0" applyNumberFormat="1" applyFont="1" applyFill="1" applyBorder="1" applyAlignment="1" applyProtection="1">
      <alignment vertical="center"/>
    </xf>
    <xf numFmtId="0" fontId="11" fillId="17" borderId="5" xfId="0" applyFont="1" applyFill="1" applyBorder="1" applyAlignment="1" applyProtection="1">
      <alignment horizontal="center" vertical="center"/>
    </xf>
    <xf numFmtId="1" fontId="54" fillId="17" borderId="5" xfId="0" applyNumberFormat="1" applyFont="1" applyFill="1" applyBorder="1" applyAlignment="1" applyProtection="1">
      <alignment horizontal="center" vertical="center"/>
    </xf>
    <xf numFmtId="1" fontId="59" fillId="0" borderId="5" xfId="0" applyNumberFormat="1" applyFont="1" applyBorder="1" applyAlignment="1" applyProtection="1">
      <alignment horizontal="center" vertical="center"/>
      <protection locked="0"/>
    </xf>
    <xf numFmtId="0" fontId="54" fillId="18" borderId="5" xfId="0" applyFont="1" applyFill="1" applyBorder="1" applyAlignment="1" applyProtection="1">
      <alignment horizontal="center" vertical="center" wrapText="1"/>
    </xf>
    <xf numFmtId="1" fontId="54" fillId="18" borderId="5" xfId="0" applyNumberFormat="1" applyFont="1" applyFill="1" applyBorder="1" applyAlignment="1" applyProtection="1">
      <alignment horizontal="center" vertical="center"/>
    </xf>
    <xf numFmtId="14" fontId="11" fillId="18" borderId="5" xfId="0" applyNumberFormat="1" applyFont="1" applyFill="1" applyBorder="1" applyAlignment="1" applyProtection="1">
      <alignment horizontal="center" vertical="center"/>
    </xf>
    <xf numFmtId="0" fontId="22" fillId="19" borderId="5" xfId="0" applyFont="1" applyFill="1" applyBorder="1" applyAlignment="1" applyProtection="1">
      <alignment horizontal="center" vertical="center"/>
    </xf>
    <xf numFmtId="1" fontId="22" fillId="19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14" fontId="17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3" borderId="5" xfId="0" applyNumberFormat="1" applyFont="1" applyFill="1" applyBorder="1" applyAlignment="1" applyProtection="1">
      <alignment horizontal="center" vertical="center"/>
    </xf>
    <xf numFmtId="14" fontId="12" fillId="0" borderId="5" xfId="0" applyNumberFormat="1" applyFont="1" applyBorder="1" applyAlignment="1" applyProtection="1">
      <alignment horizontal="center" vertical="center"/>
    </xf>
    <xf numFmtId="14" fontId="13" fillId="3" borderId="5" xfId="0" applyNumberFormat="1" applyFont="1" applyFill="1" applyBorder="1" applyAlignment="1" applyProtection="1">
      <alignment horizontal="center" vertical="center"/>
    </xf>
    <xf numFmtId="1" fontId="12" fillId="3" borderId="5" xfId="0" applyNumberFormat="1" applyFont="1" applyFill="1" applyBorder="1" applyAlignment="1" applyProtection="1">
      <alignment horizontal="center" vertical="center"/>
    </xf>
    <xf numFmtId="14" fontId="12" fillId="3" borderId="5" xfId="0" applyNumberFormat="1" applyFont="1" applyFill="1" applyBorder="1" applyAlignment="1" applyProtection="1">
      <alignment horizontal="center" vertical="center"/>
    </xf>
    <xf numFmtId="14" fontId="1" fillId="3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7" borderId="5" xfId="0" applyNumberFormat="1" applyFont="1" applyFill="1" applyBorder="1" applyAlignment="1" applyProtection="1">
      <alignment horizontal="center" vertical="center"/>
    </xf>
    <xf numFmtId="14" fontId="1" fillId="7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33" fillId="5" borderId="5" xfId="0" applyFont="1" applyFill="1" applyBorder="1" applyAlignment="1" applyProtection="1">
      <alignment horizontal="center" vertical="center" wrapText="1"/>
    </xf>
    <xf numFmtId="171" fontId="18" fillId="2" borderId="5" xfId="0" applyNumberFormat="1" applyFont="1" applyFill="1" applyBorder="1" applyAlignment="1" applyProtection="1">
      <alignment horizontal="center" vertical="center"/>
      <protection locked="0"/>
    </xf>
    <xf numFmtId="0" fontId="58" fillId="3" borderId="0" xfId="0" applyFont="1" applyFill="1" applyBorder="1" applyAlignment="1" applyProtection="1">
      <alignment horizontal="center" vertical="center" wrapText="1"/>
    </xf>
    <xf numFmtId="0" fontId="53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vertical="center" wrapText="1"/>
    </xf>
    <xf numFmtId="0" fontId="0" fillId="2" borderId="0" xfId="0" applyFill="1" applyProtection="1"/>
    <xf numFmtId="14" fontId="33" fillId="5" borderId="5" xfId="0" applyNumberFormat="1" applyFont="1" applyFill="1" applyBorder="1" applyAlignment="1" applyProtection="1">
      <alignment horizontal="center" vertical="center" wrapText="1"/>
    </xf>
    <xf numFmtId="0" fontId="33" fillId="5" borderId="5" xfId="0" applyFont="1" applyFill="1" applyBorder="1" applyAlignment="1" applyProtection="1">
      <alignment horizontal="right" vertical="center" wrapText="1"/>
    </xf>
    <xf numFmtId="0" fontId="33" fillId="6" borderId="5" xfId="0" applyFont="1" applyFill="1" applyBorder="1" applyAlignment="1" applyProtection="1">
      <alignment horizontal="right" vertical="center" wrapText="1"/>
    </xf>
    <xf numFmtId="170" fontId="13" fillId="2" borderId="5" xfId="4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0" fontId="63" fillId="3" borderId="0" xfId="0" applyFont="1" applyFill="1" applyBorder="1" applyAlignment="1" applyProtection="1">
      <alignment vertical="center"/>
    </xf>
    <xf numFmtId="175" fontId="22" fillId="3" borderId="0" xfId="0" applyNumberFormat="1" applyFont="1" applyFill="1" applyBorder="1" applyAlignment="1" applyProtection="1">
      <alignment horizontal="center" vertical="center"/>
    </xf>
    <xf numFmtId="0" fontId="48" fillId="3" borderId="0" xfId="0" applyFont="1" applyFill="1" applyBorder="1" applyAlignment="1" applyProtection="1">
      <alignment horizontal="center" vertical="center"/>
    </xf>
    <xf numFmtId="0" fontId="11" fillId="11" borderId="6" xfId="0" applyFont="1" applyFill="1" applyBorder="1" applyAlignment="1" applyProtection="1">
      <alignment horizontal="center" vertical="center" wrapText="1"/>
    </xf>
    <xf numFmtId="0" fontId="56" fillId="15" borderId="4" xfId="0" applyFont="1" applyFill="1" applyBorder="1" applyAlignment="1" applyProtection="1">
      <alignment horizontal="left" vertical="center" wrapText="1" indent="1"/>
    </xf>
    <xf numFmtId="168" fontId="33" fillId="15" borderId="7" xfId="0" applyNumberFormat="1" applyFont="1" applyFill="1" applyBorder="1" applyAlignment="1" applyProtection="1">
      <alignment horizontal="center" vertical="center"/>
    </xf>
    <xf numFmtId="0" fontId="11" fillId="11" borderId="13" xfId="0" applyFont="1" applyFill="1" applyBorder="1" applyAlignment="1" applyProtection="1">
      <alignment horizontal="center" vertical="center" wrapText="1"/>
    </xf>
    <xf numFmtId="166" fontId="11" fillId="11" borderId="5" xfId="0" applyNumberFormat="1" applyFont="1" applyFill="1" applyBorder="1" applyAlignment="1" applyProtection="1">
      <alignment horizontal="center" vertical="center"/>
    </xf>
    <xf numFmtId="0" fontId="11" fillId="11" borderId="5" xfId="0" applyFont="1" applyFill="1" applyBorder="1" applyAlignment="1" applyProtection="1">
      <alignment horizontal="center" vertical="center"/>
    </xf>
    <xf numFmtId="172" fontId="11" fillId="11" borderId="5" xfId="3" applyNumberFormat="1" applyFont="1" applyFill="1" applyBorder="1" applyAlignment="1" applyProtection="1">
      <alignment horizontal="center" vertical="center"/>
    </xf>
    <xf numFmtId="0" fontId="11" fillId="11" borderId="5" xfId="0" applyFont="1" applyFill="1" applyBorder="1" applyAlignment="1" applyProtection="1">
      <alignment horizontal="left" vertical="center" wrapText="1" indent="1"/>
    </xf>
    <xf numFmtId="178" fontId="11" fillId="11" borderId="5" xfId="0" applyNumberFormat="1" applyFont="1" applyFill="1" applyBorder="1" applyAlignment="1" applyProtection="1">
      <alignment horizontal="center" vertical="center"/>
    </xf>
    <xf numFmtId="0" fontId="40" fillId="11" borderId="13" xfId="0" applyFont="1" applyFill="1" applyBorder="1" applyAlignment="1" applyProtection="1">
      <alignment horizontal="center" vertical="center"/>
    </xf>
    <xf numFmtId="0" fontId="40" fillId="11" borderId="13" xfId="0" applyFont="1" applyFill="1" applyBorder="1" applyAlignment="1" applyProtection="1">
      <alignment vertical="center"/>
    </xf>
    <xf numFmtId="0" fontId="40" fillId="11" borderId="13" xfId="0" applyFont="1" applyFill="1" applyBorder="1" applyAlignment="1" applyProtection="1">
      <alignment horizontal="left" vertical="center"/>
    </xf>
    <xf numFmtId="2" fontId="12" fillId="8" borderId="5" xfId="0" applyNumberFormat="1" applyFont="1" applyFill="1" applyBorder="1" applyAlignment="1" applyProtection="1">
      <alignment horizontal="center" vertical="center"/>
    </xf>
    <xf numFmtId="164" fontId="12" fillId="8" borderId="5" xfId="3" applyNumberFormat="1" applyFont="1" applyFill="1" applyBorder="1" applyAlignment="1" applyProtection="1">
      <alignment horizontal="center" vertical="center"/>
    </xf>
    <xf numFmtId="168" fontId="12" fillId="8" borderId="5" xfId="0" applyNumberFormat="1" applyFont="1" applyFill="1" applyBorder="1" applyAlignment="1" applyProtection="1">
      <alignment horizontal="center" vertical="center"/>
    </xf>
    <xf numFmtId="180" fontId="12" fillId="8" borderId="5" xfId="0" applyNumberFormat="1" applyFont="1" applyFill="1" applyBorder="1" applyAlignment="1" applyProtection="1">
      <alignment horizontal="center" vertical="center" wrapText="1"/>
    </xf>
    <xf numFmtId="0" fontId="33" fillId="11" borderId="6" xfId="0" applyFont="1" applyFill="1" applyBorder="1" applyAlignment="1" applyProtection="1">
      <alignment horizontal="center" vertical="center" wrapText="1"/>
    </xf>
    <xf numFmtId="166" fontId="33" fillId="11" borderId="5" xfId="0" applyNumberFormat="1" applyFont="1" applyFill="1" applyBorder="1" applyAlignment="1" applyProtection="1">
      <alignment horizontal="center" vertical="center"/>
    </xf>
    <xf numFmtId="166" fontId="33" fillId="11" borderId="5" xfId="0" applyNumberFormat="1" applyFont="1" applyFill="1" applyBorder="1" applyAlignment="1" applyProtection="1">
      <alignment horizontal="center" vertical="center" wrapText="1"/>
    </xf>
    <xf numFmtId="0" fontId="65" fillId="11" borderId="3" xfId="0" applyFont="1" applyFill="1" applyBorder="1" applyAlignment="1" applyProtection="1">
      <alignment vertical="center"/>
    </xf>
    <xf numFmtId="0" fontId="66" fillId="11" borderId="3" xfId="0" applyFont="1" applyFill="1" applyBorder="1" applyAlignment="1" applyProtection="1">
      <alignment vertical="center"/>
    </xf>
    <xf numFmtId="0" fontId="11" fillId="11" borderId="1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Protection="1"/>
    <xf numFmtId="0" fontId="7" fillId="3" borderId="8" xfId="0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right" vertical="center"/>
    </xf>
    <xf numFmtId="176" fontId="11" fillId="11" borderId="5" xfId="1" applyNumberFormat="1" applyFont="1" applyFill="1" applyBorder="1" applyAlignment="1" applyProtection="1">
      <alignment horizontal="center" vertical="center" wrapText="1"/>
    </xf>
    <xf numFmtId="0" fontId="11" fillId="11" borderId="5" xfId="0" applyFont="1" applyFill="1" applyBorder="1" applyAlignment="1" applyProtection="1">
      <alignment horizontal="center" vertical="center" wrapText="1"/>
    </xf>
    <xf numFmtId="0" fontId="37" fillId="3" borderId="0" xfId="0" applyFont="1" applyFill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1" fillId="11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71" fontId="37" fillId="3" borderId="5" xfId="0" applyNumberFormat="1" applyFont="1" applyFill="1" applyBorder="1" applyAlignment="1" applyProtection="1">
      <alignment horizontal="center" vertical="center" wrapText="1"/>
    </xf>
    <xf numFmtId="168" fontId="39" fillId="3" borderId="5" xfId="0" applyNumberFormat="1" applyFont="1" applyFill="1" applyBorder="1" applyAlignment="1" applyProtection="1">
      <alignment horizontal="center" vertical="center"/>
    </xf>
    <xf numFmtId="0" fontId="11" fillId="11" borderId="5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/>
    </xf>
    <xf numFmtId="3" fontId="64" fillId="3" borderId="5" xfId="0" applyNumberFormat="1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right" vertical="center"/>
    </xf>
    <xf numFmtId="0" fontId="11" fillId="7" borderId="14" xfId="0" applyFont="1" applyFill="1" applyBorder="1" applyAlignment="1" applyProtection="1">
      <alignment horizontal="center" vertical="center"/>
    </xf>
    <xf numFmtId="0" fontId="11" fillId="21" borderId="12" xfId="0" applyFont="1" applyFill="1" applyBorder="1" applyAlignment="1" applyProtection="1">
      <alignment vertical="center" textRotation="90"/>
    </xf>
    <xf numFmtId="0" fontId="11" fillId="21" borderId="7" xfId="0" applyFont="1" applyFill="1" applyBorder="1" applyAlignment="1" applyProtection="1">
      <alignment vertical="center" textRotation="90"/>
    </xf>
    <xf numFmtId="0" fontId="32" fillId="21" borderId="3" xfId="0" applyFont="1" applyFill="1" applyBorder="1" applyAlignment="1" applyProtection="1">
      <alignment horizontal="center" vertical="center" wrapText="1"/>
    </xf>
    <xf numFmtId="0" fontId="11" fillId="21" borderId="1" xfId="0" applyFont="1" applyFill="1" applyBorder="1" applyAlignment="1" applyProtection="1">
      <alignment vertical="center" textRotation="90"/>
    </xf>
    <xf numFmtId="0" fontId="22" fillId="3" borderId="4" xfId="0" applyFont="1" applyFill="1" applyBorder="1" applyAlignment="1" applyProtection="1">
      <alignment horizontal="center" vertical="center"/>
    </xf>
    <xf numFmtId="171" fontId="14" fillId="9" borderId="5" xfId="0" applyNumberFormat="1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 wrapText="1"/>
    </xf>
    <xf numFmtId="168" fontId="18" fillId="2" borderId="5" xfId="0" applyNumberFormat="1" applyFont="1" applyFill="1" applyBorder="1" applyAlignment="1" applyProtection="1">
      <alignment horizontal="center" vertical="center"/>
      <protection locked="0"/>
    </xf>
    <xf numFmtId="168" fontId="67" fillId="3" borderId="5" xfId="0" applyNumberFormat="1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right" vertical="center"/>
    </xf>
    <xf numFmtId="0" fontId="11" fillId="7" borderId="11" xfId="0" applyFont="1" applyFill="1" applyBorder="1" applyAlignment="1" applyProtection="1">
      <alignment horizontal="center" vertical="center"/>
    </xf>
    <xf numFmtId="0" fontId="66" fillId="11" borderId="4" xfId="0" applyFont="1" applyFill="1" applyBorder="1" applyAlignment="1" applyProtection="1">
      <alignment vertical="center"/>
    </xf>
    <xf numFmtId="0" fontId="11" fillId="11" borderId="7" xfId="0" applyFont="1" applyFill="1" applyBorder="1" applyAlignment="1" applyProtection="1">
      <alignment horizontal="center" vertical="center" wrapText="1"/>
    </xf>
    <xf numFmtId="0" fontId="11" fillId="20" borderId="16" xfId="0" applyFont="1" applyFill="1" applyBorder="1" applyAlignment="1" applyProtection="1">
      <alignment horizontal="center" vertical="center" wrapText="1"/>
    </xf>
    <xf numFmtId="0" fontId="11" fillId="20" borderId="7" xfId="0" applyFont="1" applyFill="1" applyBorder="1" applyAlignment="1" applyProtection="1">
      <alignment horizontal="center" vertical="center" wrapText="1"/>
    </xf>
    <xf numFmtId="174" fontId="12" fillId="3" borderId="16" xfId="0" applyNumberFormat="1" applyFont="1" applyFill="1" applyBorder="1" applyAlignment="1" applyProtection="1">
      <alignment horizontal="center" vertical="center"/>
    </xf>
    <xf numFmtId="0" fontId="32" fillId="12" borderId="6" xfId="0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167" fontId="11" fillId="7" borderId="5" xfId="0" applyNumberFormat="1" applyFont="1" applyFill="1" applyBorder="1" applyAlignment="1" applyProtection="1">
      <alignment horizontal="center" vertical="center"/>
    </xf>
    <xf numFmtId="166" fontId="11" fillId="12" borderId="5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176" fontId="21" fillId="3" borderId="0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right" vertical="center"/>
    </xf>
    <xf numFmtId="0" fontId="17" fillId="3" borderId="0" xfId="0" applyFont="1" applyFill="1" applyAlignment="1" applyProtection="1">
      <alignment horizontal="right" vertical="center"/>
    </xf>
    <xf numFmtId="0" fontId="25" fillId="3" borderId="0" xfId="0" applyFont="1" applyFill="1" applyBorder="1" applyProtection="1"/>
    <xf numFmtId="0" fontId="46" fillId="7" borderId="13" xfId="0" applyFont="1" applyFill="1" applyBorder="1" applyProtection="1"/>
    <xf numFmtId="0" fontId="40" fillId="7" borderId="5" xfId="0" applyFont="1" applyFill="1" applyBorder="1" applyAlignment="1" applyProtection="1">
      <alignment horizontal="center" vertical="center"/>
    </xf>
    <xf numFmtId="0" fontId="32" fillId="7" borderId="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3" fontId="68" fillId="2" borderId="5" xfId="0" applyNumberFormat="1" applyFont="1" applyFill="1" applyBorder="1" applyAlignment="1" applyProtection="1">
      <alignment horizontal="center" vertical="center"/>
      <protection locked="0"/>
    </xf>
    <xf numFmtId="177" fontId="68" fillId="2" borderId="5" xfId="0" applyNumberFormat="1" applyFont="1" applyFill="1" applyBorder="1" applyAlignment="1" applyProtection="1">
      <alignment horizontal="center" vertical="center"/>
      <protection locked="0"/>
    </xf>
    <xf numFmtId="177" fontId="69" fillId="2" borderId="5" xfId="0" applyNumberFormat="1" applyFont="1" applyFill="1" applyBorder="1" applyAlignment="1" applyProtection="1">
      <alignment horizontal="center" vertical="center"/>
      <protection locked="0"/>
    </xf>
    <xf numFmtId="164" fontId="68" fillId="2" borderId="7" xfId="0" applyNumberFormat="1" applyFont="1" applyFill="1" applyBorder="1" applyAlignment="1" applyProtection="1">
      <alignment horizontal="center" vertical="center"/>
      <protection locked="0"/>
    </xf>
    <xf numFmtId="164" fontId="69" fillId="2" borderId="5" xfId="0" applyNumberFormat="1" applyFont="1" applyFill="1" applyBorder="1" applyAlignment="1" applyProtection="1">
      <alignment horizontal="center" vertical="center"/>
      <protection locked="0"/>
    </xf>
    <xf numFmtId="0" fontId="32" fillId="7" borderId="2" xfId="0" applyFont="1" applyFill="1" applyBorder="1" applyAlignment="1" applyProtection="1">
      <alignment horizontal="center" vertical="center" wrapText="1"/>
    </xf>
    <xf numFmtId="166" fontId="39" fillId="3" borderId="1" xfId="0" applyNumberFormat="1" applyFont="1" applyFill="1" applyBorder="1" applyAlignment="1" applyProtection="1">
      <alignment horizontal="center" vertical="center"/>
      <protection locked="0"/>
    </xf>
    <xf numFmtId="0" fontId="37" fillId="3" borderId="9" xfId="0" applyFont="1" applyFill="1" applyBorder="1" applyAlignment="1" applyProtection="1">
      <alignment horizontal="center" vertical="center" wrapText="1"/>
    </xf>
    <xf numFmtId="3" fontId="39" fillId="2" borderId="7" xfId="0" applyNumberFormat="1" applyFont="1" applyFill="1" applyBorder="1" applyAlignment="1" applyProtection="1">
      <alignment horizontal="center" vertical="center"/>
      <protection locked="0"/>
    </xf>
    <xf numFmtId="3" fontId="31" fillId="2" borderId="7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/>
    <xf numFmtId="0" fontId="22" fillId="2" borderId="0" xfId="0" applyFont="1" applyFill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171" fontId="14" fillId="2" borderId="5" xfId="0" applyNumberFormat="1" applyFont="1" applyFill="1" applyBorder="1" applyAlignment="1" applyProtection="1">
      <alignment horizontal="center" vertical="center"/>
      <protection locked="0"/>
    </xf>
    <xf numFmtId="4" fontId="18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6" borderId="13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Protection="1"/>
    <xf numFmtId="0" fontId="32" fillId="21" borderId="5" xfId="0" applyFont="1" applyFill="1" applyBorder="1" applyAlignment="1" applyProtection="1">
      <alignment horizontal="center" vertical="center" wrapText="1"/>
    </xf>
    <xf numFmtId="168" fontId="14" fillId="3" borderId="5" xfId="0" applyNumberFormat="1" applyFont="1" applyFill="1" applyBorder="1" applyAlignment="1" applyProtection="1">
      <alignment horizontal="center" vertical="center"/>
    </xf>
    <xf numFmtId="168" fontId="31" fillId="3" borderId="5" xfId="0" applyNumberFormat="1" applyFont="1" applyFill="1" applyBorder="1" applyAlignment="1" applyProtection="1">
      <alignment horizontal="center" vertical="center"/>
    </xf>
    <xf numFmtId="181" fontId="68" fillId="2" borderId="5" xfId="0" applyNumberFormat="1" applyFont="1" applyFill="1" applyBorder="1" applyAlignment="1" applyProtection="1">
      <alignment horizontal="center" vertical="center"/>
      <protection locked="0"/>
    </xf>
    <xf numFmtId="0" fontId="7" fillId="11" borderId="13" xfId="0" applyFont="1" applyFill="1" applyBorder="1" applyProtection="1"/>
    <xf numFmtId="0" fontId="7" fillId="11" borderId="2" xfId="0" applyFont="1" applyFill="1" applyBorder="1" applyProtection="1"/>
    <xf numFmtId="0" fontId="7" fillId="11" borderId="15" xfId="0" applyFont="1" applyFill="1" applyBorder="1" applyProtection="1"/>
    <xf numFmtId="0" fontId="7" fillId="11" borderId="8" xfId="0" applyFont="1" applyFill="1" applyBorder="1" applyProtection="1"/>
    <xf numFmtId="0" fontId="7" fillId="11" borderId="9" xfId="0" applyFont="1" applyFill="1" applyBorder="1" applyProtection="1"/>
    <xf numFmtId="0" fontId="7" fillId="11" borderId="10" xfId="0" applyFont="1" applyFill="1" applyBorder="1" applyProtection="1"/>
    <xf numFmtId="0" fontId="11" fillId="11" borderId="5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/>
    <xf numFmtId="0" fontId="1" fillId="3" borderId="0" xfId="0" applyFont="1" applyFill="1" applyAlignment="1" applyProtection="1">
      <alignment horizontal="right" vertical="center"/>
    </xf>
    <xf numFmtId="0" fontId="47" fillId="3" borderId="0" xfId="0" applyFont="1" applyFill="1" applyBorder="1" applyAlignment="1" applyProtection="1">
      <alignment horizontal="center" vertical="center"/>
    </xf>
    <xf numFmtId="0" fontId="57" fillId="3" borderId="0" xfId="0" applyFont="1" applyFill="1" applyBorder="1" applyProtection="1"/>
    <xf numFmtId="0" fontId="1" fillId="3" borderId="0" xfId="0" applyFont="1" applyFill="1" applyProtection="1"/>
    <xf numFmtId="0" fontId="1" fillId="2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1" fillId="11" borderId="6" xfId="0" applyFont="1" applyFill="1" applyBorder="1" applyAlignment="1" applyProtection="1">
      <alignment horizontal="center" vertical="center" wrapText="1"/>
    </xf>
    <xf numFmtId="0" fontId="32" fillId="7" borderId="5" xfId="0" applyFont="1" applyFill="1" applyBorder="1" applyAlignment="1" applyProtection="1">
      <alignment horizontal="center" vertical="center" wrapText="1"/>
    </xf>
    <xf numFmtId="164" fontId="32" fillId="7" borderId="5" xfId="0" applyNumberFormat="1" applyFont="1" applyFill="1" applyBorder="1" applyAlignment="1" applyProtection="1">
      <alignment horizontal="center" vertical="center"/>
      <protection locked="0"/>
    </xf>
    <xf numFmtId="0" fontId="32" fillId="12" borderId="5" xfId="0" applyFont="1" applyFill="1" applyBorder="1" applyAlignment="1" applyProtection="1">
      <alignment horizontal="center" vertical="center" wrapText="1"/>
    </xf>
    <xf numFmtId="0" fontId="70" fillId="6" borderId="5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top"/>
    </xf>
    <xf numFmtId="0" fontId="43" fillId="8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right" vertical="center"/>
    </xf>
    <xf numFmtId="3" fontId="18" fillId="9" borderId="5" xfId="0" applyNumberFormat="1" applyFont="1" applyFill="1" applyBorder="1" applyAlignment="1" applyProtection="1">
      <alignment horizontal="center" vertical="center"/>
      <protection locked="0"/>
    </xf>
    <xf numFmtId="0" fontId="11" fillId="11" borderId="13" xfId="0" applyFont="1" applyFill="1" applyBorder="1" applyAlignment="1" applyProtection="1">
      <alignment horizontal="center" vertical="center" wrapText="1"/>
    </xf>
    <xf numFmtId="0" fontId="11" fillId="11" borderId="15" xfId="0" applyFont="1" applyFill="1" applyBorder="1" applyAlignment="1" applyProtection="1">
      <alignment horizontal="center" vertical="center" wrapText="1"/>
    </xf>
    <xf numFmtId="0" fontId="11" fillId="11" borderId="6" xfId="0" applyFon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top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4" fontId="18" fillId="9" borderId="5" xfId="0" applyNumberFormat="1" applyFont="1" applyFill="1" applyBorder="1" applyAlignment="1" applyProtection="1">
      <alignment horizontal="center" vertical="center"/>
      <protection locked="0"/>
    </xf>
    <xf numFmtId="186" fontId="32" fillId="12" borderId="5" xfId="0" applyNumberFormat="1" applyFont="1" applyFill="1" applyBorder="1" applyAlignment="1" applyProtection="1">
      <alignment horizontal="center" vertical="center"/>
      <protection locked="0"/>
    </xf>
    <xf numFmtId="186" fontId="32" fillId="7" borderId="5" xfId="0" applyNumberFormat="1" applyFont="1" applyFill="1" applyBorder="1" applyAlignment="1" applyProtection="1">
      <alignment horizontal="center" vertical="center"/>
      <protection locked="0"/>
    </xf>
    <xf numFmtId="186" fontId="32" fillId="26" borderId="5" xfId="0" applyNumberFormat="1" applyFont="1" applyFill="1" applyBorder="1" applyAlignment="1" applyProtection="1">
      <alignment horizontal="center" vertical="center"/>
      <protection locked="0"/>
    </xf>
    <xf numFmtId="0" fontId="32" fillId="26" borderId="5" xfId="0" applyFont="1" applyFill="1" applyBorder="1" applyAlignment="1" applyProtection="1">
      <alignment horizontal="center" vertical="center" wrapText="1"/>
    </xf>
    <xf numFmtId="0" fontId="71" fillId="25" borderId="5" xfId="0" applyFont="1" applyFill="1" applyBorder="1" applyAlignment="1" applyProtection="1">
      <alignment horizontal="center" vertical="center"/>
    </xf>
    <xf numFmtId="0" fontId="72" fillId="25" borderId="5" xfId="0" applyFont="1" applyFill="1" applyBorder="1" applyAlignment="1" applyProtection="1">
      <alignment horizontal="center" vertical="center" wrapText="1"/>
    </xf>
    <xf numFmtId="172" fontId="11" fillId="16" borderId="5" xfId="0" applyNumberFormat="1" applyFont="1" applyFill="1" applyBorder="1" applyAlignment="1" applyProtection="1">
      <alignment horizontal="center" vertical="center"/>
    </xf>
    <xf numFmtId="0" fontId="70" fillId="27" borderId="5" xfId="0" applyFont="1" applyFill="1" applyBorder="1" applyAlignment="1" applyProtection="1">
      <alignment horizontal="center" vertical="center"/>
    </xf>
    <xf numFmtId="0" fontId="11" fillId="27" borderId="5" xfId="0" applyFont="1" applyFill="1" applyBorder="1" applyAlignment="1" applyProtection="1">
      <alignment horizontal="center" vertical="center" wrapText="1"/>
    </xf>
    <xf numFmtId="0" fontId="70" fillId="26" borderId="5" xfId="0" applyFont="1" applyFill="1" applyBorder="1" applyAlignment="1" applyProtection="1">
      <alignment horizontal="center" vertical="center"/>
    </xf>
    <xf numFmtId="0" fontId="11" fillId="26" borderId="5" xfId="0" applyFont="1" applyFill="1" applyBorder="1" applyAlignment="1" applyProtection="1">
      <alignment horizontal="center" vertical="center" wrapText="1"/>
    </xf>
    <xf numFmtId="167" fontId="11" fillId="26" borderId="5" xfId="0" applyNumberFormat="1" applyFont="1" applyFill="1" applyBorder="1" applyAlignment="1" applyProtection="1">
      <alignment horizontal="center" vertical="center"/>
    </xf>
    <xf numFmtId="181" fontId="18" fillId="9" borderId="5" xfId="0" applyNumberFormat="1" applyFont="1" applyFill="1" applyBorder="1" applyAlignment="1" applyProtection="1">
      <alignment horizontal="center" vertical="center"/>
      <protection locked="0"/>
    </xf>
    <xf numFmtId="0" fontId="74" fillId="26" borderId="5" xfId="0" applyFont="1" applyFill="1" applyBorder="1" applyAlignment="1" applyProtection="1">
      <alignment horizontal="center" vertical="center" wrapText="1"/>
    </xf>
    <xf numFmtId="0" fontId="43" fillId="8" borderId="11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70" fillId="7" borderId="13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vertical="center" textRotation="90"/>
    </xf>
    <xf numFmtId="0" fontId="11" fillId="7" borderId="12" xfId="0" applyFont="1" applyFill="1" applyBorder="1" applyAlignment="1" applyProtection="1">
      <alignment horizontal="center" vertical="center" wrapText="1"/>
    </xf>
    <xf numFmtId="0" fontId="70" fillId="7" borderId="5" xfId="0" applyFont="1" applyFill="1" applyBorder="1" applyAlignment="1" applyProtection="1">
      <alignment horizontal="center" vertical="center"/>
    </xf>
    <xf numFmtId="0" fontId="32" fillId="27" borderId="5" xfId="0" applyFont="1" applyFill="1" applyBorder="1" applyAlignment="1" applyProtection="1">
      <alignment horizontal="center" vertical="center" wrapText="1"/>
    </xf>
    <xf numFmtId="172" fontId="11" fillId="27" borderId="5" xfId="0" applyNumberFormat="1" applyFont="1" applyFill="1" applyBorder="1" applyAlignment="1" applyProtection="1">
      <alignment horizontal="center" vertical="center"/>
    </xf>
    <xf numFmtId="0" fontId="11" fillId="19" borderId="5" xfId="0" applyFont="1" applyFill="1" applyBorder="1" applyAlignment="1" applyProtection="1">
      <alignment horizontal="center" vertical="center" wrapText="1"/>
    </xf>
    <xf numFmtId="0" fontId="32" fillId="19" borderId="5" xfId="0" applyFont="1" applyFill="1" applyBorder="1" applyAlignment="1" applyProtection="1">
      <alignment horizontal="center" vertical="center" wrapText="1"/>
    </xf>
    <xf numFmtId="172" fontId="11" fillId="7" borderId="5" xfId="0" applyNumberFormat="1" applyFont="1" applyFill="1" applyBorder="1" applyAlignment="1" applyProtection="1">
      <alignment horizontal="center" vertical="center"/>
    </xf>
    <xf numFmtId="172" fontId="11" fillId="19" borderId="5" xfId="0" applyNumberFormat="1" applyFont="1" applyFill="1" applyBorder="1" applyAlignment="1" applyProtection="1">
      <alignment horizontal="center" vertical="center"/>
    </xf>
    <xf numFmtId="0" fontId="59" fillId="3" borderId="0" xfId="0" applyFont="1" applyFill="1" applyProtection="1"/>
    <xf numFmtId="0" fontId="43" fillId="3" borderId="0" xfId="0" applyFont="1" applyFill="1" applyAlignment="1" applyProtection="1">
      <alignment horizontal="center" vertical="center"/>
    </xf>
    <xf numFmtId="0" fontId="59" fillId="3" borderId="0" xfId="0" applyFont="1" applyFill="1" applyAlignment="1" applyProtection="1">
      <alignment vertical="center"/>
    </xf>
    <xf numFmtId="0" fontId="75" fillId="3" borderId="0" xfId="0" applyFont="1" applyFill="1" applyAlignment="1" applyProtection="1">
      <alignment vertical="center"/>
    </xf>
    <xf numFmtId="0" fontId="75" fillId="3" borderId="0" xfId="0" applyFont="1" applyFill="1" applyBorder="1" applyProtection="1"/>
    <xf numFmtId="0" fontId="75" fillId="3" borderId="0" xfId="0" applyFont="1" applyFill="1" applyProtection="1"/>
    <xf numFmtId="0" fontId="70" fillId="6" borderId="13" xfId="0" applyFont="1" applyFill="1" applyBorder="1" applyAlignment="1" applyProtection="1">
      <alignment horizontal="center" vertical="center"/>
    </xf>
    <xf numFmtId="0" fontId="32" fillId="6" borderId="3" xfId="0" applyFont="1" applyFill="1" applyBorder="1" applyAlignment="1" applyProtection="1">
      <alignment horizontal="center" vertical="center" wrapText="1"/>
    </xf>
    <xf numFmtId="3" fontId="51" fillId="28" borderId="7" xfId="0" applyNumberFormat="1" applyFont="1" applyFill="1" applyBorder="1" applyAlignment="1" applyProtection="1">
      <alignment horizontal="center" vertical="center"/>
      <protection locked="0"/>
    </xf>
    <xf numFmtId="174" fontId="12" fillId="28" borderId="16" xfId="0" applyNumberFormat="1" applyFont="1" applyFill="1" applyBorder="1" applyAlignment="1" applyProtection="1">
      <alignment horizontal="center" vertical="center"/>
      <protection locked="0"/>
    </xf>
    <xf numFmtId="3" fontId="51" fillId="28" borderId="5" xfId="0" applyNumberFormat="1" applyFont="1" applyFill="1" applyBorder="1" applyAlignment="1" applyProtection="1">
      <alignment horizontal="center" vertical="center"/>
      <protection locked="0"/>
    </xf>
    <xf numFmtId="0" fontId="1" fillId="22" borderId="5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174" fontId="32" fillId="26" borderId="5" xfId="0" applyNumberFormat="1" applyFont="1" applyFill="1" applyBorder="1" applyAlignment="1" applyProtection="1">
      <alignment horizontal="center" vertical="center"/>
    </xf>
    <xf numFmtId="164" fontId="32" fillId="7" borderId="5" xfId="0" applyNumberFormat="1" applyFont="1" applyFill="1" applyBorder="1" applyAlignment="1" applyProtection="1">
      <alignment horizontal="center" vertical="center"/>
    </xf>
    <xf numFmtId="171" fontId="14" fillId="9" borderId="5" xfId="0" applyNumberFormat="1" applyFont="1" applyFill="1" applyBorder="1" applyAlignment="1" applyProtection="1">
      <alignment horizontal="center" vertical="center"/>
    </xf>
    <xf numFmtId="174" fontId="11" fillId="6" borderId="5" xfId="0" applyNumberFormat="1" applyFont="1" applyFill="1" applyBorder="1" applyAlignment="1" applyProtection="1">
      <alignment horizontal="center" vertical="center" wrapText="1"/>
    </xf>
    <xf numFmtId="184" fontId="76" fillId="6" borderId="5" xfId="0" applyNumberFormat="1" applyFont="1" applyFill="1" applyBorder="1" applyAlignment="1" applyProtection="1">
      <alignment horizontal="center" vertical="center"/>
    </xf>
    <xf numFmtId="186" fontId="11" fillId="6" borderId="5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textRotation="90"/>
    </xf>
    <xf numFmtId="177" fontId="72" fillId="25" borderId="5" xfId="0" applyNumberFormat="1" applyFont="1" applyFill="1" applyBorder="1" applyAlignment="1" applyProtection="1">
      <alignment horizontal="center" vertical="center" wrapText="1"/>
    </xf>
    <xf numFmtId="166" fontId="11" fillId="26" borderId="5" xfId="0" applyNumberFormat="1" applyFont="1" applyFill="1" applyBorder="1" applyAlignment="1" applyProtection="1">
      <alignment horizontal="center" vertical="center"/>
    </xf>
    <xf numFmtId="187" fontId="11" fillId="27" borderId="5" xfId="0" applyNumberFormat="1" applyFont="1" applyFill="1" applyBorder="1" applyAlignment="1" applyProtection="1">
      <alignment horizontal="center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Protection="1">
      <protection locked="0"/>
    </xf>
    <xf numFmtId="168" fontId="32" fillId="7" borderId="5" xfId="0" applyNumberFormat="1" applyFont="1" applyFill="1" applyBorder="1" applyAlignment="1" applyProtection="1">
      <alignment horizontal="center" vertical="center"/>
      <protection locked="0"/>
    </xf>
    <xf numFmtId="0" fontId="77" fillId="3" borderId="5" xfId="0" applyFont="1" applyFill="1" applyBorder="1" applyAlignment="1" applyProtection="1">
      <alignment horizontal="center" vertical="center" wrapText="1"/>
    </xf>
    <xf numFmtId="0" fontId="77" fillId="3" borderId="3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0" fontId="11" fillId="15" borderId="4" xfId="0" applyFont="1" applyFill="1" applyBorder="1" applyAlignment="1" applyProtection="1">
      <alignment horizontal="center" vertical="center" wrapText="1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8" fontId="11" fillId="27" borderId="5" xfId="0" applyNumberFormat="1" applyFont="1" applyFill="1" applyBorder="1" applyAlignment="1" applyProtection="1">
      <alignment horizontal="center" vertical="center"/>
    </xf>
    <xf numFmtId="168" fontId="11" fillId="16" borderId="5" xfId="0" applyNumberFormat="1" applyFont="1" applyFill="1" applyBorder="1" applyAlignment="1" applyProtection="1">
      <alignment horizontal="center" vertical="center"/>
    </xf>
    <xf numFmtId="0" fontId="32" fillId="7" borderId="1" xfId="0" applyFont="1" applyFill="1" applyBorder="1" applyAlignment="1" applyProtection="1">
      <alignment horizontal="center" vertical="center" wrapText="1"/>
    </xf>
    <xf numFmtId="164" fontId="32" fillId="7" borderId="1" xfId="0" applyNumberFormat="1" applyFont="1" applyFill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 wrapText="1"/>
    </xf>
    <xf numFmtId="168" fontId="18" fillId="2" borderId="18" xfId="0" applyNumberFormat="1" applyFont="1" applyFill="1" applyBorder="1" applyAlignment="1" applyProtection="1">
      <alignment horizontal="center" vertical="center"/>
      <protection locked="0"/>
    </xf>
    <xf numFmtId="168" fontId="18" fillId="2" borderId="19" xfId="0" applyNumberFormat="1" applyFont="1" applyFill="1" applyBorder="1" applyAlignment="1" applyProtection="1">
      <alignment horizontal="center" vertical="center"/>
      <protection locked="0"/>
    </xf>
    <xf numFmtId="177" fontId="14" fillId="2" borderId="21" xfId="0" applyNumberFormat="1" applyFont="1" applyFill="1" applyBorder="1" applyAlignment="1" applyProtection="1">
      <alignment horizontal="center" vertical="center"/>
      <protection locked="0"/>
    </xf>
    <xf numFmtId="168" fontId="14" fillId="3" borderId="21" xfId="0" applyNumberFormat="1" applyFont="1" applyFill="1" applyBorder="1" applyAlignment="1" applyProtection="1">
      <alignment horizontal="center" vertical="center"/>
    </xf>
    <xf numFmtId="4" fontId="18" fillId="9" borderId="21" xfId="0" applyNumberFormat="1" applyFont="1" applyFill="1" applyBorder="1" applyAlignment="1" applyProtection="1">
      <alignment horizontal="center" vertical="center"/>
      <protection locked="0"/>
    </xf>
    <xf numFmtId="171" fontId="14" fillId="2" borderId="21" xfId="0" applyNumberFormat="1" applyFont="1" applyFill="1" applyBorder="1" applyAlignment="1" applyProtection="1">
      <alignment horizontal="center" vertical="center"/>
      <protection locked="0"/>
    </xf>
    <xf numFmtId="0" fontId="32" fillId="7" borderId="16" xfId="0" applyFont="1" applyFill="1" applyBorder="1" applyAlignment="1" applyProtection="1">
      <alignment horizontal="center" vertical="center" wrapText="1"/>
    </xf>
    <xf numFmtId="164" fontId="32" fillId="7" borderId="16" xfId="0" applyNumberFormat="1" applyFont="1" applyFill="1" applyBorder="1" applyAlignment="1" applyProtection="1">
      <alignment horizontal="center" vertical="center"/>
    </xf>
    <xf numFmtId="164" fontId="32" fillId="7" borderId="23" xfId="0" applyNumberFormat="1" applyFont="1" applyFill="1" applyBorder="1" applyAlignment="1" applyProtection="1">
      <alignment horizontal="center" vertical="center"/>
    </xf>
    <xf numFmtId="175" fontId="11" fillId="6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3" borderId="27" xfId="0" applyFont="1" applyFill="1" applyBorder="1" applyAlignment="1" applyProtection="1">
      <alignment horizontal="center" vertical="center"/>
    </xf>
    <xf numFmtId="182" fontId="12" fillId="2" borderId="18" xfId="0" applyNumberFormat="1" applyFont="1" applyFill="1" applyBorder="1" applyAlignment="1" applyProtection="1">
      <alignment horizontal="center" vertical="center"/>
      <protection locked="0"/>
    </xf>
    <xf numFmtId="182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22" borderId="28" xfId="0" applyFont="1" applyFill="1" applyBorder="1" applyAlignment="1" applyProtection="1">
      <alignment horizontal="center" vertical="center"/>
    </xf>
    <xf numFmtId="0" fontId="1" fillId="2" borderId="21" xfId="0" applyFont="1" applyFill="1" applyBorder="1" applyProtection="1">
      <protection locked="0"/>
    </xf>
    <xf numFmtId="0" fontId="1" fillId="22" borderId="28" xfId="0" applyFont="1" applyFill="1" applyBorder="1" applyAlignment="1" applyProtection="1">
      <alignment horizontal="center" vertical="center"/>
    </xf>
    <xf numFmtId="0" fontId="1" fillId="22" borderId="29" xfId="0" applyFont="1" applyFill="1" applyBorder="1" applyAlignment="1" applyProtection="1">
      <alignment horizontal="center" vertical="center"/>
    </xf>
    <xf numFmtId="0" fontId="1" fillId="2" borderId="16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>
      <protection locked="0"/>
    </xf>
    <xf numFmtId="0" fontId="1" fillId="22" borderId="7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2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Protection="1"/>
    <xf numFmtId="0" fontId="11" fillId="6" borderId="7" xfId="0" applyFont="1" applyFill="1" applyBorder="1" applyAlignment="1" applyProtection="1">
      <alignment horizontal="center" vertical="center" wrapText="1"/>
    </xf>
    <xf numFmtId="0" fontId="32" fillId="6" borderId="9" xfId="0" applyFont="1" applyFill="1" applyBorder="1" applyAlignment="1" applyProtection="1">
      <alignment horizontal="center" vertical="center" wrapText="1"/>
    </xf>
    <xf numFmtId="174" fontId="11" fillId="6" borderId="7" xfId="0" applyNumberFormat="1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168" fontId="31" fillId="3" borderId="21" xfId="0" applyNumberFormat="1" applyFont="1" applyFill="1" applyBorder="1" applyAlignment="1" applyProtection="1">
      <alignment horizontal="center" vertical="center"/>
    </xf>
    <xf numFmtId="0" fontId="11" fillId="21" borderId="11" xfId="0" applyFont="1" applyFill="1" applyBorder="1" applyAlignment="1" applyProtection="1">
      <alignment vertical="center" textRotation="90"/>
    </xf>
    <xf numFmtId="0" fontId="11" fillId="21" borderId="8" xfId="0" applyFont="1" applyFill="1" applyBorder="1" applyAlignment="1" applyProtection="1">
      <alignment vertical="center" textRotation="90"/>
    </xf>
    <xf numFmtId="0" fontId="32" fillId="6" borderId="2" xfId="0" applyFont="1" applyFill="1" applyBorder="1" applyAlignment="1" applyProtection="1">
      <alignment horizontal="center" vertical="center" wrapText="1"/>
    </xf>
    <xf numFmtId="171" fontId="11" fillId="6" borderId="1" xfId="0" applyNumberFormat="1" applyFont="1" applyFill="1" applyBorder="1" applyAlignment="1" applyProtection="1">
      <alignment horizontal="center" vertical="center" wrapText="1"/>
    </xf>
    <xf numFmtId="0" fontId="32" fillId="7" borderId="7" xfId="0" applyFont="1" applyFill="1" applyBorder="1" applyAlignment="1" applyProtection="1">
      <alignment horizontal="center" vertical="center" wrapText="1"/>
    </xf>
    <xf numFmtId="186" fontId="32" fillId="7" borderId="7" xfId="0" applyNumberFormat="1" applyFont="1" applyFill="1" applyBorder="1" applyAlignment="1" applyProtection="1">
      <alignment horizontal="center" vertical="center"/>
    </xf>
    <xf numFmtId="0" fontId="32" fillId="21" borderId="30" xfId="0" applyFont="1" applyFill="1" applyBorder="1" applyAlignment="1" applyProtection="1">
      <alignment horizontal="center" vertical="center" wrapText="1"/>
    </xf>
    <xf numFmtId="164" fontId="68" fillId="2" borderId="18" xfId="0" applyNumberFormat="1" applyFont="1" applyFill="1" applyBorder="1" applyAlignment="1" applyProtection="1">
      <alignment horizontal="center" vertical="center"/>
      <protection locked="0"/>
    </xf>
    <xf numFmtId="164" fontId="69" fillId="2" borderId="18" xfId="0" applyNumberFormat="1" applyFont="1" applyFill="1" applyBorder="1" applyAlignment="1" applyProtection="1">
      <alignment horizontal="center" vertical="center"/>
      <protection locked="0"/>
    </xf>
    <xf numFmtId="164" fontId="69" fillId="2" borderId="19" xfId="0" applyNumberFormat="1" applyFont="1" applyFill="1" applyBorder="1" applyAlignment="1" applyProtection="1">
      <alignment horizontal="center" vertical="center"/>
      <protection locked="0"/>
    </xf>
    <xf numFmtId="181" fontId="68" fillId="2" borderId="21" xfId="0" applyNumberFormat="1" applyFont="1" applyFill="1" applyBorder="1" applyAlignment="1" applyProtection="1">
      <alignment horizontal="center" vertical="center"/>
      <protection locked="0"/>
    </xf>
    <xf numFmtId="0" fontId="32" fillId="21" borderId="16" xfId="0" applyFont="1" applyFill="1" applyBorder="1" applyAlignment="1" applyProtection="1">
      <alignment horizontal="center" vertical="center" wrapText="1"/>
    </xf>
    <xf numFmtId="3" fontId="68" fillId="9" borderId="16" xfId="0" applyNumberFormat="1" applyFont="1" applyFill="1" applyBorder="1" applyAlignment="1" applyProtection="1">
      <alignment horizontal="center" vertical="center"/>
      <protection locked="0"/>
    </xf>
    <xf numFmtId="168" fontId="39" fillId="2" borderId="18" xfId="0" applyNumberFormat="1" applyFont="1" applyFill="1" applyBorder="1" applyAlignment="1" applyProtection="1">
      <alignment horizontal="center" vertical="center"/>
      <protection locked="0"/>
    </xf>
    <xf numFmtId="168" fontId="31" fillId="2" borderId="18" xfId="0" applyNumberFormat="1" applyFont="1" applyFill="1" applyBorder="1" applyAlignment="1" applyProtection="1">
      <alignment horizontal="center" vertical="center"/>
      <protection locked="0"/>
    </xf>
    <xf numFmtId="168" fontId="31" fillId="2" borderId="19" xfId="0" applyNumberFormat="1" applyFont="1" applyFill="1" applyBorder="1" applyAlignment="1" applyProtection="1">
      <alignment horizontal="center" vertical="center"/>
      <protection locked="0"/>
    </xf>
    <xf numFmtId="171" fontId="14" fillId="9" borderId="21" xfId="0" applyNumberFormat="1" applyFont="1" applyFill="1" applyBorder="1" applyAlignment="1" applyProtection="1">
      <alignment horizontal="center" vertical="center"/>
      <protection locked="0"/>
    </xf>
    <xf numFmtId="168" fontId="32" fillId="7" borderId="21" xfId="0" applyNumberFormat="1" applyFont="1" applyFill="1" applyBorder="1" applyAlignment="1" applyProtection="1">
      <alignment horizontal="center" vertical="center"/>
      <protection locked="0"/>
    </xf>
    <xf numFmtId="164" fontId="32" fillId="7" borderId="21" xfId="0" applyNumberFormat="1" applyFont="1" applyFill="1" applyBorder="1" applyAlignment="1" applyProtection="1">
      <alignment horizontal="center" vertical="center"/>
      <protection locked="0"/>
    </xf>
    <xf numFmtId="0" fontId="32" fillId="12" borderId="16" xfId="0" applyFont="1" applyFill="1" applyBorder="1" applyAlignment="1" applyProtection="1">
      <alignment horizontal="center" vertical="center" wrapText="1"/>
    </xf>
    <xf numFmtId="186" fontId="32" fillId="12" borderId="16" xfId="0" applyNumberFormat="1" applyFont="1" applyFill="1" applyBorder="1" applyAlignment="1" applyProtection="1">
      <alignment horizontal="center" vertical="center"/>
      <protection locked="0"/>
    </xf>
    <xf numFmtId="185" fontId="32" fillId="12" borderId="23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 wrapText="1"/>
    </xf>
    <xf numFmtId="0" fontId="32" fillId="7" borderId="9" xfId="0" applyFont="1" applyFill="1" applyBorder="1" applyAlignment="1" applyProtection="1">
      <alignment horizontal="center" vertical="center" wrapText="1"/>
    </xf>
    <xf numFmtId="174" fontId="11" fillId="7" borderId="7" xfId="0" applyNumberFormat="1" applyFont="1" applyFill="1" applyBorder="1" applyAlignment="1" applyProtection="1">
      <alignment horizontal="center" vertical="center" wrapText="1"/>
    </xf>
    <xf numFmtId="171" fontId="14" fillId="9" borderId="21" xfId="0" applyNumberFormat="1" applyFont="1" applyFill="1" applyBorder="1" applyAlignment="1" applyProtection="1">
      <alignment horizontal="center" vertical="center"/>
    </xf>
    <xf numFmtId="164" fontId="32" fillId="7" borderId="21" xfId="0" applyNumberFormat="1" applyFont="1" applyFill="1" applyBorder="1" applyAlignment="1" applyProtection="1">
      <alignment horizontal="center" vertical="center"/>
    </xf>
    <xf numFmtId="186" fontId="32" fillId="12" borderId="16" xfId="0" applyNumberFormat="1" applyFont="1" applyFill="1" applyBorder="1" applyAlignment="1" applyProtection="1">
      <alignment horizontal="center" vertical="center"/>
    </xf>
    <xf numFmtId="186" fontId="32" fillId="12" borderId="23" xfId="0" applyNumberFormat="1" applyFont="1" applyFill="1" applyBorder="1" applyAlignment="1" applyProtection="1">
      <alignment horizontal="center" vertical="center"/>
    </xf>
    <xf numFmtId="184" fontId="76" fillId="6" borderId="1" xfId="0" applyNumberFormat="1" applyFont="1" applyFill="1" applyBorder="1" applyAlignment="1" applyProtection="1">
      <alignment horizontal="center" vertical="center"/>
    </xf>
    <xf numFmtId="186" fontId="32" fillId="12" borderId="23" xfId="0" applyNumberFormat="1" applyFont="1" applyFill="1" applyBorder="1" applyAlignment="1" applyProtection="1">
      <alignment horizontal="center" vertical="center"/>
      <protection locked="0"/>
    </xf>
    <xf numFmtId="186" fontId="11" fillId="7" borderId="7" xfId="0" applyNumberFormat="1" applyFont="1" applyFill="1" applyBorder="1" applyAlignment="1" applyProtection="1">
      <alignment horizontal="center" vertical="center" wrapText="1"/>
    </xf>
    <xf numFmtId="0" fontId="43" fillId="3" borderId="0" xfId="0" applyFont="1" applyFill="1" applyProtection="1"/>
    <xf numFmtId="3" fontId="42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Protection="1"/>
    <xf numFmtId="3" fontId="79" fillId="3" borderId="5" xfId="0" applyNumberFormat="1" applyFont="1" applyFill="1" applyBorder="1" applyAlignment="1" applyProtection="1">
      <alignment horizontal="center" vertical="center"/>
    </xf>
    <xf numFmtId="3" fontId="18" fillId="9" borderId="21" xfId="0" applyNumberFormat="1" applyFont="1" applyFill="1" applyBorder="1" applyAlignment="1" applyProtection="1">
      <alignment horizontal="center" vertical="center"/>
      <protection locked="0"/>
    </xf>
    <xf numFmtId="186" fontId="32" fillId="7" borderId="21" xfId="0" applyNumberFormat="1" applyFont="1" applyFill="1" applyBorder="1" applyAlignment="1" applyProtection="1">
      <alignment horizontal="center" vertical="center"/>
      <protection locked="0"/>
    </xf>
    <xf numFmtId="174" fontId="32" fillId="26" borderId="21" xfId="0" applyNumberFormat="1" applyFont="1" applyFill="1" applyBorder="1" applyAlignment="1" applyProtection="1">
      <alignment horizontal="center" vertical="center"/>
    </xf>
    <xf numFmtId="186" fontId="32" fillId="12" borderId="21" xfId="0" applyNumberFormat="1" applyFont="1" applyFill="1" applyBorder="1" applyAlignment="1" applyProtection="1">
      <alignment horizontal="center" vertical="center"/>
      <protection locked="0"/>
    </xf>
    <xf numFmtId="186" fontId="32" fillId="26" borderId="21" xfId="0" applyNumberFormat="1" applyFont="1" applyFill="1" applyBorder="1" applyAlignment="1" applyProtection="1">
      <alignment horizontal="center" vertical="center"/>
      <protection locked="0"/>
    </xf>
    <xf numFmtId="181" fontId="18" fillId="9" borderId="21" xfId="0" applyNumberFormat="1" applyFont="1" applyFill="1" applyBorder="1" applyAlignment="1" applyProtection="1">
      <alignment horizontal="center" vertical="center"/>
      <protection locked="0"/>
    </xf>
    <xf numFmtId="168" fontId="67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61" fillId="6" borderId="13" xfId="0" applyFont="1" applyFill="1" applyBorder="1" applyAlignment="1" applyProtection="1">
      <alignment horizontal="center" vertical="center" wrapText="1"/>
    </xf>
    <xf numFmtId="0" fontId="61" fillId="6" borderId="15" xfId="0" applyFont="1" applyFill="1" applyBorder="1" applyAlignment="1" applyProtection="1">
      <alignment horizontal="center" vertical="center" wrapText="1"/>
    </xf>
    <xf numFmtId="0" fontId="61" fillId="6" borderId="8" xfId="0" applyFont="1" applyFill="1" applyBorder="1" applyAlignment="1" applyProtection="1">
      <alignment horizontal="center" vertical="center" wrapText="1"/>
    </xf>
    <xf numFmtId="0" fontId="61" fillId="6" borderId="10" xfId="0" applyFont="1" applyFill="1" applyBorder="1" applyAlignment="1" applyProtection="1">
      <alignment horizontal="center" vertical="center" wrapText="1"/>
    </xf>
    <xf numFmtId="0" fontId="60" fillId="18" borderId="5" xfId="0" applyFont="1" applyFill="1" applyBorder="1" applyAlignment="1" applyProtection="1">
      <alignment horizontal="center" vertical="center" wrapText="1"/>
    </xf>
    <xf numFmtId="0" fontId="60" fillId="18" borderId="5" xfId="0" applyFont="1" applyFill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20" fillId="0" borderId="11" xfId="2" applyBorder="1" applyAlignment="1" applyProtection="1">
      <alignment horizontal="center" vertical="center"/>
      <protection locked="0"/>
    </xf>
    <xf numFmtId="0" fontId="20" fillId="0" borderId="14" xfId="2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wrapText="1"/>
    </xf>
    <xf numFmtId="0" fontId="40" fillId="7" borderId="6" xfId="0" applyFont="1" applyFill="1" applyBorder="1" applyAlignment="1" applyProtection="1">
      <alignment horizontal="center" vertical="center"/>
    </xf>
    <xf numFmtId="0" fontId="40" fillId="7" borderId="4" xfId="0" applyFont="1" applyFill="1" applyBorder="1" applyAlignment="1" applyProtection="1">
      <alignment horizontal="center" vertical="center"/>
    </xf>
    <xf numFmtId="176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11" borderId="13" xfId="0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15" xfId="0" applyFont="1" applyFill="1" applyBorder="1" applyAlignment="1" applyProtection="1">
      <alignment horizontal="center" vertical="center" wrapText="1"/>
    </xf>
    <xf numFmtId="0" fontId="40" fillId="15" borderId="13" xfId="0" applyFont="1" applyFill="1" applyBorder="1" applyAlignment="1" applyProtection="1">
      <alignment horizontal="center" vertical="center" wrapText="1"/>
    </xf>
    <xf numFmtId="0" fontId="40" fillId="15" borderId="15" xfId="0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11" borderId="6" xfId="0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 wrapText="1"/>
    </xf>
    <xf numFmtId="17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74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12" fillId="3" borderId="6" xfId="1" applyNumberFormat="1" applyFont="1" applyFill="1" applyBorder="1" applyAlignment="1" applyProtection="1">
      <alignment horizontal="center" vertical="center" wrapText="1"/>
    </xf>
    <xf numFmtId="165" fontId="12" fillId="3" borderId="4" xfId="1" applyNumberFormat="1" applyFont="1" applyFill="1" applyBorder="1" applyAlignment="1" applyProtection="1">
      <alignment horizontal="center" vertical="center" wrapText="1"/>
    </xf>
    <xf numFmtId="0" fontId="11" fillId="11" borderId="5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center" wrapText="1"/>
    </xf>
    <xf numFmtId="166" fontId="11" fillId="7" borderId="5" xfId="0" applyNumberFormat="1" applyFont="1" applyFill="1" applyBorder="1" applyAlignment="1" applyProtection="1">
      <alignment horizontal="center" vertical="center" wrapText="1"/>
    </xf>
    <xf numFmtId="0" fontId="65" fillId="11" borderId="6" xfId="0" applyFont="1" applyFill="1" applyBorder="1" applyAlignment="1" applyProtection="1">
      <alignment horizontal="center" vertical="center"/>
    </xf>
    <xf numFmtId="0" fontId="65" fillId="11" borderId="3" xfId="0" applyFont="1" applyFill="1" applyBorder="1" applyAlignment="1" applyProtection="1">
      <alignment horizontal="center" vertical="center"/>
    </xf>
    <xf numFmtId="0" fontId="40" fillId="11" borderId="13" xfId="0" applyFont="1" applyFill="1" applyBorder="1" applyAlignment="1" applyProtection="1">
      <alignment horizontal="center" vertical="center" wrapText="1"/>
    </xf>
    <xf numFmtId="0" fontId="40" fillId="11" borderId="15" xfId="0" applyFont="1" applyFill="1" applyBorder="1" applyAlignment="1" applyProtection="1">
      <alignment horizontal="center" vertical="center" wrapText="1"/>
    </xf>
    <xf numFmtId="182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82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1" fillId="11" borderId="12" xfId="0" applyFont="1" applyFill="1" applyBorder="1" applyAlignment="1" applyProtection="1">
      <alignment horizontal="center" vertical="center" wrapText="1"/>
      <protection locked="0"/>
    </xf>
    <xf numFmtId="168" fontId="12" fillId="2" borderId="13" xfId="1" applyNumberFormat="1" applyFont="1" applyFill="1" applyBorder="1" applyAlignment="1" applyProtection="1">
      <alignment horizontal="center" vertical="center" wrapText="1"/>
      <protection locked="0"/>
    </xf>
    <xf numFmtId="168" fontId="12" fillId="2" borderId="15" xfId="1" applyNumberFormat="1" applyFont="1" applyFill="1" applyBorder="1" applyAlignment="1" applyProtection="1">
      <alignment horizontal="center" vertical="center" wrapText="1"/>
      <protection locked="0"/>
    </xf>
    <xf numFmtId="168" fontId="12" fillId="2" borderId="11" xfId="1" applyNumberFormat="1" applyFont="1" applyFill="1" applyBorder="1" applyAlignment="1" applyProtection="1">
      <alignment horizontal="center" vertical="center" wrapText="1"/>
      <protection locked="0"/>
    </xf>
    <xf numFmtId="168" fontId="12" fillId="2" borderId="14" xfId="1" applyNumberFormat="1" applyFont="1" applyFill="1" applyBorder="1" applyAlignment="1" applyProtection="1">
      <alignment horizontal="center" vertical="center" wrapText="1"/>
      <protection locked="0"/>
    </xf>
    <xf numFmtId="18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83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182" fontId="12" fillId="2" borderId="13" xfId="1" applyNumberFormat="1" applyFont="1" applyFill="1" applyBorder="1" applyAlignment="1" applyProtection="1">
      <alignment horizontal="center" vertical="center" wrapText="1"/>
      <protection locked="0"/>
    </xf>
    <xf numFmtId="182" fontId="1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42" fillId="3" borderId="0" xfId="0" applyFont="1" applyFill="1" applyAlignment="1" applyProtection="1">
      <alignment horizontal="right" vertical="center"/>
    </xf>
    <xf numFmtId="0" fontId="41" fillId="2" borderId="0" xfId="0" applyFont="1" applyFill="1" applyAlignment="1" applyProtection="1">
      <alignment horizontal="center" vertical="center" wrapText="1"/>
    </xf>
    <xf numFmtId="0" fontId="12" fillId="22" borderId="24" xfId="0" applyFont="1" applyFill="1" applyBorder="1" applyAlignment="1" applyProtection="1">
      <alignment horizontal="center" vertical="center" wrapText="1"/>
      <protection locked="0"/>
    </xf>
    <xf numFmtId="0" fontId="12" fillId="22" borderId="25" xfId="0" applyFont="1" applyFill="1" applyBorder="1" applyAlignment="1" applyProtection="1">
      <alignment horizontal="center" vertical="center" wrapText="1"/>
      <protection locked="0"/>
    </xf>
    <xf numFmtId="0" fontId="12" fillId="22" borderId="26" xfId="0" applyFont="1" applyFill="1" applyBorder="1" applyAlignment="1" applyProtection="1">
      <alignment horizontal="center" vertical="center" wrapText="1"/>
      <protection locked="0"/>
    </xf>
    <xf numFmtId="0" fontId="12" fillId="23" borderId="17" xfId="0" applyFont="1" applyFill="1" applyBorder="1" applyAlignment="1" applyProtection="1">
      <alignment horizontal="center" vertical="center" wrapText="1"/>
      <protection locked="0"/>
    </xf>
    <xf numFmtId="0" fontId="12" fillId="23" borderId="20" xfId="0" applyFont="1" applyFill="1" applyBorder="1" applyAlignment="1" applyProtection="1">
      <alignment horizontal="center" vertical="center" wrapText="1"/>
      <protection locked="0"/>
    </xf>
    <xf numFmtId="0" fontId="12" fillId="23" borderId="22" xfId="0" applyFont="1" applyFill="1" applyBorder="1" applyAlignment="1" applyProtection="1">
      <alignment horizontal="center" vertical="center" wrapText="1"/>
      <protection locked="0"/>
    </xf>
    <xf numFmtId="0" fontId="22" fillId="2" borderId="17" xfId="0" applyFont="1" applyFill="1" applyBorder="1" applyAlignment="1" applyProtection="1">
      <alignment horizontal="center" vertical="center" wrapText="1"/>
      <protection locked="0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11" fillId="21" borderId="17" xfId="0" applyFont="1" applyFill="1" applyBorder="1" applyAlignment="1" applyProtection="1">
      <alignment horizontal="center" vertical="center" wrapText="1"/>
    </xf>
    <xf numFmtId="0" fontId="11" fillId="21" borderId="20" xfId="0" applyFont="1" applyFill="1" applyBorder="1" applyAlignment="1" applyProtection="1">
      <alignment horizontal="center" vertical="center" wrapText="1"/>
    </xf>
    <xf numFmtId="0" fontId="11" fillId="21" borderId="22" xfId="0" applyFont="1" applyFill="1" applyBorder="1" applyAlignment="1" applyProtection="1">
      <alignment horizontal="center" vertical="center" wrapText="1"/>
    </xf>
    <xf numFmtId="0" fontId="65" fillId="15" borderId="13" xfId="0" applyFont="1" applyFill="1" applyBorder="1" applyAlignment="1" applyProtection="1">
      <alignment horizontal="center" vertical="center" textRotation="90"/>
    </xf>
    <xf numFmtId="0" fontId="65" fillId="15" borderId="11" xfId="0" applyFont="1" applyFill="1" applyBorder="1" applyAlignment="1" applyProtection="1">
      <alignment horizontal="center" vertical="center" textRotation="90"/>
    </xf>
    <xf numFmtId="0" fontId="12" fillId="24" borderId="17" xfId="0" applyFont="1" applyFill="1" applyBorder="1" applyAlignment="1" applyProtection="1">
      <alignment horizontal="center" vertical="center" wrapText="1"/>
      <protection locked="0"/>
    </xf>
    <xf numFmtId="0" fontId="12" fillId="24" borderId="20" xfId="0" applyFont="1" applyFill="1" applyBorder="1" applyAlignment="1" applyProtection="1">
      <alignment horizontal="center" vertical="center" wrapText="1"/>
      <protection locked="0"/>
    </xf>
    <xf numFmtId="0" fontId="12" fillId="24" borderId="22" xfId="0" applyFont="1" applyFill="1" applyBorder="1" applyAlignment="1" applyProtection="1">
      <alignment horizontal="center" vertical="center" wrapText="1"/>
      <protection locked="0"/>
    </xf>
    <xf numFmtId="0" fontId="12" fillId="13" borderId="13" xfId="0" applyFont="1" applyFill="1" applyBorder="1" applyAlignment="1" applyProtection="1">
      <alignment horizontal="center" vertical="center" textRotation="90"/>
    </xf>
    <xf numFmtId="0" fontId="12" fillId="13" borderId="11" xfId="0" applyFont="1" applyFill="1" applyBorder="1" applyAlignment="1" applyProtection="1">
      <alignment horizontal="center" vertical="center" textRotation="90"/>
    </xf>
    <xf numFmtId="0" fontId="12" fillId="13" borderId="8" xfId="0" applyFont="1" applyFill="1" applyBorder="1" applyAlignment="1" applyProtection="1">
      <alignment horizontal="center" vertical="center" textRotation="90"/>
    </xf>
    <xf numFmtId="0" fontId="33" fillId="6" borderId="11" xfId="0" applyFont="1" applyFill="1" applyBorder="1" applyAlignment="1" applyProtection="1">
      <alignment horizontal="center" vertical="center" textRotation="90" wrapText="1"/>
    </xf>
    <xf numFmtId="0" fontId="33" fillId="6" borderId="8" xfId="0" applyFont="1" applyFill="1" applyBorder="1" applyAlignment="1" applyProtection="1">
      <alignment horizontal="center" vertical="center" textRotation="90" wrapText="1"/>
    </xf>
    <xf numFmtId="0" fontId="12" fillId="14" borderId="11" xfId="0" applyFont="1" applyFill="1" applyBorder="1" applyAlignment="1" applyProtection="1">
      <alignment horizontal="center" vertical="center" textRotation="90"/>
    </xf>
    <xf numFmtId="0" fontId="12" fillId="25" borderId="13" xfId="0" applyFont="1" applyFill="1" applyBorder="1" applyAlignment="1" applyProtection="1">
      <alignment horizontal="center" vertical="center" textRotation="90" wrapText="1"/>
    </xf>
    <xf numFmtId="0" fontId="12" fillId="25" borderId="11" xfId="0" applyFont="1" applyFill="1" applyBorder="1" applyAlignment="1" applyProtection="1">
      <alignment horizontal="center" vertical="center" textRotation="90" wrapText="1"/>
    </xf>
    <xf numFmtId="0" fontId="12" fillId="25" borderId="8" xfId="0" applyFont="1" applyFill="1" applyBorder="1" applyAlignment="1" applyProtection="1">
      <alignment horizontal="center" vertical="center" textRotation="90" wrapText="1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top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22" fillId="13" borderId="1" xfId="0" applyFont="1" applyFill="1" applyBorder="1" applyAlignment="1" applyProtection="1">
      <alignment horizontal="center" vertical="center" textRotation="90" wrapText="1"/>
    </xf>
    <xf numFmtId="0" fontId="22" fillId="13" borderId="12" xfId="0" applyFont="1" applyFill="1" applyBorder="1" applyAlignment="1" applyProtection="1">
      <alignment horizontal="center" vertical="center" textRotation="90" wrapText="1"/>
    </xf>
    <xf numFmtId="0" fontId="22" fillId="13" borderId="7" xfId="0" applyFont="1" applyFill="1" applyBorder="1" applyAlignment="1" applyProtection="1">
      <alignment horizontal="center" vertical="center" textRotation="90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12" borderId="6" xfId="0" applyFont="1" applyFill="1" applyBorder="1" applyAlignment="1" applyProtection="1">
      <alignment horizontal="center" vertical="center" wrapText="1"/>
    </xf>
    <xf numFmtId="0" fontId="11" fillId="12" borderId="4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1" fillId="21" borderId="1" xfId="0" applyFont="1" applyFill="1" applyBorder="1" applyAlignment="1" applyProtection="1">
      <alignment horizontal="center" vertical="center" wrapText="1"/>
    </xf>
    <xf numFmtId="0" fontId="11" fillId="21" borderId="12" xfId="0" applyFont="1" applyFill="1" applyBorder="1" applyAlignment="1" applyProtection="1">
      <alignment horizontal="center" vertical="center" wrapText="1"/>
    </xf>
    <xf numFmtId="0" fontId="11" fillId="21" borderId="7" xfId="0" applyFont="1" applyFill="1" applyBorder="1" applyAlignment="1" applyProtection="1">
      <alignment horizontal="center" vertical="center" wrapText="1"/>
    </xf>
    <xf numFmtId="0" fontId="22" fillId="14" borderId="12" xfId="0" applyFont="1" applyFill="1" applyBorder="1" applyAlignment="1" applyProtection="1">
      <alignment horizontal="center" vertical="center" textRotation="90"/>
    </xf>
    <xf numFmtId="0" fontId="22" fillId="14" borderId="7" xfId="0" applyFont="1" applyFill="1" applyBorder="1" applyAlignment="1" applyProtection="1">
      <alignment horizontal="center" vertical="center" textRotation="90"/>
    </xf>
    <xf numFmtId="0" fontId="11" fillId="5" borderId="1" xfId="0" applyFont="1" applyFill="1" applyBorder="1" applyAlignment="1" applyProtection="1">
      <alignment horizontal="center" vertical="center" textRotation="90"/>
    </xf>
    <xf numFmtId="0" fontId="11" fillId="5" borderId="12" xfId="0" applyFont="1" applyFill="1" applyBorder="1" applyAlignment="1" applyProtection="1">
      <alignment horizontal="center" vertical="center" textRotation="90"/>
    </xf>
    <xf numFmtId="0" fontId="80" fillId="9" borderId="11" xfId="2" applyFont="1" applyFill="1" applyBorder="1" applyAlignment="1" applyProtection="1">
      <alignment horizontal="center" vertical="center"/>
      <protection locked="0"/>
    </xf>
    <xf numFmtId="0" fontId="80" fillId="9" borderId="14" xfId="2" applyFont="1" applyFill="1" applyBorder="1" applyAlignment="1" applyProtection="1">
      <alignment horizontal="center" vertical="center"/>
      <protection locked="0"/>
    </xf>
    <xf numFmtId="0" fontId="20" fillId="9" borderId="8" xfId="2" applyFill="1" applyBorder="1" applyAlignment="1" applyProtection="1">
      <alignment horizontal="center" vertical="center"/>
      <protection locked="0"/>
    </xf>
    <xf numFmtId="0" fontId="20" fillId="9" borderId="10" xfId="2" applyFill="1" applyBorder="1" applyAlignment="1" applyProtection="1">
      <alignment horizontal="center" vertical="center"/>
      <protection locked="0"/>
    </xf>
  </cellXfs>
  <cellStyles count="5">
    <cellStyle name="Hyperlink" xfId="2" builtinId="8"/>
    <cellStyle name="Komma" xfId="3" builtinId="3"/>
    <cellStyle name="Prozent" xfId="4" builtinId="5"/>
    <cellStyle name="Standard" xfId="0" builtinId="0"/>
    <cellStyle name="Währung" xfId="1" builtinId="4"/>
  </cellStyles>
  <dxfs count="19"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b/>
        <i val="0"/>
        <strike val="0"/>
        <color theme="0"/>
      </font>
      <fill>
        <patternFill>
          <bgColor theme="6" tint="-0.49998474074526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FFFFCC"/>
      <color rgb="FF996600"/>
      <color rgb="FFFFFF00"/>
      <color rgb="FFA5BC32"/>
      <color rgb="FF90A52C"/>
      <color rgb="FF99FF66"/>
      <color rgb="FFCED4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1029454651501"/>
          <c:y val="8.2387701537307831E-2"/>
          <c:w val="0.79557122026413363"/>
          <c:h val="0.77587597249268558"/>
        </c:manualLayout>
      </c:layout>
      <c:lineChart>
        <c:grouping val="standard"/>
        <c:varyColors val="0"/>
        <c:ser>
          <c:idx val="0"/>
          <c:order val="0"/>
          <c:tx>
            <c:strRef>
              <c:f>Milch!$D$17</c:f>
              <c:strCache>
                <c:ptCount val="1"/>
                <c:pt idx="0">
                  <c:v> -  Futterkosten  
    je Kuh/Tag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numFmt formatCode="#,##0.0" sourceLinked="0"/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Milch!$E$4:$AI$4</c:f>
              <c:numCache>
                <c:formatCode>d/m/yy;@</c:formatCode>
                <c:ptCount val="31"/>
                <c:pt idx="0">
                  <c:v>44760</c:v>
                </c:pt>
              </c:numCache>
            </c:numRef>
          </c:cat>
          <c:val>
            <c:numRef>
              <c:f>Milch!$E$19:$AI$19</c:f>
              <c:numCache>
                <c:formatCode>0.0\ "Cent"</c:formatCode>
                <c:ptCount val="31"/>
                <c:pt idx="0">
                  <c:v>9.3238598739607053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34-4796-9893-28A9C1FD7E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211491840"/>
        <c:axId val="211514112"/>
      </c:lineChart>
      <c:dateAx>
        <c:axId val="211491840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514112"/>
        <c:crosses val="autoZero"/>
        <c:auto val="1"/>
        <c:lblOffset val="100"/>
        <c:baseTimeUnit val="days"/>
        <c:majorUnit val="4"/>
        <c:majorTimeUnit val="months"/>
      </c:dateAx>
      <c:valAx>
        <c:axId val="211514112"/>
        <c:scaling>
          <c:orientation val="minMax"/>
          <c:min val="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491840"/>
        <c:crosses val="autoZero"/>
        <c:crossBetween val="between"/>
        <c:majorUnit val="1"/>
      </c:valAx>
      <c:spPr>
        <a:solidFill>
          <a:schemeClr val="accent2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C00000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1029454651501"/>
          <c:y val="8.2387701537307831E-2"/>
          <c:w val="0.79557122026413363"/>
          <c:h val="0.77477012021933589"/>
        </c:manualLayout>
      </c:layout>
      <c:lineChart>
        <c:grouping val="standard"/>
        <c:varyColors val="0"/>
        <c:ser>
          <c:idx val="0"/>
          <c:order val="0"/>
          <c:tx>
            <c:strRef>
              <c:f>Milch!$D$18</c:f>
              <c:strCache>
                <c:ptCount val="1"/>
                <c:pt idx="0">
                  <c:v> = IOFC Kuh/Tag
Milcherlös-Futter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bg1">
                  <a:lumMod val="75000"/>
                </a:schemeClr>
              </a:outerShdw>
            </a:effectLst>
          </c:spPr>
          <c:marker>
            <c:symbol val="none"/>
          </c:marker>
          <c:dLbls>
            <c:numFmt formatCode="#,##0.0" sourceLinked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Milch!$E$4:$AI$4</c:f>
              <c:numCache>
                <c:formatCode>d/m/yy;@</c:formatCode>
                <c:ptCount val="31"/>
                <c:pt idx="0">
                  <c:v>44760</c:v>
                </c:pt>
              </c:numCache>
            </c:numRef>
          </c:cat>
          <c:val>
            <c:numRef>
              <c:f>Milch!$E$18:$AH$18</c:f>
              <c:numCache>
                <c:formatCode>#,##0.0\ "€"</c:formatCode>
                <c:ptCount val="30"/>
                <c:pt idx="0">
                  <c:v>14.845868253968252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FF-4A3A-9471-CDD2D38F18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221709440"/>
        <c:axId val="221710976"/>
      </c:lineChart>
      <c:dateAx>
        <c:axId val="221709440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1710976"/>
        <c:crosses val="autoZero"/>
        <c:auto val="1"/>
        <c:lblOffset val="100"/>
        <c:baseTimeUnit val="days"/>
        <c:majorUnit val="4"/>
        <c:majorTimeUnit val="months"/>
      </c:dateAx>
      <c:valAx>
        <c:axId val="221710976"/>
        <c:scaling>
          <c:orientation val="minMax"/>
          <c:min val="3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l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1709440"/>
        <c:crosses val="autoZero"/>
        <c:crossBetween val="between"/>
        <c:majorUnit val="1"/>
      </c:valAx>
      <c:spPr>
        <a:solidFill>
          <a:schemeClr val="accent3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1029454651501"/>
          <c:y val="1.664399904557385E-2"/>
          <c:w val="0.79557122026413363"/>
          <c:h val="0.89138797423049398"/>
        </c:manualLayout>
      </c:layout>
      <c:lineChart>
        <c:grouping val="standard"/>
        <c:varyColors val="0"/>
        <c:ser>
          <c:idx val="0"/>
          <c:order val="0"/>
          <c:tx>
            <c:strRef>
              <c:f>Milch!$D$25</c:f>
              <c:strCache>
                <c:ptCount val="1"/>
                <c:pt idx="0">
                  <c:v>IOFC/Tag Herde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bg1">
                  <a:lumMod val="75000"/>
                </a:schemeClr>
              </a:outerShdw>
            </a:effectLst>
          </c:spPr>
          <c:marker>
            <c:symbol val="none"/>
          </c:marker>
          <c:dLbls>
            <c:numFmt formatCode="#,##0" sourceLinked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Milch!$E$4:$AI$4</c:f>
              <c:numCache>
                <c:formatCode>d/m/yy;@</c:formatCode>
                <c:ptCount val="31"/>
                <c:pt idx="0">
                  <c:v>44760</c:v>
                </c:pt>
              </c:numCache>
            </c:numRef>
          </c:cat>
          <c:val>
            <c:numRef>
              <c:f>Milch!$E$25:$AH$25</c:f>
              <c:numCache>
                <c:formatCode>#,##0\ "€"</c:formatCode>
                <c:ptCount val="30"/>
                <c:pt idx="0">
                  <c:v>935.28969999999993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FF-4A3A-9471-CDD2D38F18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221809664"/>
        <c:axId val="221819648"/>
      </c:lineChart>
      <c:dateAx>
        <c:axId val="22180966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221819648"/>
        <c:crosses val="autoZero"/>
        <c:auto val="1"/>
        <c:lblOffset val="100"/>
        <c:baseTimeUnit val="days"/>
        <c:majorUnit val="4"/>
        <c:majorTimeUnit val="months"/>
      </c:dateAx>
      <c:valAx>
        <c:axId val="221819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lt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221809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bg1"/>
          </a:solidFill>
          <a:latin typeface="+mn-lt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0</xdr:colOff>
      <xdr:row>5</xdr:row>
      <xdr:rowOff>371475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972176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190500</xdr:colOff>
      <xdr:row>1</xdr:row>
      <xdr:rowOff>38100</xdr:rowOff>
    </xdr:from>
    <xdr:ext cx="1214464" cy="684000"/>
    <xdr:pic>
      <xdr:nvPicPr>
        <xdr:cNvPr id="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763375" y="60960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9524</xdr:colOff>
      <xdr:row>4</xdr:row>
      <xdr:rowOff>9524</xdr:rowOff>
    </xdr:from>
    <xdr:to>
      <xdr:col>3</xdr:col>
      <xdr:colOff>0</xdr:colOff>
      <xdr:row>10</xdr:row>
      <xdr:rowOff>380999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33</xdr:col>
      <xdr:colOff>66680</xdr:colOff>
      <xdr:row>37</xdr:row>
      <xdr:rowOff>9525</xdr:rowOff>
    </xdr:from>
    <xdr:ext cx="639193" cy="360000"/>
    <xdr:pic>
      <xdr:nvPicPr>
        <xdr:cNvPr id="21" name="Grafik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353930" y="8572500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9525</xdr:colOff>
      <xdr:row>13</xdr:row>
      <xdr:rowOff>9525</xdr:rowOff>
    </xdr:from>
    <xdr:to>
      <xdr:col>3</xdr:col>
      <xdr:colOff>0</xdr:colOff>
      <xdr:row>20</xdr:row>
      <xdr:rowOff>1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161924</xdr:colOff>
      <xdr:row>22</xdr:row>
      <xdr:rowOff>0</xdr:rowOff>
    </xdr:from>
    <xdr:to>
      <xdr:col>3</xdr:col>
      <xdr:colOff>0</xdr:colOff>
      <xdr:row>35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295275</xdr:colOff>
      <xdr:row>1</xdr:row>
      <xdr:rowOff>466725</xdr:rowOff>
    </xdr:from>
    <xdr:to>
      <xdr:col>4</xdr:col>
      <xdr:colOff>438150</xdr:colOff>
      <xdr:row>1</xdr:row>
      <xdr:rowOff>727315</xdr:rowOff>
    </xdr:to>
    <xdr:sp macro="" textlink="">
      <xdr:nvSpPr>
        <xdr:cNvPr id="2" name="Pfeil nach unten 1"/>
        <xdr:cNvSpPr/>
      </xdr:nvSpPr>
      <xdr:spPr>
        <a:xfrm>
          <a:off x="4724400" y="657225"/>
          <a:ext cx="142875" cy="260590"/>
        </a:xfrm>
        <a:prstGeom prst="downArrow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381000</xdr:colOff>
      <xdr:row>1</xdr:row>
      <xdr:rowOff>19050</xdr:rowOff>
    </xdr:from>
    <xdr:ext cx="1214464" cy="684000"/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772900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381000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25993725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381000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25993725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digistore24.com/product/113213?voucher=milch-check" TargetMode="External"/><Relationship Id="rId1" Type="http://schemas.openxmlformats.org/officeDocument/2006/relationships/hyperlink" Target="http://www.moeller-agrarmarketing.de/agrar-sho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acebook.com/Agrarmarketing/" TargetMode="External"/><Relationship Id="rId4" Type="http://schemas.openxmlformats.org/officeDocument/2006/relationships/hyperlink" Target="https://www.facebook.com/Agrarmarketin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R2033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2.375" style="7" customWidth="1"/>
    <col min="2" max="3" width="35.625" style="7" customWidth="1"/>
    <col min="4" max="4" width="2.375" style="7" customWidth="1"/>
    <col min="5" max="12" width="4.125" style="7" customWidth="1"/>
    <col min="13" max="13" width="2.375" style="7" customWidth="1"/>
    <col min="14" max="17" width="14.625" style="148" hidden="1" customWidth="1"/>
    <col min="18" max="18" width="4.125" style="167" customWidth="1"/>
    <col min="19" max="19" width="4.125" style="7" customWidth="1"/>
    <col min="20" max="21" width="10" style="7" customWidth="1"/>
    <col min="22" max="16384" width="11" style="7"/>
  </cols>
  <sheetData>
    <row r="1" spans="2:18" x14ac:dyDescent="0.2">
      <c r="N1" s="147" t="s">
        <v>64</v>
      </c>
      <c r="R1" s="7"/>
    </row>
    <row r="2" spans="2:18" ht="90" customHeight="1" x14ac:dyDescent="0.2">
      <c r="B2" s="465" t="s">
        <v>80</v>
      </c>
      <c r="C2" s="466"/>
      <c r="E2" s="176"/>
      <c r="F2" s="176"/>
      <c r="G2" s="176"/>
      <c r="H2" s="176"/>
      <c r="I2" s="176"/>
      <c r="J2" s="176"/>
      <c r="K2" s="176"/>
      <c r="L2" s="176"/>
      <c r="N2" s="147" t="s">
        <v>65</v>
      </c>
      <c r="R2" s="7"/>
    </row>
    <row r="3" spans="2:18" ht="15" customHeight="1" x14ac:dyDescent="0.2">
      <c r="B3" s="467"/>
      <c r="C3" s="468"/>
      <c r="E3" s="176"/>
      <c r="F3" s="176"/>
      <c r="G3" s="176"/>
      <c r="H3" s="176"/>
      <c r="I3" s="176"/>
      <c r="J3" s="176"/>
      <c r="K3" s="176"/>
      <c r="L3" s="176"/>
      <c r="N3" s="147" t="s">
        <v>66</v>
      </c>
      <c r="R3" s="7"/>
    </row>
    <row r="4" spans="2:18" ht="30" customHeight="1" x14ac:dyDescent="0.2">
      <c r="B4" s="179" t="s">
        <v>77</v>
      </c>
      <c r="C4" s="171">
        <f ca="1">IF(C5=O6,INDEX(O10:O2020,MATCH(TODAY(),P10:P2020,0),1),"wurde bereits eingetragen")</f>
        <v>2357</v>
      </c>
      <c r="E4" s="176"/>
      <c r="F4" s="176"/>
      <c r="G4" s="176"/>
      <c r="H4" s="176"/>
      <c r="I4" s="176"/>
      <c r="J4" s="176"/>
      <c r="K4" s="176"/>
      <c r="L4" s="176"/>
      <c r="N4" s="149" t="s">
        <v>67</v>
      </c>
      <c r="O4" s="150">
        <f ca="1">INDEX(O10:O2020,MATCH(TODAY(),P10:P2020,0),1)</f>
        <v>2357</v>
      </c>
      <c r="P4" s="151" t="s">
        <v>41</v>
      </c>
      <c r="Q4" s="151" t="s">
        <v>42</v>
      </c>
      <c r="R4" s="7"/>
    </row>
    <row r="5" spans="2:18" ht="30" customHeight="1" x14ac:dyDescent="0.2">
      <c r="B5" s="178" t="str">
        <f ca="1">IF(AND(TODAY()&gt;=$P$5,TODAY()&lt;=$Q$5),"Code eingetragen &gt;&gt;&gt;","Code bitte hier eintragen &gt;&gt;&gt;")</f>
        <v>Code bitte hier eintragen &gt;&gt;&gt;</v>
      </c>
      <c r="C5" s="152">
        <f ca="1">TODAY()-1</f>
        <v>44791</v>
      </c>
      <c r="E5" s="176"/>
      <c r="F5" s="176"/>
      <c r="G5" s="176"/>
      <c r="H5" s="176"/>
      <c r="I5" s="176"/>
      <c r="J5" s="176"/>
      <c r="K5" s="176"/>
      <c r="L5" s="176"/>
      <c r="N5" s="153" t="s">
        <v>68</v>
      </c>
      <c r="O5" s="154">
        <f ca="1">C5</f>
        <v>44791</v>
      </c>
      <c r="P5" s="155">
        <f ca="1">IFERROR(IF($O$5=$O$6,$O$6,INDEX(P10:P2020,MATCH($O$5,$O$10:$O$2020,0),1)),$O$6)</f>
        <v>44791</v>
      </c>
      <c r="Q5" s="155">
        <f ca="1">IFERROR(IF($O$5=$O$6,$O$6,INDEX(Q10:Q2020,MATCH($O$5,$O$10:$O$2020,0),1)),$O$6)</f>
        <v>44791</v>
      </c>
      <c r="R5" s="7"/>
    </row>
    <row r="6" spans="2:18" ht="30" customHeight="1" x14ac:dyDescent="0.2">
      <c r="B6" s="179" t="s">
        <v>69</v>
      </c>
      <c r="C6" s="177" t="str">
        <f ca="1">IF(AND(TODAY()&gt;=P5,TODAY()&lt;=Q5),Q5,"Bitte richtigen Code eintragen!")</f>
        <v>Bitte richtigen Code eintragen!</v>
      </c>
      <c r="E6" s="176"/>
      <c r="F6" s="176"/>
      <c r="G6" s="176"/>
      <c r="H6" s="176"/>
      <c r="I6" s="176"/>
      <c r="J6" s="176"/>
      <c r="K6" s="176"/>
      <c r="L6" s="176"/>
      <c r="N6" s="156" t="s">
        <v>39</v>
      </c>
      <c r="O6" s="157">
        <f ca="1">TODAY()-1</f>
        <v>44791</v>
      </c>
      <c r="P6" s="469" t="s">
        <v>70</v>
      </c>
      <c r="Q6" s="470"/>
      <c r="R6" s="7"/>
    </row>
    <row r="7" spans="2:18" ht="24" customHeight="1" x14ac:dyDescent="0.2">
      <c r="B7" s="471" t="s">
        <v>71</v>
      </c>
      <c r="C7" s="471"/>
      <c r="R7" s="7"/>
    </row>
    <row r="8" spans="2:18" ht="30" customHeight="1" x14ac:dyDescent="0.2">
      <c r="N8" s="74" t="s">
        <v>43</v>
      </c>
      <c r="O8" s="158">
        <v>40</v>
      </c>
      <c r="P8" s="74" t="s">
        <v>72</v>
      </c>
      <c r="Q8" s="159">
        <f>Q2020</f>
        <v>45697</v>
      </c>
      <c r="R8" s="7"/>
    </row>
    <row r="9" spans="2:18" ht="30" customHeight="1" x14ac:dyDescent="0.2">
      <c r="B9" s="472" t="s">
        <v>78</v>
      </c>
      <c r="C9" s="473"/>
      <c r="N9" s="74" t="s">
        <v>44</v>
      </c>
      <c r="O9" s="74" t="s">
        <v>40</v>
      </c>
      <c r="P9" s="74" t="s">
        <v>41</v>
      </c>
      <c r="Q9" s="74" t="s">
        <v>42</v>
      </c>
      <c r="R9" s="7"/>
    </row>
    <row r="10" spans="2:18" ht="30" customHeight="1" x14ac:dyDescent="0.2">
      <c r="B10" s="567" t="s">
        <v>79</v>
      </c>
      <c r="C10" s="568"/>
      <c r="N10" s="160">
        <f>DAY(P10)</f>
        <v>1</v>
      </c>
      <c r="O10" s="161">
        <f t="shared" ref="O10:O73" si="0">ROUND(P10/N10,0)</f>
        <v>43647</v>
      </c>
      <c r="P10" s="162">
        <v>43647</v>
      </c>
      <c r="Q10" s="163">
        <f>P10+O8</f>
        <v>43687</v>
      </c>
      <c r="R10" s="7"/>
    </row>
    <row r="11" spans="2:18" ht="30" hidden="1" customHeight="1" x14ac:dyDescent="0.2">
      <c r="B11" s="474" t="s">
        <v>73</v>
      </c>
      <c r="C11" s="475"/>
      <c r="N11" s="160">
        <f t="shared" ref="N11:N74" si="1">DAY(P11)</f>
        <v>2</v>
      </c>
      <c r="O11" s="164">
        <f t="shared" si="0"/>
        <v>21824</v>
      </c>
      <c r="P11" s="165">
        <f>P10+1</f>
        <v>43648</v>
      </c>
      <c r="Q11" s="165">
        <f>Q10+1</f>
        <v>43688</v>
      </c>
      <c r="R11" s="7"/>
    </row>
    <row r="12" spans="2:18" ht="30" hidden="1" customHeight="1" x14ac:dyDescent="0.2">
      <c r="B12" s="569" t="s">
        <v>76</v>
      </c>
      <c r="C12" s="570"/>
      <c r="N12" s="160">
        <f t="shared" si="1"/>
        <v>3</v>
      </c>
      <c r="O12" s="161">
        <f t="shared" si="0"/>
        <v>14550</v>
      </c>
      <c r="P12" s="166">
        <f t="shared" ref="P12:Q27" si="2">P11+1</f>
        <v>43649</v>
      </c>
      <c r="Q12" s="166">
        <f t="shared" si="2"/>
        <v>43689</v>
      </c>
      <c r="R12" s="7"/>
    </row>
    <row r="13" spans="2:18" ht="30" customHeight="1" x14ac:dyDescent="0.2">
      <c r="B13" s="463" t="s">
        <v>74</v>
      </c>
      <c r="C13" s="464"/>
      <c r="N13" s="160">
        <f t="shared" si="1"/>
        <v>4</v>
      </c>
      <c r="O13" s="161">
        <f t="shared" si="0"/>
        <v>10913</v>
      </c>
      <c r="P13" s="166">
        <f>P12+1</f>
        <v>43650</v>
      </c>
      <c r="Q13" s="166">
        <f>Q12+1</f>
        <v>43690</v>
      </c>
      <c r="R13" s="7"/>
    </row>
    <row r="14" spans="2:18" ht="24" customHeight="1" x14ac:dyDescent="0.2">
      <c r="N14" s="160">
        <f t="shared" si="1"/>
        <v>5</v>
      </c>
      <c r="O14" s="161">
        <f t="shared" si="0"/>
        <v>8730</v>
      </c>
      <c r="P14" s="166">
        <f t="shared" si="2"/>
        <v>43651</v>
      </c>
      <c r="Q14" s="166">
        <f t="shared" si="2"/>
        <v>43691</v>
      </c>
      <c r="R14" s="7"/>
    </row>
    <row r="15" spans="2:18" ht="24" customHeight="1" x14ac:dyDescent="0.2">
      <c r="N15" s="160">
        <f t="shared" si="1"/>
        <v>6</v>
      </c>
      <c r="O15" s="161">
        <f t="shared" si="0"/>
        <v>7275</v>
      </c>
      <c r="P15" s="166">
        <f t="shared" si="2"/>
        <v>43652</v>
      </c>
      <c r="Q15" s="166">
        <f t="shared" si="2"/>
        <v>43692</v>
      </c>
      <c r="R15" s="7"/>
    </row>
    <row r="16" spans="2:18" ht="24" customHeight="1" x14ac:dyDescent="0.2">
      <c r="N16" s="160">
        <f t="shared" si="1"/>
        <v>7</v>
      </c>
      <c r="O16" s="161">
        <f t="shared" si="0"/>
        <v>6236</v>
      </c>
      <c r="P16" s="166">
        <f t="shared" si="2"/>
        <v>43653</v>
      </c>
      <c r="Q16" s="166">
        <f t="shared" si="2"/>
        <v>43693</v>
      </c>
      <c r="R16" s="7"/>
    </row>
    <row r="17" spans="14:18" ht="24" customHeight="1" x14ac:dyDescent="0.2">
      <c r="N17" s="160">
        <f t="shared" si="1"/>
        <v>8</v>
      </c>
      <c r="O17" s="161">
        <f t="shared" si="0"/>
        <v>5457</v>
      </c>
      <c r="P17" s="166">
        <f t="shared" si="2"/>
        <v>43654</v>
      </c>
      <c r="Q17" s="166">
        <f t="shared" si="2"/>
        <v>43694</v>
      </c>
    </row>
    <row r="18" spans="14:18" ht="24" customHeight="1" x14ac:dyDescent="0.2">
      <c r="N18" s="160">
        <f t="shared" si="1"/>
        <v>9</v>
      </c>
      <c r="O18" s="161">
        <f t="shared" si="0"/>
        <v>4851</v>
      </c>
      <c r="P18" s="166">
        <f t="shared" si="2"/>
        <v>43655</v>
      </c>
      <c r="Q18" s="166">
        <f t="shared" si="2"/>
        <v>43695</v>
      </c>
      <c r="R18" s="7"/>
    </row>
    <row r="19" spans="14:18" ht="24" customHeight="1" x14ac:dyDescent="0.2">
      <c r="N19" s="160">
        <f t="shared" si="1"/>
        <v>10</v>
      </c>
      <c r="O19" s="161">
        <f t="shared" si="0"/>
        <v>4366</v>
      </c>
      <c r="P19" s="166">
        <f t="shared" si="2"/>
        <v>43656</v>
      </c>
      <c r="Q19" s="166">
        <f t="shared" si="2"/>
        <v>43696</v>
      </c>
      <c r="R19" s="7"/>
    </row>
    <row r="20" spans="14:18" ht="24" customHeight="1" x14ac:dyDescent="0.2">
      <c r="N20" s="160">
        <f t="shared" si="1"/>
        <v>11</v>
      </c>
      <c r="O20" s="161">
        <f t="shared" si="0"/>
        <v>3969</v>
      </c>
      <c r="P20" s="166">
        <f t="shared" si="2"/>
        <v>43657</v>
      </c>
      <c r="Q20" s="166">
        <f t="shared" si="2"/>
        <v>43697</v>
      </c>
      <c r="R20" s="7"/>
    </row>
    <row r="21" spans="14:18" ht="24" customHeight="1" x14ac:dyDescent="0.2">
      <c r="N21" s="160">
        <f t="shared" si="1"/>
        <v>12</v>
      </c>
      <c r="O21" s="161">
        <f t="shared" si="0"/>
        <v>3638</v>
      </c>
      <c r="P21" s="166">
        <f t="shared" si="2"/>
        <v>43658</v>
      </c>
      <c r="Q21" s="166">
        <f t="shared" si="2"/>
        <v>43698</v>
      </c>
      <c r="R21" s="7"/>
    </row>
    <row r="22" spans="14:18" ht="24" customHeight="1" x14ac:dyDescent="0.2">
      <c r="N22" s="160">
        <f t="shared" si="1"/>
        <v>13</v>
      </c>
      <c r="O22" s="161">
        <f t="shared" si="0"/>
        <v>3358</v>
      </c>
      <c r="P22" s="166">
        <f t="shared" si="2"/>
        <v>43659</v>
      </c>
      <c r="Q22" s="166">
        <f t="shared" si="2"/>
        <v>43699</v>
      </c>
      <c r="R22" s="7"/>
    </row>
    <row r="23" spans="14:18" ht="24" customHeight="1" x14ac:dyDescent="0.2">
      <c r="N23" s="160">
        <f t="shared" si="1"/>
        <v>14</v>
      </c>
      <c r="O23" s="161">
        <f t="shared" si="0"/>
        <v>3119</v>
      </c>
      <c r="P23" s="166">
        <f t="shared" si="2"/>
        <v>43660</v>
      </c>
      <c r="Q23" s="166">
        <f t="shared" si="2"/>
        <v>43700</v>
      </c>
      <c r="R23" s="7"/>
    </row>
    <row r="24" spans="14:18" ht="24" customHeight="1" x14ac:dyDescent="0.2">
      <c r="N24" s="160">
        <f t="shared" si="1"/>
        <v>15</v>
      </c>
      <c r="O24" s="161">
        <f t="shared" si="0"/>
        <v>2911</v>
      </c>
      <c r="P24" s="166">
        <f t="shared" si="2"/>
        <v>43661</v>
      </c>
      <c r="Q24" s="166">
        <f t="shared" si="2"/>
        <v>43701</v>
      </c>
      <c r="R24" s="7"/>
    </row>
    <row r="25" spans="14:18" ht="24" customHeight="1" x14ac:dyDescent="0.2">
      <c r="N25" s="160">
        <f t="shared" si="1"/>
        <v>16</v>
      </c>
      <c r="O25" s="161">
        <f t="shared" si="0"/>
        <v>2729</v>
      </c>
      <c r="P25" s="166">
        <f t="shared" si="2"/>
        <v>43662</v>
      </c>
      <c r="Q25" s="166">
        <f t="shared" si="2"/>
        <v>43702</v>
      </c>
      <c r="R25" s="7"/>
    </row>
    <row r="26" spans="14:18" ht="24" customHeight="1" x14ac:dyDescent="0.2">
      <c r="N26" s="160">
        <f t="shared" si="1"/>
        <v>17</v>
      </c>
      <c r="O26" s="161">
        <f t="shared" si="0"/>
        <v>2568</v>
      </c>
      <c r="P26" s="166">
        <f t="shared" si="2"/>
        <v>43663</v>
      </c>
      <c r="Q26" s="166">
        <f t="shared" si="2"/>
        <v>43703</v>
      </c>
      <c r="R26" s="7"/>
    </row>
    <row r="27" spans="14:18" ht="15" customHeight="1" x14ac:dyDescent="0.2">
      <c r="N27" s="160">
        <f t="shared" si="1"/>
        <v>18</v>
      </c>
      <c r="O27" s="161">
        <f t="shared" si="0"/>
        <v>2426</v>
      </c>
      <c r="P27" s="166">
        <f t="shared" si="2"/>
        <v>43664</v>
      </c>
      <c r="Q27" s="166">
        <f t="shared" si="2"/>
        <v>43704</v>
      </c>
      <c r="R27" s="7"/>
    </row>
    <row r="28" spans="14:18" ht="15" customHeight="1" x14ac:dyDescent="0.2">
      <c r="N28" s="160">
        <f t="shared" si="1"/>
        <v>19</v>
      </c>
      <c r="O28" s="161">
        <f t="shared" si="0"/>
        <v>2298</v>
      </c>
      <c r="P28" s="166">
        <f t="shared" ref="P28:Q43" si="3">P27+1</f>
        <v>43665</v>
      </c>
      <c r="Q28" s="166">
        <f t="shared" si="3"/>
        <v>43705</v>
      </c>
      <c r="R28" s="7"/>
    </row>
    <row r="29" spans="14:18" ht="15" customHeight="1" x14ac:dyDescent="0.2">
      <c r="N29" s="160">
        <f t="shared" si="1"/>
        <v>20</v>
      </c>
      <c r="O29" s="161">
        <f t="shared" si="0"/>
        <v>2183</v>
      </c>
      <c r="P29" s="166">
        <f t="shared" si="3"/>
        <v>43666</v>
      </c>
      <c r="Q29" s="166">
        <f t="shared" si="3"/>
        <v>43706</v>
      </c>
      <c r="R29" s="7"/>
    </row>
    <row r="30" spans="14:18" ht="15" customHeight="1" x14ac:dyDescent="0.2">
      <c r="N30" s="160">
        <f t="shared" si="1"/>
        <v>21</v>
      </c>
      <c r="O30" s="161">
        <f t="shared" si="0"/>
        <v>2079</v>
      </c>
      <c r="P30" s="166">
        <f t="shared" si="3"/>
        <v>43667</v>
      </c>
      <c r="Q30" s="166">
        <f t="shared" si="3"/>
        <v>43707</v>
      </c>
      <c r="R30" s="7"/>
    </row>
    <row r="31" spans="14:18" ht="15" customHeight="1" x14ac:dyDescent="0.2">
      <c r="N31" s="160">
        <f t="shared" si="1"/>
        <v>22</v>
      </c>
      <c r="O31" s="161">
        <f t="shared" si="0"/>
        <v>1985</v>
      </c>
      <c r="P31" s="166">
        <f t="shared" si="3"/>
        <v>43668</v>
      </c>
      <c r="Q31" s="166">
        <f t="shared" si="3"/>
        <v>43708</v>
      </c>
      <c r="R31" s="7"/>
    </row>
    <row r="32" spans="14:18" ht="15" customHeight="1" x14ac:dyDescent="0.2">
      <c r="N32" s="160">
        <f t="shared" si="1"/>
        <v>23</v>
      </c>
      <c r="O32" s="161">
        <f t="shared" si="0"/>
        <v>1899</v>
      </c>
      <c r="P32" s="166">
        <f t="shared" si="3"/>
        <v>43669</v>
      </c>
      <c r="Q32" s="166">
        <f t="shared" si="3"/>
        <v>43709</v>
      </c>
      <c r="R32" s="7"/>
    </row>
    <row r="33" spans="14:18" ht="15" customHeight="1" x14ac:dyDescent="0.2">
      <c r="N33" s="160">
        <f t="shared" si="1"/>
        <v>24</v>
      </c>
      <c r="O33" s="161">
        <f t="shared" si="0"/>
        <v>1820</v>
      </c>
      <c r="P33" s="166">
        <f t="shared" si="3"/>
        <v>43670</v>
      </c>
      <c r="Q33" s="166">
        <f t="shared" si="3"/>
        <v>43710</v>
      </c>
      <c r="R33" s="7"/>
    </row>
    <row r="34" spans="14:18" ht="15" customHeight="1" x14ac:dyDescent="0.2">
      <c r="N34" s="160">
        <f t="shared" si="1"/>
        <v>25</v>
      </c>
      <c r="O34" s="161">
        <f t="shared" si="0"/>
        <v>1747</v>
      </c>
      <c r="P34" s="166">
        <f t="shared" si="3"/>
        <v>43671</v>
      </c>
      <c r="Q34" s="166">
        <f t="shared" si="3"/>
        <v>43711</v>
      </c>
      <c r="R34" s="7"/>
    </row>
    <row r="35" spans="14:18" ht="15" customHeight="1" x14ac:dyDescent="0.2">
      <c r="N35" s="160">
        <f t="shared" si="1"/>
        <v>26</v>
      </c>
      <c r="O35" s="161">
        <f t="shared" si="0"/>
        <v>1680</v>
      </c>
      <c r="P35" s="166">
        <f t="shared" si="3"/>
        <v>43672</v>
      </c>
      <c r="Q35" s="166">
        <f t="shared" si="3"/>
        <v>43712</v>
      </c>
      <c r="R35" s="7"/>
    </row>
    <row r="36" spans="14:18" ht="15" customHeight="1" x14ac:dyDescent="0.2">
      <c r="N36" s="160">
        <f t="shared" si="1"/>
        <v>27</v>
      </c>
      <c r="O36" s="161">
        <f t="shared" si="0"/>
        <v>1618</v>
      </c>
      <c r="P36" s="166">
        <f t="shared" si="3"/>
        <v>43673</v>
      </c>
      <c r="Q36" s="166">
        <f t="shared" si="3"/>
        <v>43713</v>
      </c>
      <c r="R36" s="7"/>
    </row>
    <row r="37" spans="14:18" ht="15" customHeight="1" x14ac:dyDescent="0.2">
      <c r="N37" s="160">
        <f t="shared" si="1"/>
        <v>28</v>
      </c>
      <c r="O37" s="161">
        <f t="shared" si="0"/>
        <v>1560</v>
      </c>
      <c r="P37" s="166">
        <f t="shared" si="3"/>
        <v>43674</v>
      </c>
      <c r="Q37" s="166">
        <f t="shared" si="3"/>
        <v>43714</v>
      </c>
      <c r="R37" s="7"/>
    </row>
    <row r="38" spans="14:18" ht="15" customHeight="1" x14ac:dyDescent="0.2">
      <c r="N38" s="160">
        <f t="shared" si="1"/>
        <v>29</v>
      </c>
      <c r="O38" s="161">
        <f t="shared" si="0"/>
        <v>1506</v>
      </c>
      <c r="P38" s="166">
        <f t="shared" si="3"/>
        <v>43675</v>
      </c>
      <c r="Q38" s="166">
        <f t="shared" si="3"/>
        <v>43715</v>
      </c>
      <c r="R38" s="7"/>
    </row>
    <row r="39" spans="14:18" ht="15" customHeight="1" x14ac:dyDescent="0.2">
      <c r="N39" s="160">
        <f t="shared" si="1"/>
        <v>30</v>
      </c>
      <c r="O39" s="161">
        <f t="shared" si="0"/>
        <v>1456</v>
      </c>
      <c r="P39" s="166">
        <f t="shared" si="3"/>
        <v>43676</v>
      </c>
      <c r="Q39" s="166">
        <f t="shared" si="3"/>
        <v>43716</v>
      </c>
      <c r="R39" s="7"/>
    </row>
    <row r="40" spans="14:18" ht="15" customHeight="1" x14ac:dyDescent="0.2">
      <c r="N40" s="160">
        <f t="shared" si="1"/>
        <v>31</v>
      </c>
      <c r="O40" s="161">
        <f t="shared" si="0"/>
        <v>1409</v>
      </c>
      <c r="P40" s="166">
        <f t="shared" si="3"/>
        <v>43677</v>
      </c>
      <c r="Q40" s="166">
        <f t="shared" si="3"/>
        <v>43717</v>
      </c>
      <c r="R40" s="7"/>
    </row>
    <row r="41" spans="14:18" ht="15" customHeight="1" x14ac:dyDescent="0.2">
      <c r="N41" s="160">
        <f t="shared" si="1"/>
        <v>1</v>
      </c>
      <c r="O41" s="161">
        <f t="shared" si="0"/>
        <v>43678</v>
      </c>
      <c r="P41" s="166">
        <f t="shared" si="3"/>
        <v>43678</v>
      </c>
      <c r="Q41" s="166">
        <f t="shared" si="3"/>
        <v>43718</v>
      </c>
      <c r="R41" s="7"/>
    </row>
    <row r="42" spans="14:18" ht="15" customHeight="1" x14ac:dyDescent="0.2">
      <c r="N42" s="160">
        <f t="shared" si="1"/>
        <v>2</v>
      </c>
      <c r="O42" s="161">
        <f t="shared" si="0"/>
        <v>21840</v>
      </c>
      <c r="P42" s="166">
        <f t="shared" si="3"/>
        <v>43679</v>
      </c>
      <c r="Q42" s="166">
        <f t="shared" si="3"/>
        <v>43719</v>
      </c>
      <c r="R42" s="7"/>
    </row>
    <row r="43" spans="14:18" ht="15" customHeight="1" x14ac:dyDescent="0.2">
      <c r="N43" s="160">
        <f t="shared" si="1"/>
        <v>3</v>
      </c>
      <c r="O43" s="161">
        <f t="shared" si="0"/>
        <v>14560</v>
      </c>
      <c r="P43" s="166">
        <f t="shared" si="3"/>
        <v>43680</v>
      </c>
      <c r="Q43" s="166">
        <f t="shared" si="3"/>
        <v>43720</v>
      </c>
      <c r="R43" s="7"/>
    </row>
    <row r="44" spans="14:18" ht="15" customHeight="1" x14ac:dyDescent="0.2">
      <c r="N44" s="160">
        <f t="shared" si="1"/>
        <v>4</v>
      </c>
      <c r="O44" s="161">
        <f t="shared" si="0"/>
        <v>10920</v>
      </c>
      <c r="P44" s="166">
        <f t="shared" ref="P44:Q59" si="4">P43+1</f>
        <v>43681</v>
      </c>
      <c r="Q44" s="166">
        <f t="shared" si="4"/>
        <v>43721</v>
      </c>
      <c r="R44" s="7"/>
    </row>
    <row r="45" spans="14:18" ht="15" customHeight="1" x14ac:dyDescent="0.2">
      <c r="N45" s="160">
        <f t="shared" si="1"/>
        <v>5</v>
      </c>
      <c r="O45" s="161">
        <f t="shared" si="0"/>
        <v>8736</v>
      </c>
      <c r="P45" s="166">
        <f t="shared" si="4"/>
        <v>43682</v>
      </c>
      <c r="Q45" s="166">
        <f t="shared" si="4"/>
        <v>43722</v>
      </c>
      <c r="R45" s="7"/>
    </row>
    <row r="46" spans="14:18" ht="15" customHeight="1" x14ac:dyDescent="0.2">
      <c r="N46" s="160">
        <f t="shared" si="1"/>
        <v>6</v>
      </c>
      <c r="O46" s="161">
        <f t="shared" si="0"/>
        <v>7281</v>
      </c>
      <c r="P46" s="166">
        <f t="shared" si="4"/>
        <v>43683</v>
      </c>
      <c r="Q46" s="166">
        <f t="shared" si="4"/>
        <v>43723</v>
      </c>
      <c r="R46" s="7"/>
    </row>
    <row r="47" spans="14:18" ht="15" customHeight="1" x14ac:dyDescent="0.2">
      <c r="N47" s="160">
        <f t="shared" si="1"/>
        <v>7</v>
      </c>
      <c r="O47" s="161">
        <f t="shared" si="0"/>
        <v>6241</v>
      </c>
      <c r="P47" s="166">
        <f t="shared" si="4"/>
        <v>43684</v>
      </c>
      <c r="Q47" s="166">
        <f t="shared" si="4"/>
        <v>43724</v>
      </c>
      <c r="R47" s="7"/>
    </row>
    <row r="48" spans="14:18" ht="15" customHeight="1" x14ac:dyDescent="0.2">
      <c r="N48" s="160">
        <f t="shared" si="1"/>
        <v>8</v>
      </c>
      <c r="O48" s="161">
        <f t="shared" si="0"/>
        <v>5461</v>
      </c>
      <c r="P48" s="166">
        <f t="shared" si="4"/>
        <v>43685</v>
      </c>
      <c r="Q48" s="166">
        <f t="shared" si="4"/>
        <v>43725</v>
      </c>
      <c r="R48" s="7"/>
    </row>
    <row r="49" spans="14:18" ht="15" customHeight="1" x14ac:dyDescent="0.2">
      <c r="N49" s="160">
        <f t="shared" si="1"/>
        <v>9</v>
      </c>
      <c r="O49" s="161">
        <f t="shared" si="0"/>
        <v>4854</v>
      </c>
      <c r="P49" s="166">
        <f t="shared" si="4"/>
        <v>43686</v>
      </c>
      <c r="Q49" s="166">
        <f t="shared" si="4"/>
        <v>43726</v>
      </c>
      <c r="R49" s="7"/>
    </row>
    <row r="50" spans="14:18" ht="15" customHeight="1" x14ac:dyDescent="0.2">
      <c r="N50" s="160">
        <f t="shared" si="1"/>
        <v>10</v>
      </c>
      <c r="O50" s="161">
        <f t="shared" si="0"/>
        <v>4369</v>
      </c>
      <c r="P50" s="166">
        <f t="shared" si="4"/>
        <v>43687</v>
      </c>
      <c r="Q50" s="166">
        <f t="shared" si="4"/>
        <v>43727</v>
      </c>
      <c r="R50" s="7"/>
    </row>
    <row r="51" spans="14:18" ht="15" customHeight="1" x14ac:dyDescent="0.2">
      <c r="N51" s="160">
        <f t="shared" si="1"/>
        <v>11</v>
      </c>
      <c r="O51" s="161">
        <f t="shared" si="0"/>
        <v>3972</v>
      </c>
      <c r="P51" s="166">
        <f t="shared" si="4"/>
        <v>43688</v>
      </c>
      <c r="Q51" s="166">
        <f t="shared" si="4"/>
        <v>43728</v>
      </c>
      <c r="R51" s="7"/>
    </row>
    <row r="52" spans="14:18" ht="15" customHeight="1" x14ac:dyDescent="0.2">
      <c r="N52" s="160">
        <f t="shared" si="1"/>
        <v>12</v>
      </c>
      <c r="O52" s="161">
        <f t="shared" si="0"/>
        <v>3641</v>
      </c>
      <c r="P52" s="166">
        <f t="shared" si="4"/>
        <v>43689</v>
      </c>
      <c r="Q52" s="166">
        <f t="shared" si="4"/>
        <v>43729</v>
      </c>
      <c r="R52" s="7"/>
    </row>
    <row r="53" spans="14:18" ht="15" customHeight="1" x14ac:dyDescent="0.2">
      <c r="N53" s="160">
        <f t="shared" si="1"/>
        <v>13</v>
      </c>
      <c r="O53" s="161">
        <f t="shared" si="0"/>
        <v>3361</v>
      </c>
      <c r="P53" s="166">
        <f t="shared" si="4"/>
        <v>43690</v>
      </c>
      <c r="Q53" s="166">
        <f t="shared" si="4"/>
        <v>43730</v>
      </c>
      <c r="R53" s="7"/>
    </row>
    <row r="54" spans="14:18" ht="15" customHeight="1" x14ac:dyDescent="0.2">
      <c r="N54" s="160">
        <f t="shared" si="1"/>
        <v>14</v>
      </c>
      <c r="O54" s="161">
        <f t="shared" si="0"/>
        <v>3121</v>
      </c>
      <c r="P54" s="166">
        <f t="shared" si="4"/>
        <v>43691</v>
      </c>
      <c r="Q54" s="166">
        <f t="shared" si="4"/>
        <v>43731</v>
      </c>
      <c r="R54" s="7"/>
    </row>
    <row r="55" spans="14:18" ht="15" customHeight="1" x14ac:dyDescent="0.2">
      <c r="N55" s="160">
        <f t="shared" si="1"/>
        <v>15</v>
      </c>
      <c r="O55" s="161">
        <f t="shared" si="0"/>
        <v>2913</v>
      </c>
      <c r="P55" s="166">
        <f t="shared" si="4"/>
        <v>43692</v>
      </c>
      <c r="Q55" s="166">
        <f t="shared" si="4"/>
        <v>43732</v>
      </c>
      <c r="R55" s="7"/>
    </row>
    <row r="56" spans="14:18" ht="15" customHeight="1" x14ac:dyDescent="0.2">
      <c r="N56" s="160">
        <f t="shared" si="1"/>
        <v>16</v>
      </c>
      <c r="O56" s="161">
        <f t="shared" si="0"/>
        <v>2731</v>
      </c>
      <c r="P56" s="166">
        <f t="shared" si="4"/>
        <v>43693</v>
      </c>
      <c r="Q56" s="166">
        <f t="shared" si="4"/>
        <v>43733</v>
      </c>
      <c r="R56" s="7"/>
    </row>
    <row r="57" spans="14:18" ht="15" customHeight="1" x14ac:dyDescent="0.2">
      <c r="N57" s="160">
        <f t="shared" si="1"/>
        <v>17</v>
      </c>
      <c r="O57" s="161">
        <f t="shared" si="0"/>
        <v>2570</v>
      </c>
      <c r="P57" s="166">
        <f t="shared" si="4"/>
        <v>43694</v>
      </c>
      <c r="Q57" s="166">
        <f t="shared" si="4"/>
        <v>43734</v>
      </c>
      <c r="R57" s="7"/>
    </row>
    <row r="58" spans="14:18" ht="15" customHeight="1" x14ac:dyDescent="0.2">
      <c r="N58" s="160">
        <f t="shared" si="1"/>
        <v>18</v>
      </c>
      <c r="O58" s="161">
        <f t="shared" si="0"/>
        <v>2428</v>
      </c>
      <c r="P58" s="166">
        <f t="shared" si="4"/>
        <v>43695</v>
      </c>
      <c r="Q58" s="166">
        <f t="shared" si="4"/>
        <v>43735</v>
      </c>
      <c r="R58" s="7"/>
    </row>
    <row r="59" spans="14:18" ht="15" customHeight="1" x14ac:dyDescent="0.2">
      <c r="N59" s="160">
        <f t="shared" si="1"/>
        <v>19</v>
      </c>
      <c r="O59" s="161">
        <f t="shared" si="0"/>
        <v>2300</v>
      </c>
      <c r="P59" s="166">
        <f t="shared" si="4"/>
        <v>43696</v>
      </c>
      <c r="Q59" s="166">
        <f t="shared" si="4"/>
        <v>43736</v>
      </c>
      <c r="R59" s="7"/>
    </row>
    <row r="60" spans="14:18" ht="15" customHeight="1" x14ac:dyDescent="0.2">
      <c r="N60" s="160">
        <f t="shared" si="1"/>
        <v>20</v>
      </c>
      <c r="O60" s="161">
        <f t="shared" si="0"/>
        <v>2185</v>
      </c>
      <c r="P60" s="166">
        <f t="shared" ref="P60:Q75" si="5">P59+1</f>
        <v>43697</v>
      </c>
      <c r="Q60" s="166">
        <f t="shared" si="5"/>
        <v>43737</v>
      </c>
      <c r="R60" s="7"/>
    </row>
    <row r="61" spans="14:18" ht="15" customHeight="1" x14ac:dyDescent="0.2">
      <c r="N61" s="160">
        <f t="shared" si="1"/>
        <v>21</v>
      </c>
      <c r="O61" s="161">
        <f t="shared" si="0"/>
        <v>2081</v>
      </c>
      <c r="P61" s="166">
        <f t="shared" si="5"/>
        <v>43698</v>
      </c>
      <c r="Q61" s="166">
        <f t="shared" si="5"/>
        <v>43738</v>
      </c>
      <c r="R61" s="7"/>
    </row>
    <row r="62" spans="14:18" ht="15" customHeight="1" x14ac:dyDescent="0.2">
      <c r="N62" s="160">
        <f t="shared" si="1"/>
        <v>22</v>
      </c>
      <c r="O62" s="161">
        <f t="shared" si="0"/>
        <v>1986</v>
      </c>
      <c r="P62" s="166">
        <f t="shared" si="5"/>
        <v>43699</v>
      </c>
      <c r="Q62" s="166">
        <f t="shared" si="5"/>
        <v>43739</v>
      </c>
      <c r="R62" s="7"/>
    </row>
    <row r="63" spans="14:18" ht="15" customHeight="1" x14ac:dyDescent="0.2">
      <c r="N63" s="160">
        <f t="shared" si="1"/>
        <v>23</v>
      </c>
      <c r="O63" s="161">
        <f t="shared" si="0"/>
        <v>1900</v>
      </c>
      <c r="P63" s="166">
        <f t="shared" si="5"/>
        <v>43700</v>
      </c>
      <c r="Q63" s="166">
        <f t="shared" si="5"/>
        <v>43740</v>
      </c>
      <c r="R63" s="7"/>
    </row>
    <row r="64" spans="14:18" ht="15" customHeight="1" x14ac:dyDescent="0.2">
      <c r="N64" s="160">
        <f t="shared" si="1"/>
        <v>24</v>
      </c>
      <c r="O64" s="161">
        <f t="shared" si="0"/>
        <v>1821</v>
      </c>
      <c r="P64" s="166">
        <f t="shared" si="5"/>
        <v>43701</v>
      </c>
      <c r="Q64" s="166">
        <f t="shared" si="5"/>
        <v>43741</v>
      </c>
      <c r="R64" s="7"/>
    </row>
    <row r="65" spans="14:18" ht="15" customHeight="1" x14ac:dyDescent="0.2">
      <c r="N65" s="160">
        <f t="shared" si="1"/>
        <v>25</v>
      </c>
      <c r="O65" s="161">
        <f t="shared" si="0"/>
        <v>1748</v>
      </c>
      <c r="P65" s="166">
        <f t="shared" si="5"/>
        <v>43702</v>
      </c>
      <c r="Q65" s="166">
        <f t="shared" si="5"/>
        <v>43742</v>
      </c>
      <c r="R65" s="7"/>
    </row>
    <row r="66" spans="14:18" ht="15" customHeight="1" x14ac:dyDescent="0.2">
      <c r="N66" s="160">
        <f t="shared" si="1"/>
        <v>26</v>
      </c>
      <c r="O66" s="161">
        <f t="shared" si="0"/>
        <v>1681</v>
      </c>
      <c r="P66" s="166">
        <f t="shared" si="5"/>
        <v>43703</v>
      </c>
      <c r="Q66" s="166">
        <f t="shared" si="5"/>
        <v>43743</v>
      </c>
      <c r="R66" s="7"/>
    </row>
    <row r="67" spans="14:18" ht="15" customHeight="1" x14ac:dyDescent="0.2">
      <c r="N67" s="160">
        <f t="shared" si="1"/>
        <v>27</v>
      </c>
      <c r="O67" s="161">
        <f t="shared" si="0"/>
        <v>1619</v>
      </c>
      <c r="P67" s="166">
        <f t="shared" si="5"/>
        <v>43704</v>
      </c>
      <c r="Q67" s="166">
        <f t="shared" si="5"/>
        <v>43744</v>
      </c>
      <c r="R67" s="7"/>
    </row>
    <row r="68" spans="14:18" ht="15" customHeight="1" x14ac:dyDescent="0.2">
      <c r="N68" s="160">
        <f t="shared" si="1"/>
        <v>28</v>
      </c>
      <c r="O68" s="161">
        <f t="shared" si="0"/>
        <v>1561</v>
      </c>
      <c r="P68" s="166">
        <f t="shared" si="5"/>
        <v>43705</v>
      </c>
      <c r="Q68" s="166">
        <f t="shared" si="5"/>
        <v>43745</v>
      </c>
      <c r="R68" s="7"/>
    </row>
    <row r="69" spans="14:18" ht="15" customHeight="1" x14ac:dyDescent="0.2">
      <c r="N69" s="160">
        <f t="shared" si="1"/>
        <v>29</v>
      </c>
      <c r="O69" s="161">
        <f t="shared" si="0"/>
        <v>1507</v>
      </c>
      <c r="P69" s="166">
        <f t="shared" si="5"/>
        <v>43706</v>
      </c>
      <c r="Q69" s="166">
        <f t="shared" si="5"/>
        <v>43746</v>
      </c>
      <c r="R69" s="7"/>
    </row>
    <row r="70" spans="14:18" ht="15" customHeight="1" x14ac:dyDescent="0.2">
      <c r="N70" s="160">
        <f t="shared" si="1"/>
        <v>30</v>
      </c>
      <c r="O70" s="161">
        <f t="shared" si="0"/>
        <v>1457</v>
      </c>
      <c r="P70" s="166">
        <f t="shared" si="5"/>
        <v>43707</v>
      </c>
      <c r="Q70" s="166">
        <f t="shared" si="5"/>
        <v>43747</v>
      </c>
      <c r="R70" s="7"/>
    </row>
    <row r="71" spans="14:18" ht="15" customHeight="1" x14ac:dyDescent="0.2">
      <c r="N71" s="160">
        <f t="shared" si="1"/>
        <v>31</v>
      </c>
      <c r="O71" s="161">
        <f t="shared" si="0"/>
        <v>1410</v>
      </c>
      <c r="P71" s="166">
        <f t="shared" si="5"/>
        <v>43708</v>
      </c>
      <c r="Q71" s="166">
        <f t="shared" si="5"/>
        <v>43748</v>
      </c>
      <c r="R71" s="7"/>
    </row>
    <row r="72" spans="14:18" ht="15" customHeight="1" x14ac:dyDescent="0.2">
      <c r="N72" s="160">
        <f t="shared" si="1"/>
        <v>1</v>
      </c>
      <c r="O72" s="161">
        <f t="shared" si="0"/>
        <v>43709</v>
      </c>
      <c r="P72" s="166">
        <f t="shared" si="5"/>
        <v>43709</v>
      </c>
      <c r="Q72" s="166">
        <f t="shared" si="5"/>
        <v>43749</v>
      </c>
      <c r="R72" s="7"/>
    </row>
    <row r="73" spans="14:18" x14ac:dyDescent="0.2">
      <c r="N73" s="160">
        <f t="shared" si="1"/>
        <v>2</v>
      </c>
      <c r="O73" s="161">
        <f t="shared" si="0"/>
        <v>21855</v>
      </c>
      <c r="P73" s="166">
        <f t="shared" si="5"/>
        <v>43710</v>
      </c>
      <c r="Q73" s="166">
        <f t="shared" si="5"/>
        <v>43750</v>
      </c>
      <c r="R73" s="7"/>
    </row>
    <row r="74" spans="14:18" x14ac:dyDescent="0.2">
      <c r="N74" s="160">
        <f t="shared" si="1"/>
        <v>3</v>
      </c>
      <c r="O74" s="161">
        <f t="shared" ref="O74:O137" si="6">ROUND(P74/N74,0)</f>
        <v>14570</v>
      </c>
      <c r="P74" s="166">
        <f t="shared" si="5"/>
        <v>43711</v>
      </c>
      <c r="Q74" s="166">
        <f t="shared" si="5"/>
        <v>43751</v>
      </c>
      <c r="R74" s="7"/>
    </row>
    <row r="75" spans="14:18" x14ac:dyDescent="0.2">
      <c r="N75" s="160">
        <f t="shared" ref="N75:N138" si="7">DAY(P75)</f>
        <v>4</v>
      </c>
      <c r="O75" s="161">
        <f t="shared" si="6"/>
        <v>10928</v>
      </c>
      <c r="P75" s="166">
        <f t="shared" si="5"/>
        <v>43712</v>
      </c>
      <c r="Q75" s="166">
        <f t="shared" si="5"/>
        <v>43752</v>
      </c>
      <c r="R75" s="7"/>
    </row>
    <row r="76" spans="14:18" x14ac:dyDescent="0.2">
      <c r="N76" s="160">
        <f t="shared" si="7"/>
        <v>5</v>
      </c>
      <c r="O76" s="161">
        <f t="shared" si="6"/>
        <v>8743</v>
      </c>
      <c r="P76" s="166">
        <f t="shared" ref="P76:Q91" si="8">P75+1</f>
        <v>43713</v>
      </c>
      <c r="Q76" s="166">
        <f t="shared" si="8"/>
        <v>43753</v>
      </c>
      <c r="R76" s="7"/>
    </row>
    <row r="77" spans="14:18" x14ac:dyDescent="0.2">
      <c r="N77" s="160">
        <f t="shared" si="7"/>
        <v>6</v>
      </c>
      <c r="O77" s="161">
        <f t="shared" si="6"/>
        <v>7286</v>
      </c>
      <c r="P77" s="166">
        <f t="shared" si="8"/>
        <v>43714</v>
      </c>
      <c r="Q77" s="166">
        <f t="shared" si="8"/>
        <v>43754</v>
      </c>
      <c r="R77" s="7"/>
    </row>
    <row r="78" spans="14:18" x14ac:dyDescent="0.2">
      <c r="N78" s="160">
        <f t="shared" si="7"/>
        <v>7</v>
      </c>
      <c r="O78" s="161">
        <f t="shared" si="6"/>
        <v>6245</v>
      </c>
      <c r="P78" s="166">
        <f t="shared" si="8"/>
        <v>43715</v>
      </c>
      <c r="Q78" s="166">
        <f t="shared" si="8"/>
        <v>43755</v>
      </c>
      <c r="R78" s="7"/>
    </row>
    <row r="79" spans="14:18" x14ac:dyDescent="0.2">
      <c r="N79" s="160">
        <f t="shared" si="7"/>
        <v>8</v>
      </c>
      <c r="O79" s="161">
        <f t="shared" si="6"/>
        <v>5465</v>
      </c>
      <c r="P79" s="166">
        <f t="shared" si="8"/>
        <v>43716</v>
      </c>
      <c r="Q79" s="166">
        <f t="shared" si="8"/>
        <v>43756</v>
      </c>
      <c r="R79" s="7"/>
    </row>
    <row r="80" spans="14:18" x14ac:dyDescent="0.2">
      <c r="N80" s="160">
        <f t="shared" si="7"/>
        <v>9</v>
      </c>
      <c r="O80" s="161">
        <f t="shared" si="6"/>
        <v>4857</v>
      </c>
      <c r="P80" s="166">
        <f t="shared" si="8"/>
        <v>43717</v>
      </c>
      <c r="Q80" s="166">
        <f t="shared" si="8"/>
        <v>43757</v>
      </c>
      <c r="R80" s="7"/>
    </row>
    <row r="81" spans="14:18" x14ac:dyDescent="0.2">
      <c r="N81" s="160">
        <f t="shared" si="7"/>
        <v>10</v>
      </c>
      <c r="O81" s="161">
        <f t="shared" si="6"/>
        <v>4372</v>
      </c>
      <c r="P81" s="166">
        <f t="shared" si="8"/>
        <v>43718</v>
      </c>
      <c r="Q81" s="166">
        <f t="shared" si="8"/>
        <v>43758</v>
      </c>
      <c r="R81" s="7"/>
    </row>
    <row r="82" spans="14:18" x14ac:dyDescent="0.2">
      <c r="N82" s="160">
        <f t="shared" si="7"/>
        <v>11</v>
      </c>
      <c r="O82" s="161">
        <f t="shared" si="6"/>
        <v>3974</v>
      </c>
      <c r="P82" s="166">
        <f t="shared" si="8"/>
        <v>43719</v>
      </c>
      <c r="Q82" s="166">
        <f t="shared" si="8"/>
        <v>43759</v>
      </c>
      <c r="R82" s="7"/>
    </row>
    <row r="83" spans="14:18" x14ac:dyDescent="0.2">
      <c r="N83" s="160">
        <f t="shared" si="7"/>
        <v>12</v>
      </c>
      <c r="O83" s="161">
        <f t="shared" si="6"/>
        <v>3643</v>
      </c>
      <c r="P83" s="166">
        <f t="shared" si="8"/>
        <v>43720</v>
      </c>
      <c r="Q83" s="166">
        <f t="shared" si="8"/>
        <v>43760</v>
      </c>
      <c r="R83" s="7"/>
    </row>
    <row r="84" spans="14:18" x14ac:dyDescent="0.2">
      <c r="N84" s="160">
        <f t="shared" si="7"/>
        <v>13</v>
      </c>
      <c r="O84" s="161">
        <f t="shared" si="6"/>
        <v>3363</v>
      </c>
      <c r="P84" s="166">
        <f t="shared" si="8"/>
        <v>43721</v>
      </c>
      <c r="Q84" s="166">
        <f t="shared" si="8"/>
        <v>43761</v>
      </c>
      <c r="R84" s="7"/>
    </row>
    <row r="85" spans="14:18" x14ac:dyDescent="0.2">
      <c r="N85" s="160">
        <f t="shared" si="7"/>
        <v>14</v>
      </c>
      <c r="O85" s="161">
        <f t="shared" si="6"/>
        <v>3123</v>
      </c>
      <c r="P85" s="166">
        <f t="shared" si="8"/>
        <v>43722</v>
      </c>
      <c r="Q85" s="166">
        <f t="shared" si="8"/>
        <v>43762</v>
      </c>
      <c r="R85" s="7"/>
    </row>
    <row r="86" spans="14:18" x14ac:dyDescent="0.2">
      <c r="N86" s="160">
        <f t="shared" si="7"/>
        <v>15</v>
      </c>
      <c r="O86" s="161">
        <f t="shared" si="6"/>
        <v>2915</v>
      </c>
      <c r="P86" s="166">
        <f t="shared" si="8"/>
        <v>43723</v>
      </c>
      <c r="Q86" s="166">
        <f t="shared" si="8"/>
        <v>43763</v>
      </c>
      <c r="R86" s="7"/>
    </row>
    <row r="87" spans="14:18" x14ac:dyDescent="0.2">
      <c r="N87" s="160">
        <f t="shared" si="7"/>
        <v>16</v>
      </c>
      <c r="O87" s="161">
        <f t="shared" si="6"/>
        <v>2733</v>
      </c>
      <c r="P87" s="166">
        <f t="shared" si="8"/>
        <v>43724</v>
      </c>
      <c r="Q87" s="166">
        <f t="shared" si="8"/>
        <v>43764</v>
      </c>
      <c r="R87" s="7"/>
    </row>
    <row r="88" spans="14:18" x14ac:dyDescent="0.2">
      <c r="N88" s="160">
        <f t="shared" si="7"/>
        <v>17</v>
      </c>
      <c r="O88" s="161">
        <f t="shared" si="6"/>
        <v>2572</v>
      </c>
      <c r="P88" s="166">
        <f t="shared" si="8"/>
        <v>43725</v>
      </c>
      <c r="Q88" s="166">
        <f t="shared" si="8"/>
        <v>43765</v>
      </c>
      <c r="R88" s="7"/>
    </row>
    <row r="89" spans="14:18" x14ac:dyDescent="0.2">
      <c r="N89" s="160">
        <f t="shared" si="7"/>
        <v>18</v>
      </c>
      <c r="O89" s="161">
        <f t="shared" si="6"/>
        <v>2429</v>
      </c>
      <c r="P89" s="166">
        <f t="shared" si="8"/>
        <v>43726</v>
      </c>
      <c r="Q89" s="166">
        <f t="shared" si="8"/>
        <v>43766</v>
      </c>
      <c r="R89" s="7"/>
    </row>
    <row r="90" spans="14:18" x14ac:dyDescent="0.2">
      <c r="N90" s="160">
        <f t="shared" si="7"/>
        <v>19</v>
      </c>
      <c r="O90" s="161">
        <f t="shared" si="6"/>
        <v>2301</v>
      </c>
      <c r="P90" s="166">
        <f t="shared" si="8"/>
        <v>43727</v>
      </c>
      <c r="Q90" s="166">
        <f t="shared" si="8"/>
        <v>43767</v>
      </c>
      <c r="R90" s="7"/>
    </row>
    <row r="91" spans="14:18" x14ac:dyDescent="0.2">
      <c r="N91" s="160">
        <f t="shared" si="7"/>
        <v>20</v>
      </c>
      <c r="O91" s="161">
        <f t="shared" si="6"/>
        <v>2186</v>
      </c>
      <c r="P91" s="166">
        <f t="shared" si="8"/>
        <v>43728</v>
      </c>
      <c r="Q91" s="166">
        <f t="shared" si="8"/>
        <v>43768</v>
      </c>
      <c r="R91" s="7"/>
    </row>
    <row r="92" spans="14:18" x14ac:dyDescent="0.2">
      <c r="N92" s="160">
        <f t="shared" si="7"/>
        <v>21</v>
      </c>
      <c r="O92" s="161">
        <f t="shared" si="6"/>
        <v>2082</v>
      </c>
      <c r="P92" s="166">
        <f t="shared" ref="P92:Q107" si="9">P91+1</f>
        <v>43729</v>
      </c>
      <c r="Q92" s="166">
        <f t="shared" si="9"/>
        <v>43769</v>
      </c>
      <c r="R92" s="7"/>
    </row>
    <row r="93" spans="14:18" x14ac:dyDescent="0.2">
      <c r="N93" s="160">
        <f t="shared" si="7"/>
        <v>22</v>
      </c>
      <c r="O93" s="161">
        <f t="shared" si="6"/>
        <v>1988</v>
      </c>
      <c r="P93" s="166">
        <f t="shared" si="9"/>
        <v>43730</v>
      </c>
      <c r="Q93" s="166">
        <f t="shared" si="9"/>
        <v>43770</v>
      </c>
      <c r="R93" s="7"/>
    </row>
    <row r="94" spans="14:18" x14ac:dyDescent="0.2">
      <c r="N94" s="160">
        <f t="shared" si="7"/>
        <v>23</v>
      </c>
      <c r="O94" s="161">
        <f t="shared" si="6"/>
        <v>1901</v>
      </c>
      <c r="P94" s="166">
        <f t="shared" si="9"/>
        <v>43731</v>
      </c>
      <c r="Q94" s="166">
        <f t="shared" si="9"/>
        <v>43771</v>
      </c>
      <c r="R94" s="7"/>
    </row>
    <row r="95" spans="14:18" x14ac:dyDescent="0.2">
      <c r="N95" s="160">
        <f t="shared" si="7"/>
        <v>24</v>
      </c>
      <c r="O95" s="161">
        <f t="shared" si="6"/>
        <v>1822</v>
      </c>
      <c r="P95" s="166">
        <f t="shared" si="9"/>
        <v>43732</v>
      </c>
      <c r="Q95" s="166">
        <f t="shared" si="9"/>
        <v>43772</v>
      </c>
      <c r="R95" s="7"/>
    </row>
    <row r="96" spans="14:18" x14ac:dyDescent="0.2">
      <c r="N96" s="160">
        <f t="shared" si="7"/>
        <v>25</v>
      </c>
      <c r="O96" s="161">
        <f t="shared" si="6"/>
        <v>1749</v>
      </c>
      <c r="P96" s="166">
        <f t="shared" si="9"/>
        <v>43733</v>
      </c>
      <c r="Q96" s="166">
        <f t="shared" si="9"/>
        <v>43773</v>
      </c>
      <c r="R96" s="7"/>
    </row>
    <row r="97" spans="14:18" x14ac:dyDescent="0.2">
      <c r="N97" s="160">
        <f t="shared" si="7"/>
        <v>26</v>
      </c>
      <c r="O97" s="161">
        <f t="shared" si="6"/>
        <v>1682</v>
      </c>
      <c r="P97" s="166">
        <f t="shared" si="9"/>
        <v>43734</v>
      </c>
      <c r="Q97" s="166">
        <f t="shared" si="9"/>
        <v>43774</v>
      </c>
      <c r="R97" s="7"/>
    </row>
    <row r="98" spans="14:18" x14ac:dyDescent="0.2">
      <c r="N98" s="160">
        <f t="shared" si="7"/>
        <v>27</v>
      </c>
      <c r="O98" s="161">
        <f t="shared" si="6"/>
        <v>1620</v>
      </c>
      <c r="P98" s="166">
        <f t="shared" si="9"/>
        <v>43735</v>
      </c>
      <c r="Q98" s="166">
        <f t="shared" si="9"/>
        <v>43775</v>
      </c>
      <c r="R98" s="7"/>
    </row>
    <row r="99" spans="14:18" x14ac:dyDescent="0.2">
      <c r="N99" s="160">
        <f t="shared" si="7"/>
        <v>28</v>
      </c>
      <c r="O99" s="161">
        <f t="shared" si="6"/>
        <v>1562</v>
      </c>
      <c r="P99" s="166">
        <f t="shared" si="9"/>
        <v>43736</v>
      </c>
      <c r="Q99" s="166">
        <f t="shared" si="9"/>
        <v>43776</v>
      </c>
      <c r="R99" s="7"/>
    </row>
    <row r="100" spans="14:18" x14ac:dyDescent="0.2">
      <c r="N100" s="160">
        <f t="shared" si="7"/>
        <v>29</v>
      </c>
      <c r="O100" s="161">
        <f t="shared" si="6"/>
        <v>1508</v>
      </c>
      <c r="P100" s="166">
        <f t="shared" si="9"/>
        <v>43737</v>
      </c>
      <c r="Q100" s="166">
        <f t="shared" si="9"/>
        <v>43777</v>
      </c>
      <c r="R100" s="7"/>
    </row>
    <row r="101" spans="14:18" x14ac:dyDescent="0.2">
      <c r="N101" s="160">
        <f t="shared" si="7"/>
        <v>30</v>
      </c>
      <c r="O101" s="161">
        <f t="shared" si="6"/>
        <v>1458</v>
      </c>
      <c r="P101" s="166">
        <f t="shared" si="9"/>
        <v>43738</v>
      </c>
      <c r="Q101" s="166">
        <f t="shared" si="9"/>
        <v>43778</v>
      </c>
      <c r="R101" s="7"/>
    </row>
    <row r="102" spans="14:18" x14ac:dyDescent="0.2">
      <c r="N102" s="160">
        <f t="shared" si="7"/>
        <v>1</v>
      </c>
      <c r="O102" s="161">
        <f t="shared" si="6"/>
        <v>43739</v>
      </c>
      <c r="P102" s="166">
        <f t="shared" si="9"/>
        <v>43739</v>
      </c>
      <c r="Q102" s="166">
        <f t="shared" si="9"/>
        <v>43779</v>
      </c>
      <c r="R102" s="7"/>
    </row>
    <row r="103" spans="14:18" x14ac:dyDescent="0.2">
      <c r="N103" s="160">
        <f t="shared" si="7"/>
        <v>2</v>
      </c>
      <c r="O103" s="161">
        <f t="shared" si="6"/>
        <v>21870</v>
      </c>
      <c r="P103" s="166">
        <f t="shared" si="9"/>
        <v>43740</v>
      </c>
      <c r="Q103" s="166">
        <f t="shared" si="9"/>
        <v>43780</v>
      </c>
      <c r="R103" s="7"/>
    </row>
    <row r="104" spans="14:18" x14ac:dyDescent="0.2">
      <c r="N104" s="160">
        <f t="shared" si="7"/>
        <v>3</v>
      </c>
      <c r="O104" s="161">
        <f t="shared" si="6"/>
        <v>14580</v>
      </c>
      <c r="P104" s="166">
        <f t="shared" si="9"/>
        <v>43741</v>
      </c>
      <c r="Q104" s="166">
        <f t="shared" si="9"/>
        <v>43781</v>
      </c>
      <c r="R104" s="7"/>
    </row>
    <row r="105" spans="14:18" x14ac:dyDescent="0.2">
      <c r="N105" s="160">
        <f t="shared" si="7"/>
        <v>4</v>
      </c>
      <c r="O105" s="161">
        <f t="shared" si="6"/>
        <v>10936</v>
      </c>
      <c r="P105" s="166">
        <f t="shared" si="9"/>
        <v>43742</v>
      </c>
      <c r="Q105" s="166">
        <f t="shared" si="9"/>
        <v>43782</v>
      </c>
      <c r="R105" s="7"/>
    </row>
    <row r="106" spans="14:18" x14ac:dyDescent="0.2">
      <c r="N106" s="160">
        <f t="shared" si="7"/>
        <v>5</v>
      </c>
      <c r="O106" s="161">
        <f t="shared" si="6"/>
        <v>8749</v>
      </c>
      <c r="P106" s="166">
        <f t="shared" si="9"/>
        <v>43743</v>
      </c>
      <c r="Q106" s="166">
        <f t="shared" si="9"/>
        <v>43783</v>
      </c>
      <c r="R106" s="7"/>
    </row>
    <row r="107" spans="14:18" x14ac:dyDescent="0.2">
      <c r="N107" s="160">
        <f t="shared" si="7"/>
        <v>6</v>
      </c>
      <c r="O107" s="161">
        <f t="shared" si="6"/>
        <v>7291</v>
      </c>
      <c r="P107" s="166">
        <f t="shared" si="9"/>
        <v>43744</v>
      </c>
      <c r="Q107" s="166">
        <f t="shared" si="9"/>
        <v>43784</v>
      </c>
      <c r="R107" s="7"/>
    </row>
    <row r="108" spans="14:18" x14ac:dyDescent="0.2">
      <c r="N108" s="160">
        <f t="shared" si="7"/>
        <v>7</v>
      </c>
      <c r="O108" s="161">
        <f t="shared" si="6"/>
        <v>6249</v>
      </c>
      <c r="P108" s="166">
        <f t="shared" ref="P108:Q123" si="10">P107+1</f>
        <v>43745</v>
      </c>
      <c r="Q108" s="166">
        <f t="shared" si="10"/>
        <v>43785</v>
      </c>
      <c r="R108" s="7"/>
    </row>
    <row r="109" spans="14:18" x14ac:dyDescent="0.2">
      <c r="N109" s="160">
        <f t="shared" si="7"/>
        <v>8</v>
      </c>
      <c r="O109" s="161">
        <f t="shared" si="6"/>
        <v>5468</v>
      </c>
      <c r="P109" s="166">
        <f t="shared" si="10"/>
        <v>43746</v>
      </c>
      <c r="Q109" s="166">
        <f t="shared" si="10"/>
        <v>43786</v>
      </c>
      <c r="R109" s="7"/>
    </row>
    <row r="110" spans="14:18" x14ac:dyDescent="0.2">
      <c r="N110" s="160">
        <f t="shared" si="7"/>
        <v>9</v>
      </c>
      <c r="O110" s="161">
        <f t="shared" si="6"/>
        <v>4861</v>
      </c>
      <c r="P110" s="166">
        <f t="shared" si="10"/>
        <v>43747</v>
      </c>
      <c r="Q110" s="166">
        <f t="shared" si="10"/>
        <v>43787</v>
      </c>
      <c r="R110" s="7"/>
    </row>
    <row r="111" spans="14:18" x14ac:dyDescent="0.2">
      <c r="N111" s="160">
        <f t="shared" si="7"/>
        <v>10</v>
      </c>
      <c r="O111" s="161">
        <f t="shared" si="6"/>
        <v>4375</v>
      </c>
      <c r="P111" s="166">
        <f t="shared" si="10"/>
        <v>43748</v>
      </c>
      <c r="Q111" s="166">
        <f t="shared" si="10"/>
        <v>43788</v>
      </c>
      <c r="R111" s="7"/>
    </row>
    <row r="112" spans="14:18" x14ac:dyDescent="0.2">
      <c r="N112" s="160">
        <f t="shared" si="7"/>
        <v>11</v>
      </c>
      <c r="O112" s="161">
        <f t="shared" si="6"/>
        <v>3977</v>
      </c>
      <c r="P112" s="166">
        <f t="shared" si="10"/>
        <v>43749</v>
      </c>
      <c r="Q112" s="166">
        <f t="shared" si="10"/>
        <v>43789</v>
      </c>
      <c r="R112" s="7"/>
    </row>
    <row r="113" spans="14:18" x14ac:dyDescent="0.2">
      <c r="N113" s="160">
        <f t="shared" si="7"/>
        <v>12</v>
      </c>
      <c r="O113" s="161">
        <f t="shared" si="6"/>
        <v>3646</v>
      </c>
      <c r="P113" s="166">
        <f t="shared" si="10"/>
        <v>43750</v>
      </c>
      <c r="Q113" s="166">
        <f t="shared" si="10"/>
        <v>43790</v>
      </c>
      <c r="R113" s="7"/>
    </row>
    <row r="114" spans="14:18" x14ac:dyDescent="0.2">
      <c r="N114" s="160">
        <f t="shared" si="7"/>
        <v>13</v>
      </c>
      <c r="O114" s="161">
        <f t="shared" si="6"/>
        <v>3365</v>
      </c>
      <c r="P114" s="166">
        <f t="shared" si="10"/>
        <v>43751</v>
      </c>
      <c r="Q114" s="166">
        <f t="shared" si="10"/>
        <v>43791</v>
      </c>
      <c r="R114" s="7"/>
    </row>
    <row r="115" spans="14:18" x14ac:dyDescent="0.2">
      <c r="N115" s="160">
        <f t="shared" si="7"/>
        <v>14</v>
      </c>
      <c r="O115" s="161">
        <f t="shared" si="6"/>
        <v>3125</v>
      </c>
      <c r="P115" s="166">
        <f t="shared" si="10"/>
        <v>43752</v>
      </c>
      <c r="Q115" s="166">
        <f t="shared" si="10"/>
        <v>43792</v>
      </c>
      <c r="R115" s="7"/>
    </row>
    <row r="116" spans="14:18" x14ac:dyDescent="0.2">
      <c r="N116" s="160">
        <f t="shared" si="7"/>
        <v>15</v>
      </c>
      <c r="O116" s="161">
        <f t="shared" si="6"/>
        <v>2917</v>
      </c>
      <c r="P116" s="166">
        <f t="shared" si="10"/>
        <v>43753</v>
      </c>
      <c r="Q116" s="166">
        <f t="shared" si="10"/>
        <v>43793</v>
      </c>
      <c r="R116" s="7"/>
    </row>
    <row r="117" spans="14:18" x14ac:dyDescent="0.2">
      <c r="N117" s="160">
        <f t="shared" si="7"/>
        <v>16</v>
      </c>
      <c r="O117" s="161">
        <f t="shared" si="6"/>
        <v>2735</v>
      </c>
      <c r="P117" s="166">
        <f t="shared" si="10"/>
        <v>43754</v>
      </c>
      <c r="Q117" s="166">
        <f t="shared" si="10"/>
        <v>43794</v>
      </c>
      <c r="R117" s="7"/>
    </row>
    <row r="118" spans="14:18" x14ac:dyDescent="0.2">
      <c r="N118" s="160">
        <f t="shared" si="7"/>
        <v>17</v>
      </c>
      <c r="O118" s="161">
        <f t="shared" si="6"/>
        <v>2574</v>
      </c>
      <c r="P118" s="166">
        <f t="shared" si="10"/>
        <v>43755</v>
      </c>
      <c r="Q118" s="166">
        <f t="shared" si="10"/>
        <v>43795</v>
      </c>
      <c r="R118" s="7"/>
    </row>
    <row r="119" spans="14:18" x14ac:dyDescent="0.2">
      <c r="N119" s="160">
        <f t="shared" si="7"/>
        <v>18</v>
      </c>
      <c r="O119" s="161">
        <f t="shared" si="6"/>
        <v>2431</v>
      </c>
      <c r="P119" s="166">
        <f t="shared" si="10"/>
        <v>43756</v>
      </c>
      <c r="Q119" s="166">
        <f t="shared" si="10"/>
        <v>43796</v>
      </c>
      <c r="R119" s="7"/>
    </row>
    <row r="120" spans="14:18" x14ac:dyDescent="0.2">
      <c r="N120" s="160">
        <f t="shared" si="7"/>
        <v>19</v>
      </c>
      <c r="O120" s="161">
        <f t="shared" si="6"/>
        <v>2303</v>
      </c>
      <c r="P120" s="166">
        <f t="shared" si="10"/>
        <v>43757</v>
      </c>
      <c r="Q120" s="166">
        <f t="shared" si="10"/>
        <v>43797</v>
      </c>
      <c r="R120" s="7"/>
    </row>
    <row r="121" spans="14:18" x14ac:dyDescent="0.2">
      <c r="N121" s="160">
        <f t="shared" si="7"/>
        <v>20</v>
      </c>
      <c r="O121" s="161">
        <f t="shared" si="6"/>
        <v>2188</v>
      </c>
      <c r="P121" s="166">
        <f t="shared" si="10"/>
        <v>43758</v>
      </c>
      <c r="Q121" s="166">
        <f t="shared" si="10"/>
        <v>43798</v>
      </c>
      <c r="R121" s="7"/>
    </row>
    <row r="122" spans="14:18" x14ac:dyDescent="0.2">
      <c r="N122" s="160">
        <f t="shared" si="7"/>
        <v>21</v>
      </c>
      <c r="O122" s="161">
        <f t="shared" si="6"/>
        <v>2084</v>
      </c>
      <c r="P122" s="166">
        <f t="shared" si="10"/>
        <v>43759</v>
      </c>
      <c r="Q122" s="166">
        <f t="shared" si="10"/>
        <v>43799</v>
      </c>
      <c r="R122" s="7"/>
    </row>
    <row r="123" spans="14:18" x14ac:dyDescent="0.2">
      <c r="N123" s="160">
        <f t="shared" si="7"/>
        <v>22</v>
      </c>
      <c r="O123" s="161">
        <f t="shared" si="6"/>
        <v>1989</v>
      </c>
      <c r="P123" s="166">
        <f t="shared" si="10"/>
        <v>43760</v>
      </c>
      <c r="Q123" s="166">
        <f t="shared" si="10"/>
        <v>43800</v>
      </c>
      <c r="R123" s="7"/>
    </row>
    <row r="124" spans="14:18" x14ac:dyDescent="0.2">
      <c r="N124" s="160">
        <f t="shared" si="7"/>
        <v>23</v>
      </c>
      <c r="O124" s="161">
        <f t="shared" si="6"/>
        <v>1903</v>
      </c>
      <c r="P124" s="166">
        <f t="shared" ref="P124:Q139" si="11">P123+1</f>
        <v>43761</v>
      </c>
      <c r="Q124" s="166">
        <f t="shared" si="11"/>
        <v>43801</v>
      </c>
      <c r="R124" s="7"/>
    </row>
    <row r="125" spans="14:18" x14ac:dyDescent="0.2">
      <c r="N125" s="160">
        <f t="shared" si="7"/>
        <v>24</v>
      </c>
      <c r="O125" s="161">
        <f t="shared" si="6"/>
        <v>1823</v>
      </c>
      <c r="P125" s="166">
        <f t="shared" si="11"/>
        <v>43762</v>
      </c>
      <c r="Q125" s="166">
        <f t="shared" si="11"/>
        <v>43802</v>
      </c>
      <c r="R125" s="7"/>
    </row>
    <row r="126" spans="14:18" x14ac:dyDescent="0.2">
      <c r="N126" s="160">
        <f t="shared" si="7"/>
        <v>25</v>
      </c>
      <c r="O126" s="161">
        <f t="shared" si="6"/>
        <v>1751</v>
      </c>
      <c r="P126" s="166">
        <f t="shared" si="11"/>
        <v>43763</v>
      </c>
      <c r="Q126" s="166">
        <f t="shared" si="11"/>
        <v>43803</v>
      </c>
      <c r="R126" s="7"/>
    </row>
    <row r="127" spans="14:18" x14ac:dyDescent="0.2">
      <c r="N127" s="160">
        <f t="shared" si="7"/>
        <v>26</v>
      </c>
      <c r="O127" s="161">
        <f t="shared" si="6"/>
        <v>1683</v>
      </c>
      <c r="P127" s="166">
        <f t="shared" si="11"/>
        <v>43764</v>
      </c>
      <c r="Q127" s="166">
        <f t="shared" si="11"/>
        <v>43804</v>
      </c>
      <c r="R127" s="7"/>
    </row>
    <row r="128" spans="14:18" x14ac:dyDescent="0.2">
      <c r="N128" s="160">
        <f t="shared" si="7"/>
        <v>27</v>
      </c>
      <c r="O128" s="161">
        <f t="shared" si="6"/>
        <v>1621</v>
      </c>
      <c r="P128" s="166">
        <f t="shared" si="11"/>
        <v>43765</v>
      </c>
      <c r="Q128" s="166">
        <f t="shared" si="11"/>
        <v>43805</v>
      </c>
      <c r="R128" s="7"/>
    </row>
    <row r="129" spans="14:18" x14ac:dyDescent="0.2">
      <c r="N129" s="160">
        <f t="shared" si="7"/>
        <v>28</v>
      </c>
      <c r="O129" s="161">
        <f t="shared" si="6"/>
        <v>1563</v>
      </c>
      <c r="P129" s="166">
        <f t="shared" si="11"/>
        <v>43766</v>
      </c>
      <c r="Q129" s="166">
        <f t="shared" si="11"/>
        <v>43806</v>
      </c>
      <c r="R129" s="7"/>
    </row>
    <row r="130" spans="14:18" x14ac:dyDescent="0.2">
      <c r="N130" s="160">
        <f t="shared" si="7"/>
        <v>29</v>
      </c>
      <c r="O130" s="161">
        <f t="shared" si="6"/>
        <v>1509</v>
      </c>
      <c r="P130" s="166">
        <f t="shared" si="11"/>
        <v>43767</v>
      </c>
      <c r="Q130" s="166">
        <f t="shared" si="11"/>
        <v>43807</v>
      </c>
      <c r="R130" s="7"/>
    </row>
    <row r="131" spans="14:18" x14ac:dyDescent="0.2">
      <c r="N131" s="160">
        <f t="shared" si="7"/>
        <v>30</v>
      </c>
      <c r="O131" s="161">
        <f t="shared" si="6"/>
        <v>1459</v>
      </c>
      <c r="P131" s="166">
        <f t="shared" si="11"/>
        <v>43768</v>
      </c>
      <c r="Q131" s="166">
        <f t="shared" si="11"/>
        <v>43808</v>
      </c>
      <c r="R131" s="7"/>
    </row>
    <row r="132" spans="14:18" x14ac:dyDescent="0.2">
      <c r="N132" s="160">
        <f t="shared" si="7"/>
        <v>31</v>
      </c>
      <c r="O132" s="161">
        <f t="shared" si="6"/>
        <v>1412</v>
      </c>
      <c r="P132" s="166">
        <f t="shared" si="11"/>
        <v>43769</v>
      </c>
      <c r="Q132" s="166">
        <f t="shared" si="11"/>
        <v>43809</v>
      </c>
      <c r="R132" s="7"/>
    </row>
    <row r="133" spans="14:18" x14ac:dyDescent="0.2">
      <c r="N133" s="160">
        <f t="shared" si="7"/>
        <v>1</v>
      </c>
      <c r="O133" s="161">
        <f t="shared" si="6"/>
        <v>43770</v>
      </c>
      <c r="P133" s="166">
        <f t="shared" si="11"/>
        <v>43770</v>
      </c>
      <c r="Q133" s="166">
        <f t="shared" si="11"/>
        <v>43810</v>
      </c>
      <c r="R133" s="7"/>
    </row>
    <row r="134" spans="14:18" x14ac:dyDescent="0.2">
      <c r="N134" s="160">
        <f t="shared" si="7"/>
        <v>2</v>
      </c>
      <c r="O134" s="161">
        <f t="shared" si="6"/>
        <v>21886</v>
      </c>
      <c r="P134" s="166">
        <f t="shared" si="11"/>
        <v>43771</v>
      </c>
      <c r="Q134" s="166">
        <f t="shared" si="11"/>
        <v>43811</v>
      </c>
      <c r="R134" s="7"/>
    </row>
    <row r="135" spans="14:18" x14ac:dyDescent="0.2">
      <c r="N135" s="160">
        <f t="shared" si="7"/>
        <v>3</v>
      </c>
      <c r="O135" s="161">
        <f t="shared" si="6"/>
        <v>14591</v>
      </c>
      <c r="P135" s="166">
        <f t="shared" si="11"/>
        <v>43772</v>
      </c>
      <c r="Q135" s="166">
        <f t="shared" si="11"/>
        <v>43812</v>
      </c>
      <c r="R135" s="7"/>
    </row>
    <row r="136" spans="14:18" x14ac:dyDescent="0.2">
      <c r="N136" s="160">
        <f t="shared" si="7"/>
        <v>4</v>
      </c>
      <c r="O136" s="161">
        <f t="shared" si="6"/>
        <v>10943</v>
      </c>
      <c r="P136" s="166">
        <f t="shared" si="11"/>
        <v>43773</v>
      </c>
      <c r="Q136" s="166">
        <f t="shared" si="11"/>
        <v>43813</v>
      </c>
      <c r="R136" s="7"/>
    </row>
    <row r="137" spans="14:18" x14ac:dyDescent="0.2">
      <c r="N137" s="160">
        <f t="shared" si="7"/>
        <v>5</v>
      </c>
      <c r="O137" s="161">
        <f t="shared" si="6"/>
        <v>8755</v>
      </c>
      <c r="P137" s="166">
        <f t="shared" si="11"/>
        <v>43774</v>
      </c>
      <c r="Q137" s="166">
        <f t="shared" si="11"/>
        <v>43814</v>
      </c>
      <c r="R137" s="7"/>
    </row>
    <row r="138" spans="14:18" x14ac:dyDescent="0.2">
      <c r="N138" s="160">
        <f t="shared" si="7"/>
        <v>6</v>
      </c>
      <c r="O138" s="161">
        <f t="shared" ref="O138:O201" si="12">ROUND(P138/N138,0)</f>
        <v>7296</v>
      </c>
      <c r="P138" s="166">
        <f t="shared" si="11"/>
        <v>43775</v>
      </c>
      <c r="Q138" s="166">
        <f t="shared" si="11"/>
        <v>43815</v>
      </c>
      <c r="R138" s="7"/>
    </row>
    <row r="139" spans="14:18" x14ac:dyDescent="0.2">
      <c r="N139" s="160">
        <f t="shared" ref="N139:N202" si="13">DAY(P139)</f>
        <v>7</v>
      </c>
      <c r="O139" s="161">
        <f t="shared" si="12"/>
        <v>6254</v>
      </c>
      <c r="P139" s="166">
        <f t="shared" si="11"/>
        <v>43776</v>
      </c>
      <c r="Q139" s="166">
        <f t="shared" si="11"/>
        <v>43816</v>
      </c>
      <c r="R139" s="7"/>
    </row>
    <row r="140" spans="14:18" x14ac:dyDescent="0.2">
      <c r="N140" s="160">
        <f t="shared" si="13"/>
        <v>8</v>
      </c>
      <c r="O140" s="161">
        <f t="shared" si="12"/>
        <v>5472</v>
      </c>
      <c r="P140" s="166">
        <f t="shared" ref="P140:Q155" si="14">P139+1</f>
        <v>43777</v>
      </c>
      <c r="Q140" s="166">
        <f t="shared" si="14"/>
        <v>43817</v>
      </c>
      <c r="R140" s="7"/>
    </row>
    <row r="141" spans="14:18" x14ac:dyDescent="0.2">
      <c r="N141" s="160">
        <f t="shared" si="13"/>
        <v>9</v>
      </c>
      <c r="O141" s="161">
        <f t="shared" si="12"/>
        <v>4864</v>
      </c>
      <c r="P141" s="166">
        <f t="shared" si="14"/>
        <v>43778</v>
      </c>
      <c r="Q141" s="166">
        <f t="shared" si="14"/>
        <v>43818</v>
      </c>
      <c r="R141" s="7"/>
    </row>
    <row r="142" spans="14:18" x14ac:dyDescent="0.2">
      <c r="N142" s="160">
        <f t="shared" si="13"/>
        <v>10</v>
      </c>
      <c r="O142" s="161">
        <f t="shared" si="12"/>
        <v>4378</v>
      </c>
      <c r="P142" s="166">
        <f t="shared" si="14"/>
        <v>43779</v>
      </c>
      <c r="Q142" s="166">
        <f t="shared" si="14"/>
        <v>43819</v>
      </c>
      <c r="R142" s="7"/>
    </row>
    <row r="143" spans="14:18" x14ac:dyDescent="0.2">
      <c r="N143" s="160">
        <f t="shared" si="13"/>
        <v>11</v>
      </c>
      <c r="O143" s="161">
        <f t="shared" si="12"/>
        <v>3980</v>
      </c>
      <c r="P143" s="166">
        <f t="shared" si="14"/>
        <v>43780</v>
      </c>
      <c r="Q143" s="166">
        <f t="shared" si="14"/>
        <v>43820</v>
      </c>
      <c r="R143" s="7"/>
    </row>
    <row r="144" spans="14:18" x14ac:dyDescent="0.2">
      <c r="N144" s="160">
        <f t="shared" si="13"/>
        <v>12</v>
      </c>
      <c r="O144" s="161">
        <f t="shared" si="12"/>
        <v>3648</v>
      </c>
      <c r="P144" s="166">
        <f t="shared" si="14"/>
        <v>43781</v>
      </c>
      <c r="Q144" s="166">
        <f t="shared" si="14"/>
        <v>43821</v>
      </c>
      <c r="R144" s="7"/>
    </row>
    <row r="145" spans="14:18" x14ac:dyDescent="0.2">
      <c r="N145" s="160">
        <f t="shared" si="13"/>
        <v>13</v>
      </c>
      <c r="O145" s="161">
        <f t="shared" si="12"/>
        <v>3368</v>
      </c>
      <c r="P145" s="166">
        <f t="shared" si="14"/>
        <v>43782</v>
      </c>
      <c r="Q145" s="166">
        <f t="shared" si="14"/>
        <v>43822</v>
      </c>
      <c r="R145" s="7"/>
    </row>
    <row r="146" spans="14:18" x14ac:dyDescent="0.2">
      <c r="N146" s="160">
        <f t="shared" si="13"/>
        <v>14</v>
      </c>
      <c r="O146" s="161">
        <f t="shared" si="12"/>
        <v>3127</v>
      </c>
      <c r="P146" s="166">
        <f t="shared" si="14"/>
        <v>43783</v>
      </c>
      <c r="Q146" s="166">
        <f t="shared" si="14"/>
        <v>43823</v>
      </c>
      <c r="R146" s="7"/>
    </row>
    <row r="147" spans="14:18" x14ac:dyDescent="0.2">
      <c r="N147" s="160">
        <f t="shared" si="13"/>
        <v>15</v>
      </c>
      <c r="O147" s="161">
        <f t="shared" si="12"/>
        <v>2919</v>
      </c>
      <c r="P147" s="166">
        <f t="shared" si="14"/>
        <v>43784</v>
      </c>
      <c r="Q147" s="166">
        <f t="shared" si="14"/>
        <v>43824</v>
      </c>
      <c r="R147" s="7"/>
    </row>
    <row r="148" spans="14:18" x14ac:dyDescent="0.2">
      <c r="N148" s="160">
        <f t="shared" si="13"/>
        <v>16</v>
      </c>
      <c r="O148" s="161">
        <f t="shared" si="12"/>
        <v>2737</v>
      </c>
      <c r="P148" s="166">
        <f t="shared" si="14"/>
        <v>43785</v>
      </c>
      <c r="Q148" s="166">
        <f t="shared" si="14"/>
        <v>43825</v>
      </c>
      <c r="R148" s="7"/>
    </row>
    <row r="149" spans="14:18" x14ac:dyDescent="0.2">
      <c r="N149" s="160">
        <f t="shared" si="13"/>
        <v>17</v>
      </c>
      <c r="O149" s="161">
        <f t="shared" si="12"/>
        <v>2576</v>
      </c>
      <c r="P149" s="166">
        <f t="shared" si="14"/>
        <v>43786</v>
      </c>
      <c r="Q149" s="166">
        <f t="shared" si="14"/>
        <v>43826</v>
      </c>
      <c r="R149" s="7"/>
    </row>
    <row r="150" spans="14:18" x14ac:dyDescent="0.2">
      <c r="N150" s="160">
        <f t="shared" si="13"/>
        <v>18</v>
      </c>
      <c r="O150" s="161">
        <f t="shared" si="12"/>
        <v>2433</v>
      </c>
      <c r="P150" s="166">
        <f t="shared" si="14"/>
        <v>43787</v>
      </c>
      <c r="Q150" s="166">
        <f t="shared" si="14"/>
        <v>43827</v>
      </c>
      <c r="R150" s="7"/>
    </row>
    <row r="151" spans="14:18" x14ac:dyDescent="0.2">
      <c r="N151" s="160">
        <f t="shared" si="13"/>
        <v>19</v>
      </c>
      <c r="O151" s="161">
        <f t="shared" si="12"/>
        <v>2305</v>
      </c>
      <c r="P151" s="166">
        <f t="shared" si="14"/>
        <v>43788</v>
      </c>
      <c r="Q151" s="166">
        <f t="shared" si="14"/>
        <v>43828</v>
      </c>
      <c r="R151" s="7"/>
    </row>
    <row r="152" spans="14:18" x14ac:dyDescent="0.2">
      <c r="N152" s="160">
        <f t="shared" si="13"/>
        <v>20</v>
      </c>
      <c r="O152" s="161">
        <f t="shared" si="12"/>
        <v>2189</v>
      </c>
      <c r="P152" s="166">
        <f t="shared" si="14"/>
        <v>43789</v>
      </c>
      <c r="Q152" s="166">
        <f t="shared" si="14"/>
        <v>43829</v>
      </c>
      <c r="R152" s="7"/>
    </row>
    <row r="153" spans="14:18" x14ac:dyDescent="0.2">
      <c r="N153" s="160">
        <f t="shared" si="13"/>
        <v>21</v>
      </c>
      <c r="O153" s="161">
        <f t="shared" si="12"/>
        <v>2085</v>
      </c>
      <c r="P153" s="166">
        <f t="shared" si="14"/>
        <v>43790</v>
      </c>
      <c r="Q153" s="166">
        <f t="shared" si="14"/>
        <v>43830</v>
      </c>
      <c r="R153" s="7"/>
    </row>
    <row r="154" spans="14:18" x14ac:dyDescent="0.2">
      <c r="N154" s="160">
        <f t="shared" si="13"/>
        <v>22</v>
      </c>
      <c r="O154" s="161">
        <f t="shared" si="12"/>
        <v>1991</v>
      </c>
      <c r="P154" s="166">
        <f t="shared" si="14"/>
        <v>43791</v>
      </c>
      <c r="Q154" s="166">
        <f t="shared" si="14"/>
        <v>43831</v>
      </c>
      <c r="R154" s="7"/>
    </row>
    <row r="155" spans="14:18" x14ac:dyDescent="0.2">
      <c r="N155" s="160">
        <f t="shared" si="13"/>
        <v>23</v>
      </c>
      <c r="O155" s="161">
        <f t="shared" si="12"/>
        <v>1904</v>
      </c>
      <c r="P155" s="166">
        <f t="shared" si="14"/>
        <v>43792</v>
      </c>
      <c r="Q155" s="166">
        <f t="shared" si="14"/>
        <v>43832</v>
      </c>
      <c r="R155" s="7"/>
    </row>
    <row r="156" spans="14:18" x14ac:dyDescent="0.2">
      <c r="N156" s="160">
        <f t="shared" si="13"/>
        <v>24</v>
      </c>
      <c r="O156" s="161">
        <f t="shared" si="12"/>
        <v>1825</v>
      </c>
      <c r="P156" s="166">
        <f t="shared" ref="P156:Q171" si="15">P155+1</f>
        <v>43793</v>
      </c>
      <c r="Q156" s="166">
        <f t="shared" si="15"/>
        <v>43833</v>
      </c>
      <c r="R156" s="7"/>
    </row>
    <row r="157" spans="14:18" x14ac:dyDescent="0.2">
      <c r="N157" s="160">
        <f t="shared" si="13"/>
        <v>25</v>
      </c>
      <c r="O157" s="161">
        <f t="shared" si="12"/>
        <v>1752</v>
      </c>
      <c r="P157" s="166">
        <f t="shared" si="15"/>
        <v>43794</v>
      </c>
      <c r="Q157" s="166">
        <f t="shared" si="15"/>
        <v>43834</v>
      </c>
      <c r="R157" s="7"/>
    </row>
    <row r="158" spans="14:18" x14ac:dyDescent="0.2">
      <c r="N158" s="160">
        <f t="shared" si="13"/>
        <v>26</v>
      </c>
      <c r="O158" s="161">
        <f t="shared" si="12"/>
        <v>1684</v>
      </c>
      <c r="P158" s="166">
        <f t="shared" si="15"/>
        <v>43795</v>
      </c>
      <c r="Q158" s="166">
        <f t="shared" si="15"/>
        <v>43835</v>
      </c>
      <c r="R158" s="7"/>
    </row>
    <row r="159" spans="14:18" x14ac:dyDescent="0.2">
      <c r="N159" s="160">
        <f t="shared" si="13"/>
        <v>27</v>
      </c>
      <c r="O159" s="161">
        <f t="shared" si="12"/>
        <v>1622</v>
      </c>
      <c r="P159" s="166">
        <f t="shared" si="15"/>
        <v>43796</v>
      </c>
      <c r="Q159" s="166">
        <f t="shared" si="15"/>
        <v>43836</v>
      </c>
      <c r="R159" s="7"/>
    </row>
    <row r="160" spans="14:18" x14ac:dyDescent="0.2">
      <c r="N160" s="160">
        <f t="shared" si="13"/>
        <v>28</v>
      </c>
      <c r="O160" s="161">
        <f t="shared" si="12"/>
        <v>1564</v>
      </c>
      <c r="P160" s="166">
        <f t="shared" si="15"/>
        <v>43797</v>
      </c>
      <c r="Q160" s="166">
        <f t="shared" si="15"/>
        <v>43837</v>
      </c>
      <c r="R160" s="7"/>
    </row>
    <row r="161" spans="14:18" x14ac:dyDescent="0.2">
      <c r="N161" s="160">
        <f t="shared" si="13"/>
        <v>29</v>
      </c>
      <c r="O161" s="161">
        <f t="shared" si="12"/>
        <v>1510</v>
      </c>
      <c r="P161" s="166">
        <f t="shared" si="15"/>
        <v>43798</v>
      </c>
      <c r="Q161" s="166">
        <f t="shared" si="15"/>
        <v>43838</v>
      </c>
      <c r="R161" s="7"/>
    </row>
    <row r="162" spans="14:18" x14ac:dyDescent="0.2">
      <c r="N162" s="160">
        <f t="shared" si="13"/>
        <v>30</v>
      </c>
      <c r="O162" s="161">
        <f t="shared" si="12"/>
        <v>1460</v>
      </c>
      <c r="P162" s="166">
        <f t="shared" si="15"/>
        <v>43799</v>
      </c>
      <c r="Q162" s="166">
        <f t="shared" si="15"/>
        <v>43839</v>
      </c>
      <c r="R162" s="7"/>
    </row>
    <row r="163" spans="14:18" x14ac:dyDescent="0.2">
      <c r="N163" s="160">
        <f t="shared" si="13"/>
        <v>1</v>
      </c>
      <c r="O163" s="161">
        <f t="shared" si="12"/>
        <v>43800</v>
      </c>
      <c r="P163" s="166">
        <f t="shared" si="15"/>
        <v>43800</v>
      </c>
      <c r="Q163" s="166">
        <f t="shared" si="15"/>
        <v>43840</v>
      </c>
      <c r="R163" s="7"/>
    </row>
    <row r="164" spans="14:18" x14ac:dyDescent="0.2">
      <c r="N164" s="160">
        <f t="shared" si="13"/>
        <v>2</v>
      </c>
      <c r="O164" s="161">
        <f t="shared" si="12"/>
        <v>21901</v>
      </c>
      <c r="P164" s="166">
        <f t="shared" si="15"/>
        <v>43801</v>
      </c>
      <c r="Q164" s="166">
        <f t="shared" si="15"/>
        <v>43841</v>
      </c>
      <c r="R164" s="7"/>
    </row>
    <row r="165" spans="14:18" x14ac:dyDescent="0.2">
      <c r="N165" s="160">
        <f t="shared" si="13"/>
        <v>3</v>
      </c>
      <c r="O165" s="161">
        <f t="shared" si="12"/>
        <v>14601</v>
      </c>
      <c r="P165" s="166">
        <f t="shared" si="15"/>
        <v>43802</v>
      </c>
      <c r="Q165" s="166">
        <f t="shared" si="15"/>
        <v>43842</v>
      </c>
      <c r="R165" s="7"/>
    </row>
    <row r="166" spans="14:18" x14ac:dyDescent="0.2">
      <c r="N166" s="160">
        <f t="shared" si="13"/>
        <v>4</v>
      </c>
      <c r="O166" s="161">
        <f t="shared" si="12"/>
        <v>10951</v>
      </c>
      <c r="P166" s="166">
        <f t="shared" si="15"/>
        <v>43803</v>
      </c>
      <c r="Q166" s="166">
        <f t="shared" si="15"/>
        <v>43843</v>
      </c>
      <c r="R166" s="7"/>
    </row>
    <row r="167" spans="14:18" x14ac:dyDescent="0.2">
      <c r="N167" s="160">
        <f t="shared" si="13"/>
        <v>5</v>
      </c>
      <c r="O167" s="161">
        <f t="shared" si="12"/>
        <v>8761</v>
      </c>
      <c r="P167" s="166">
        <f t="shared" si="15"/>
        <v>43804</v>
      </c>
      <c r="Q167" s="166">
        <f t="shared" si="15"/>
        <v>43844</v>
      </c>
      <c r="R167" s="7"/>
    </row>
    <row r="168" spans="14:18" x14ac:dyDescent="0.2">
      <c r="N168" s="160">
        <f t="shared" si="13"/>
        <v>6</v>
      </c>
      <c r="O168" s="161">
        <f t="shared" si="12"/>
        <v>7301</v>
      </c>
      <c r="P168" s="166">
        <f t="shared" si="15"/>
        <v>43805</v>
      </c>
      <c r="Q168" s="166">
        <f t="shared" si="15"/>
        <v>43845</v>
      </c>
      <c r="R168" s="7"/>
    </row>
    <row r="169" spans="14:18" x14ac:dyDescent="0.2">
      <c r="N169" s="160">
        <f t="shared" si="13"/>
        <v>7</v>
      </c>
      <c r="O169" s="161">
        <f t="shared" si="12"/>
        <v>6258</v>
      </c>
      <c r="P169" s="166">
        <f t="shared" si="15"/>
        <v>43806</v>
      </c>
      <c r="Q169" s="166">
        <f t="shared" si="15"/>
        <v>43846</v>
      </c>
      <c r="R169" s="7"/>
    </row>
    <row r="170" spans="14:18" x14ac:dyDescent="0.2">
      <c r="N170" s="160">
        <f t="shared" si="13"/>
        <v>8</v>
      </c>
      <c r="O170" s="161">
        <f t="shared" si="12"/>
        <v>5476</v>
      </c>
      <c r="P170" s="166">
        <f t="shared" si="15"/>
        <v>43807</v>
      </c>
      <c r="Q170" s="166">
        <f t="shared" si="15"/>
        <v>43847</v>
      </c>
      <c r="R170" s="7"/>
    </row>
    <row r="171" spans="14:18" x14ac:dyDescent="0.2">
      <c r="N171" s="160">
        <f t="shared" si="13"/>
        <v>9</v>
      </c>
      <c r="O171" s="161">
        <f t="shared" si="12"/>
        <v>4868</v>
      </c>
      <c r="P171" s="166">
        <f t="shared" si="15"/>
        <v>43808</v>
      </c>
      <c r="Q171" s="166">
        <f t="shared" si="15"/>
        <v>43848</v>
      </c>
      <c r="R171" s="7"/>
    </row>
    <row r="172" spans="14:18" x14ac:dyDescent="0.2">
      <c r="N172" s="160">
        <f t="shared" si="13"/>
        <v>10</v>
      </c>
      <c r="O172" s="161">
        <f t="shared" si="12"/>
        <v>4381</v>
      </c>
      <c r="P172" s="166">
        <f t="shared" ref="P172:Q187" si="16">P171+1</f>
        <v>43809</v>
      </c>
      <c r="Q172" s="166">
        <f t="shared" si="16"/>
        <v>43849</v>
      </c>
      <c r="R172" s="7"/>
    </row>
    <row r="173" spans="14:18" x14ac:dyDescent="0.2">
      <c r="N173" s="160">
        <f t="shared" si="13"/>
        <v>11</v>
      </c>
      <c r="O173" s="161">
        <f t="shared" si="12"/>
        <v>3983</v>
      </c>
      <c r="P173" s="166">
        <f t="shared" si="16"/>
        <v>43810</v>
      </c>
      <c r="Q173" s="166">
        <f t="shared" si="16"/>
        <v>43850</v>
      </c>
      <c r="R173" s="7"/>
    </row>
    <row r="174" spans="14:18" x14ac:dyDescent="0.2">
      <c r="N174" s="160">
        <f t="shared" si="13"/>
        <v>12</v>
      </c>
      <c r="O174" s="161">
        <f t="shared" si="12"/>
        <v>3651</v>
      </c>
      <c r="P174" s="166">
        <f t="shared" si="16"/>
        <v>43811</v>
      </c>
      <c r="Q174" s="166">
        <f t="shared" si="16"/>
        <v>43851</v>
      </c>
      <c r="R174" s="7"/>
    </row>
    <row r="175" spans="14:18" x14ac:dyDescent="0.2">
      <c r="N175" s="160">
        <f t="shared" si="13"/>
        <v>13</v>
      </c>
      <c r="O175" s="161">
        <f t="shared" si="12"/>
        <v>3370</v>
      </c>
      <c r="P175" s="166">
        <f t="shared" si="16"/>
        <v>43812</v>
      </c>
      <c r="Q175" s="166">
        <f t="shared" si="16"/>
        <v>43852</v>
      </c>
      <c r="R175" s="7"/>
    </row>
    <row r="176" spans="14:18" x14ac:dyDescent="0.2">
      <c r="N176" s="160">
        <f t="shared" si="13"/>
        <v>14</v>
      </c>
      <c r="O176" s="161">
        <f t="shared" si="12"/>
        <v>3130</v>
      </c>
      <c r="P176" s="166">
        <f t="shared" si="16"/>
        <v>43813</v>
      </c>
      <c r="Q176" s="166">
        <f t="shared" si="16"/>
        <v>43853</v>
      </c>
      <c r="R176" s="7"/>
    </row>
    <row r="177" spans="14:18" x14ac:dyDescent="0.2">
      <c r="N177" s="160">
        <f t="shared" si="13"/>
        <v>15</v>
      </c>
      <c r="O177" s="161">
        <f t="shared" si="12"/>
        <v>2921</v>
      </c>
      <c r="P177" s="166">
        <f t="shared" si="16"/>
        <v>43814</v>
      </c>
      <c r="Q177" s="166">
        <f t="shared" si="16"/>
        <v>43854</v>
      </c>
      <c r="R177" s="7"/>
    </row>
    <row r="178" spans="14:18" x14ac:dyDescent="0.2">
      <c r="N178" s="160">
        <f t="shared" si="13"/>
        <v>16</v>
      </c>
      <c r="O178" s="161">
        <f t="shared" si="12"/>
        <v>2738</v>
      </c>
      <c r="P178" s="166">
        <f t="shared" si="16"/>
        <v>43815</v>
      </c>
      <c r="Q178" s="166">
        <f t="shared" si="16"/>
        <v>43855</v>
      </c>
      <c r="R178" s="7"/>
    </row>
    <row r="179" spans="14:18" x14ac:dyDescent="0.2">
      <c r="N179" s="160">
        <f t="shared" si="13"/>
        <v>17</v>
      </c>
      <c r="O179" s="161">
        <f t="shared" si="12"/>
        <v>2577</v>
      </c>
      <c r="P179" s="166">
        <f t="shared" si="16"/>
        <v>43816</v>
      </c>
      <c r="Q179" s="166">
        <f t="shared" si="16"/>
        <v>43856</v>
      </c>
      <c r="R179" s="7"/>
    </row>
    <row r="180" spans="14:18" x14ac:dyDescent="0.2">
      <c r="N180" s="160">
        <f t="shared" si="13"/>
        <v>18</v>
      </c>
      <c r="O180" s="161">
        <f t="shared" si="12"/>
        <v>2434</v>
      </c>
      <c r="P180" s="166">
        <f t="shared" si="16"/>
        <v>43817</v>
      </c>
      <c r="Q180" s="166">
        <f t="shared" si="16"/>
        <v>43857</v>
      </c>
      <c r="R180" s="7"/>
    </row>
    <row r="181" spans="14:18" x14ac:dyDescent="0.2">
      <c r="N181" s="160">
        <f t="shared" si="13"/>
        <v>19</v>
      </c>
      <c r="O181" s="161">
        <f t="shared" si="12"/>
        <v>2306</v>
      </c>
      <c r="P181" s="166">
        <f t="shared" si="16"/>
        <v>43818</v>
      </c>
      <c r="Q181" s="166">
        <f t="shared" si="16"/>
        <v>43858</v>
      </c>
      <c r="R181" s="7"/>
    </row>
    <row r="182" spans="14:18" x14ac:dyDescent="0.2">
      <c r="N182" s="160">
        <f t="shared" si="13"/>
        <v>20</v>
      </c>
      <c r="O182" s="161">
        <f t="shared" si="12"/>
        <v>2191</v>
      </c>
      <c r="P182" s="166">
        <f t="shared" si="16"/>
        <v>43819</v>
      </c>
      <c r="Q182" s="166">
        <f t="shared" si="16"/>
        <v>43859</v>
      </c>
      <c r="R182" s="7"/>
    </row>
    <row r="183" spans="14:18" x14ac:dyDescent="0.2">
      <c r="N183" s="160">
        <f t="shared" si="13"/>
        <v>21</v>
      </c>
      <c r="O183" s="161">
        <f t="shared" si="12"/>
        <v>2087</v>
      </c>
      <c r="P183" s="166">
        <f t="shared" si="16"/>
        <v>43820</v>
      </c>
      <c r="Q183" s="166">
        <f t="shared" si="16"/>
        <v>43860</v>
      </c>
      <c r="R183" s="7"/>
    </row>
    <row r="184" spans="14:18" x14ac:dyDescent="0.2">
      <c r="N184" s="160">
        <f t="shared" si="13"/>
        <v>22</v>
      </c>
      <c r="O184" s="161">
        <f t="shared" si="12"/>
        <v>1992</v>
      </c>
      <c r="P184" s="166">
        <f t="shared" si="16"/>
        <v>43821</v>
      </c>
      <c r="Q184" s="166">
        <f t="shared" si="16"/>
        <v>43861</v>
      </c>
      <c r="R184" s="7"/>
    </row>
    <row r="185" spans="14:18" x14ac:dyDescent="0.2">
      <c r="N185" s="160">
        <f t="shared" si="13"/>
        <v>23</v>
      </c>
      <c r="O185" s="161">
        <f t="shared" si="12"/>
        <v>1905</v>
      </c>
      <c r="P185" s="166">
        <f t="shared" si="16"/>
        <v>43822</v>
      </c>
      <c r="Q185" s="166">
        <f t="shared" si="16"/>
        <v>43862</v>
      </c>
      <c r="R185" s="7"/>
    </row>
    <row r="186" spans="14:18" x14ac:dyDescent="0.2">
      <c r="N186" s="160">
        <f t="shared" si="13"/>
        <v>24</v>
      </c>
      <c r="O186" s="161">
        <f t="shared" si="12"/>
        <v>1826</v>
      </c>
      <c r="P186" s="166">
        <f t="shared" si="16"/>
        <v>43823</v>
      </c>
      <c r="Q186" s="166">
        <f t="shared" si="16"/>
        <v>43863</v>
      </c>
      <c r="R186" s="7"/>
    </row>
    <row r="187" spans="14:18" x14ac:dyDescent="0.2">
      <c r="N187" s="160">
        <f t="shared" si="13"/>
        <v>25</v>
      </c>
      <c r="O187" s="161">
        <f t="shared" si="12"/>
        <v>1753</v>
      </c>
      <c r="P187" s="166">
        <f t="shared" si="16"/>
        <v>43824</v>
      </c>
      <c r="Q187" s="166">
        <f t="shared" si="16"/>
        <v>43864</v>
      </c>
      <c r="R187" s="7"/>
    </row>
    <row r="188" spans="14:18" x14ac:dyDescent="0.2">
      <c r="N188" s="160">
        <f t="shared" si="13"/>
        <v>26</v>
      </c>
      <c r="O188" s="161">
        <f t="shared" si="12"/>
        <v>1686</v>
      </c>
      <c r="P188" s="166">
        <f t="shared" ref="P188:Q203" si="17">P187+1</f>
        <v>43825</v>
      </c>
      <c r="Q188" s="166">
        <f t="shared" si="17"/>
        <v>43865</v>
      </c>
      <c r="R188" s="7"/>
    </row>
    <row r="189" spans="14:18" x14ac:dyDescent="0.2">
      <c r="N189" s="160">
        <f t="shared" si="13"/>
        <v>27</v>
      </c>
      <c r="O189" s="161">
        <f t="shared" si="12"/>
        <v>1623</v>
      </c>
      <c r="P189" s="166">
        <f t="shared" si="17"/>
        <v>43826</v>
      </c>
      <c r="Q189" s="166">
        <f t="shared" si="17"/>
        <v>43866</v>
      </c>
      <c r="R189" s="7"/>
    </row>
    <row r="190" spans="14:18" x14ac:dyDescent="0.2">
      <c r="N190" s="160">
        <f t="shared" si="13"/>
        <v>28</v>
      </c>
      <c r="O190" s="161">
        <f t="shared" si="12"/>
        <v>1565</v>
      </c>
      <c r="P190" s="166">
        <f t="shared" si="17"/>
        <v>43827</v>
      </c>
      <c r="Q190" s="166">
        <f t="shared" si="17"/>
        <v>43867</v>
      </c>
      <c r="R190" s="7"/>
    </row>
    <row r="191" spans="14:18" x14ac:dyDescent="0.2">
      <c r="N191" s="160">
        <f t="shared" si="13"/>
        <v>29</v>
      </c>
      <c r="O191" s="161">
        <f t="shared" si="12"/>
        <v>1511</v>
      </c>
      <c r="P191" s="166">
        <f t="shared" si="17"/>
        <v>43828</v>
      </c>
      <c r="Q191" s="166">
        <f t="shared" si="17"/>
        <v>43868</v>
      </c>
      <c r="R191" s="7"/>
    </row>
    <row r="192" spans="14:18" x14ac:dyDescent="0.2">
      <c r="N192" s="160">
        <f t="shared" si="13"/>
        <v>30</v>
      </c>
      <c r="O192" s="161">
        <f t="shared" si="12"/>
        <v>1461</v>
      </c>
      <c r="P192" s="166">
        <f t="shared" si="17"/>
        <v>43829</v>
      </c>
      <c r="Q192" s="166">
        <f t="shared" si="17"/>
        <v>43869</v>
      </c>
      <c r="R192" s="7"/>
    </row>
    <row r="193" spans="14:18" x14ac:dyDescent="0.2">
      <c r="N193" s="160">
        <f t="shared" si="13"/>
        <v>31</v>
      </c>
      <c r="O193" s="161">
        <f t="shared" si="12"/>
        <v>1414</v>
      </c>
      <c r="P193" s="166">
        <f t="shared" si="17"/>
        <v>43830</v>
      </c>
      <c r="Q193" s="166">
        <f t="shared" si="17"/>
        <v>43870</v>
      </c>
      <c r="R193" s="7"/>
    </row>
    <row r="194" spans="14:18" x14ac:dyDescent="0.2">
      <c r="N194" s="160">
        <f t="shared" si="13"/>
        <v>1</v>
      </c>
      <c r="O194" s="161">
        <f t="shared" si="12"/>
        <v>43831</v>
      </c>
      <c r="P194" s="166">
        <f t="shared" si="17"/>
        <v>43831</v>
      </c>
      <c r="Q194" s="166">
        <f t="shared" si="17"/>
        <v>43871</v>
      </c>
      <c r="R194" s="7"/>
    </row>
    <row r="195" spans="14:18" x14ac:dyDescent="0.2">
      <c r="N195" s="160">
        <f t="shared" si="13"/>
        <v>2</v>
      </c>
      <c r="O195" s="161">
        <f t="shared" si="12"/>
        <v>21916</v>
      </c>
      <c r="P195" s="166">
        <f t="shared" si="17"/>
        <v>43832</v>
      </c>
      <c r="Q195" s="166">
        <f t="shared" si="17"/>
        <v>43872</v>
      </c>
      <c r="R195" s="7"/>
    </row>
    <row r="196" spans="14:18" x14ac:dyDescent="0.2">
      <c r="N196" s="160">
        <f t="shared" si="13"/>
        <v>3</v>
      </c>
      <c r="O196" s="161">
        <f t="shared" si="12"/>
        <v>14611</v>
      </c>
      <c r="P196" s="166">
        <f t="shared" si="17"/>
        <v>43833</v>
      </c>
      <c r="Q196" s="166">
        <f t="shared" si="17"/>
        <v>43873</v>
      </c>
      <c r="R196" s="7"/>
    </row>
    <row r="197" spans="14:18" x14ac:dyDescent="0.2">
      <c r="N197" s="160">
        <f t="shared" si="13"/>
        <v>4</v>
      </c>
      <c r="O197" s="161">
        <f t="shared" si="12"/>
        <v>10959</v>
      </c>
      <c r="P197" s="166">
        <f t="shared" si="17"/>
        <v>43834</v>
      </c>
      <c r="Q197" s="166">
        <f t="shared" si="17"/>
        <v>43874</v>
      </c>
      <c r="R197" s="7"/>
    </row>
    <row r="198" spans="14:18" x14ac:dyDescent="0.2">
      <c r="N198" s="160">
        <f t="shared" si="13"/>
        <v>5</v>
      </c>
      <c r="O198" s="161">
        <f t="shared" si="12"/>
        <v>8767</v>
      </c>
      <c r="P198" s="166">
        <f t="shared" si="17"/>
        <v>43835</v>
      </c>
      <c r="Q198" s="166">
        <f t="shared" si="17"/>
        <v>43875</v>
      </c>
      <c r="R198" s="7"/>
    </row>
    <row r="199" spans="14:18" x14ac:dyDescent="0.2">
      <c r="N199" s="160">
        <f t="shared" si="13"/>
        <v>6</v>
      </c>
      <c r="O199" s="161">
        <f t="shared" si="12"/>
        <v>7306</v>
      </c>
      <c r="P199" s="166">
        <f t="shared" si="17"/>
        <v>43836</v>
      </c>
      <c r="Q199" s="166">
        <f t="shared" si="17"/>
        <v>43876</v>
      </c>
      <c r="R199" s="7"/>
    </row>
    <row r="200" spans="14:18" x14ac:dyDescent="0.2">
      <c r="N200" s="160">
        <f t="shared" si="13"/>
        <v>7</v>
      </c>
      <c r="O200" s="161">
        <f t="shared" si="12"/>
        <v>6262</v>
      </c>
      <c r="P200" s="166">
        <f t="shared" si="17"/>
        <v>43837</v>
      </c>
      <c r="Q200" s="166">
        <f t="shared" si="17"/>
        <v>43877</v>
      </c>
      <c r="R200" s="7"/>
    </row>
    <row r="201" spans="14:18" x14ac:dyDescent="0.2">
      <c r="N201" s="160">
        <f t="shared" si="13"/>
        <v>8</v>
      </c>
      <c r="O201" s="161">
        <f t="shared" si="12"/>
        <v>5480</v>
      </c>
      <c r="P201" s="166">
        <f t="shared" si="17"/>
        <v>43838</v>
      </c>
      <c r="Q201" s="166">
        <f t="shared" si="17"/>
        <v>43878</v>
      </c>
      <c r="R201" s="7"/>
    </row>
    <row r="202" spans="14:18" x14ac:dyDescent="0.2">
      <c r="N202" s="160">
        <f t="shared" si="13"/>
        <v>9</v>
      </c>
      <c r="O202" s="161">
        <f t="shared" ref="O202:O265" si="18">ROUND(P202/N202,0)</f>
        <v>4871</v>
      </c>
      <c r="P202" s="166">
        <f t="shared" si="17"/>
        <v>43839</v>
      </c>
      <c r="Q202" s="166">
        <f t="shared" si="17"/>
        <v>43879</v>
      </c>
      <c r="R202" s="7"/>
    </row>
    <row r="203" spans="14:18" x14ac:dyDescent="0.2">
      <c r="N203" s="160">
        <f t="shared" ref="N203:N266" si="19">DAY(P203)</f>
        <v>10</v>
      </c>
      <c r="O203" s="161">
        <f t="shared" si="18"/>
        <v>4384</v>
      </c>
      <c r="P203" s="166">
        <f t="shared" si="17"/>
        <v>43840</v>
      </c>
      <c r="Q203" s="166">
        <f t="shared" si="17"/>
        <v>43880</v>
      </c>
      <c r="R203" s="7"/>
    </row>
    <row r="204" spans="14:18" x14ac:dyDescent="0.2">
      <c r="N204" s="160">
        <f t="shared" si="19"/>
        <v>11</v>
      </c>
      <c r="O204" s="161">
        <f t="shared" si="18"/>
        <v>3986</v>
      </c>
      <c r="P204" s="166">
        <f t="shared" ref="P204:Q219" si="20">P203+1</f>
        <v>43841</v>
      </c>
      <c r="Q204" s="166">
        <f t="shared" si="20"/>
        <v>43881</v>
      </c>
      <c r="R204" s="7"/>
    </row>
    <row r="205" spans="14:18" x14ac:dyDescent="0.2">
      <c r="N205" s="160">
        <f t="shared" si="19"/>
        <v>12</v>
      </c>
      <c r="O205" s="161">
        <f t="shared" si="18"/>
        <v>3654</v>
      </c>
      <c r="P205" s="166">
        <f t="shared" si="20"/>
        <v>43842</v>
      </c>
      <c r="Q205" s="166">
        <f t="shared" si="20"/>
        <v>43882</v>
      </c>
      <c r="R205" s="7"/>
    </row>
    <row r="206" spans="14:18" x14ac:dyDescent="0.2">
      <c r="N206" s="160">
        <f t="shared" si="19"/>
        <v>13</v>
      </c>
      <c r="O206" s="161">
        <f t="shared" si="18"/>
        <v>3373</v>
      </c>
      <c r="P206" s="166">
        <f t="shared" si="20"/>
        <v>43843</v>
      </c>
      <c r="Q206" s="166">
        <f t="shared" si="20"/>
        <v>43883</v>
      </c>
      <c r="R206" s="7"/>
    </row>
    <row r="207" spans="14:18" x14ac:dyDescent="0.2">
      <c r="N207" s="160">
        <f t="shared" si="19"/>
        <v>14</v>
      </c>
      <c r="O207" s="161">
        <f t="shared" si="18"/>
        <v>3132</v>
      </c>
      <c r="P207" s="166">
        <f t="shared" si="20"/>
        <v>43844</v>
      </c>
      <c r="Q207" s="166">
        <f t="shared" si="20"/>
        <v>43884</v>
      </c>
      <c r="R207" s="7"/>
    </row>
    <row r="208" spans="14:18" x14ac:dyDescent="0.2">
      <c r="N208" s="160">
        <f t="shared" si="19"/>
        <v>15</v>
      </c>
      <c r="O208" s="161">
        <f t="shared" si="18"/>
        <v>2923</v>
      </c>
      <c r="P208" s="166">
        <f t="shared" si="20"/>
        <v>43845</v>
      </c>
      <c r="Q208" s="166">
        <f t="shared" si="20"/>
        <v>43885</v>
      </c>
      <c r="R208" s="7"/>
    </row>
    <row r="209" spans="14:18" x14ac:dyDescent="0.2">
      <c r="N209" s="160">
        <f t="shared" si="19"/>
        <v>16</v>
      </c>
      <c r="O209" s="161">
        <f t="shared" si="18"/>
        <v>2740</v>
      </c>
      <c r="P209" s="166">
        <f t="shared" si="20"/>
        <v>43846</v>
      </c>
      <c r="Q209" s="166">
        <f t="shared" si="20"/>
        <v>43886</v>
      </c>
      <c r="R209" s="7"/>
    </row>
    <row r="210" spans="14:18" x14ac:dyDescent="0.2">
      <c r="N210" s="160">
        <f t="shared" si="19"/>
        <v>17</v>
      </c>
      <c r="O210" s="161">
        <f t="shared" si="18"/>
        <v>2579</v>
      </c>
      <c r="P210" s="166">
        <f t="shared" si="20"/>
        <v>43847</v>
      </c>
      <c r="Q210" s="166">
        <f t="shared" si="20"/>
        <v>43887</v>
      </c>
      <c r="R210" s="7"/>
    </row>
    <row r="211" spans="14:18" x14ac:dyDescent="0.2">
      <c r="N211" s="160">
        <f t="shared" si="19"/>
        <v>18</v>
      </c>
      <c r="O211" s="161">
        <f t="shared" si="18"/>
        <v>2436</v>
      </c>
      <c r="P211" s="166">
        <f t="shared" si="20"/>
        <v>43848</v>
      </c>
      <c r="Q211" s="166">
        <f t="shared" si="20"/>
        <v>43888</v>
      </c>
      <c r="R211" s="7"/>
    </row>
    <row r="212" spans="14:18" x14ac:dyDescent="0.2">
      <c r="N212" s="160">
        <f t="shared" si="19"/>
        <v>19</v>
      </c>
      <c r="O212" s="161">
        <f t="shared" si="18"/>
        <v>2308</v>
      </c>
      <c r="P212" s="166">
        <f t="shared" si="20"/>
        <v>43849</v>
      </c>
      <c r="Q212" s="166">
        <f t="shared" si="20"/>
        <v>43889</v>
      </c>
      <c r="R212" s="7"/>
    </row>
    <row r="213" spans="14:18" x14ac:dyDescent="0.2">
      <c r="N213" s="160">
        <f t="shared" si="19"/>
        <v>20</v>
      </c>
      <c r="O213" s="161">
        <f t="shared" si="18"/>
        <v>2193</v>
      </c>
      <c r="P213" s="166">
        <f t="shared" si="20"/>
        <v>43850</v>
      </c>
      <c r="Q213" s="166">
        <f t="shared" si="20"/>
        <v>43890</v>
      </c>
      <c r="R213" s="7"/>
    </row>
    <row r="214" spans="14:18" x14ac:dyDescent="0.2">
      <c r="N214" s="160">
        <f t="shared" si="19"/>
        <v>21</v>
      </c>
      <c r="O214" s="161">
        <f t="shared" si="18"/>
        <v>2088</v>
      </c>
      <c r="P214" s="166">
        <f t="shared" si="20"/>
        <v>43851</v>
      </c>
      <c r="Q214" s="166">
        <f t="shared" si="20"/>
        <v>43891</v>
      </c>
      <c r="R214" s="7"/>
    </row>
    <row r="215" spans="14:18" x14ac:dyDescent="0.2">
      <c r="N215" s="160">
        <f t="shared" si="19"/>
        <v>22</v>
      </c>
      <c r="O215" s="161">
        <f t="shared" si="18"/>
        <v>1993</v>
      </c>
      <c r="P215" s="166">
        <f t="shared" si="20"/>
        <v>43852</v>
      </c>
      <c r="Q215" s="166">
        <f t="shared" si="20"/>
        <v>43892</v>
      </c>
      <c r="R215" s="7"/>
    </row>
    <row r="216" spans="14:18" x14ac:dyDescent="0.2">
      <c r="N216" s="160">
        <f t="shared" si="19"/>
        <v>23</v>
      </c>
      <c r="O216" s="161">
        <f t="shared" si="18"/>
        <v>1907</v>
      </c>
      <c r="P216" s="166">
        <f t="shared" si="20"/>
        <v>43853</v>
      </c>
      <c r="Q216" s="166">
        <f t="shared" si="20"/>
        <v>43893</v>
      </c>
      <c r="R216" s="7"/>
    </row>
    <row r="217" spans="14:18" x14ac:dyDescent="0.2">
      <c r="N217" s="160">
        <f t="shared" si="19"/>
        <v>24</v>
      </c>
      <c r="O217" s="161">
        <f t="shared" si="18"/>
        <v>1827</v>
      </c>
      <c r="P217" s="166">
        <f t="shared" si="20"/>
        <v>43854</v>
      </c>
      <c r="Q217" s="166">
        <f t="shared" si="20"/>
        <v>43894</v>
      </c>
      <c r="R217" s="7"/>
    </row>
    <row r="218" spans="14:18" x14ac:dyDescent="0.2">
      <c r="N218" s="160">
        <f t="shared" si="19"/>
        <v>25</v>
      </c>
      <c r="O218" s="161">
        <f t="shared" si="18"/>
        <v>1754</v>
      </c>
      <c r="P218" s="166">
        <f t="shared" si="20"/>
        <v>43855</v>
      </c>
      <c r="Q218" s="166">
        <f t="shared" si="20"/>
        <v>43895</v>
      </c>
      <c r="R218" s="7"/>
    </row>
    <row r="219" spans="14:18" x14ac:dyDescent="0.2">
      <c r="N219" s="160">
        <f t="shared" si="19"/>
        <v>26</v>
      </c>
      <c r="O219" s="161">
        <f t="shared" si="18"/>
        <v>1687</v>
      </c>
      <c r="P219" s="166">
        <f t="shared" si="20"/>
        <v>43856</v>
      </c>
      <c r="Q219" s="166">
        <f t="shared" si="20"/>
        <v>43896</v>
      </c>
      <c r="R219" s="7"/>
    </row>
    <row r="220" spans="14:18" x14ac:dyDescent="0.2">
      <c r="N220" s="160">
        <f t="shared" si="19"/>
        <v>27</v>
      </c>
      <c r="O220" s="161">
        <f t="shared" si="18"/>
        <v>1624</v>
      </c>
      <c r="P220" s="166">
        <f t="shared" ref="P220:Q235" si="21">P219+1</f>
        <v>43857</v>
      </c>
      <c r="Q220" s="166">
        <f t="shared" si="21"/>
        <v>43897</v>
      </c>
      <c r="R220" s="7"/>
    </row>
    <row r="221" spans="14:18" x14ac:dyDescent="0.2">
      <c r="N221" s="160">
        <f t="shared" si="19"/>
        <v>28</v>
      </c>
      <c r="O221" s="161">
        <f t="shared" si="18"/>
        <v>1566</v>
      </c>
      <c r="P221" s="166">
        <f t="shared" si="21"/>
        <v>43858</v>
      </c>
      <c r="Q221" s="166">
        <f t="shared" si="21"/>
        <v>43898</v>
      </c>
      <c r="R221" s="7"/>
    </row>
    <row r="222" spans="14:18" x14ac:dyDescent="0.2">
      <c r="N222" s="160">
        <f t="shared" si="19"/>
        <v>29</v>
      </c>
      <c r="O222" s="161">
        <f t="shared" si="18"/>
        <v>1512</v>
      </c>
      <c r="P222" s="166">
        <f t="shared" si="21"/>
        <v>43859</v>
      </c>
      <c r="Q222" s="166">
        <f t="shared" si="21"/>
        <v>43899</v>
      </c>
      <c r="R222" s="7"/>
    </row>
    <row r="223" spans="14:18" x14ac:dyDescent="0.2">
      <c r="N223" s="160">
        <f t="shared" si="19"/>
        <v>30</v>
      </c>
      <c r="O223" s="161">
        <f t="shared" si="18"/>
        <v>1462</v>
      </c>
      <c r="P223" s="166">
        <f t="shared" si="21"/>
        <v>43860</v>
      </c>
      <c r="Q223" s="166">
        <f t="shared" si="21"/>
        <v>43900</v>
      </c>
      <c r="R223" s="7"/>
    </row>
    <row r="224" spans="14:18" x14ac:dyDescent="0.2">
      <c r="N224" s="160">
        <f t="shared" si="19"/>
        <v>31</v>
      </c>
      <c r="O224" s="161">
        <f t="shared" si="18"/>
        <v>1415</v>
      </c>
      <c r="P224" s="166">
        <f t="shared" si="21"/>
        <v>43861</v>
      </c>
      <c r="Q224" s="166">
        <f t="shared" si="21"/>
        <v>43901</v>
      </c>
      <c r="R224" s="7"/>
    </row>
    <row r="225" spans="14:18" x14ac:dyDescent="0.2">
      <c r="N225" s="160">
        <f t="shared" si="19"/>
        <v>1</v>
      </c>
      <c r="O225" s="161">
        <f t="shared" si="18"/>
        <v>43862</v>
      </c>
      <c r="P225" s="166">
        <f t="shared" si="21"/>
        <v>43862</v>
      </c>
      <c r="Q225" s="166">
        <f t="shared" si="21"/>
        <v>43902</v>
      </c>
      <c r="R225" s="7"/>
    </row>
    <row r="226" spans="14:18" x14ac:dyDescent="0.2">
      <c r="N226" s="160">
        <f t="shared" si="19"/>
        <v>2</v>
      </c>
      <c r="O226" s="161">
        <f t="shared" si="18"/>
        <v>21932</v>
      </c>
      <c r="P226" s="166">
        <f t="shared" si="21"/>
        <v>43863</v>
      </c>
      <c r="Q226" s="166">
        <f t="shared" si="21"/>
        <v>43903</v>
      </c>
      <c r="R226" s="7"/>
    </row>
    <row r="227" spans="14:18" x14ac:dyDescent="0.2">
      <c r="N227" s="160">
        <f t="shared" si="19"/>
        <v>3</v>
      </c>
      <c r="O227" s="161">
        <f t="shared" si="18"/>
        <v>14621</v>
      </c>
      <c r="P227" s="166">
        <f t="shared" si="21"/>
        <v>43864</v>
      </c>
      <c r="Q227" s="166">
        <f t="shared" si="21"/>
        <v>43904</v>
      </c>
      <c r="R227" s="7"/>
    </row>
    <row r="228" spans="14:18" x14ac:dyDescent="0.2">
      <c r="N228" s="160">
        <f t="shared" si="19"/>
        <v>4</v>
      </c>
      <c r="O228" s="161">
        <f t="shared" si="18"/>
        <v>10966</v>
      </c>
      <c r="P228" s="166">
        <f t="shared" si="21"/>
        <v>43865</v>
      </c>
      <c r="Q228" s="166">
        <f t="shared" si="21"/>
        <v>43905</v>
      </c>
      <c r="R228" s="7"/>
    </row>
    <row r="229" spans="14:18" x14ac:dyDescent="0.2">
      <c r="N229" s="160">
        <f t="shared" si="19"/>
        <v>5</v>
      </c>
      <c r="O229" s="161">
        <f t="shared" si="18"/>
        <v>8773</v>
      </c>
      <c r="P229" s="166">
        <f t="shared" si="21"/>
        <v>43866</v>
      </c>
      <c r="Q229" s="166">
        <f t="shared" si="21"/>
        <v>43906</v>
      </c>
      <c r="R229" s="7"/>
    </row>
    <row r="230" spans="14:18" x14ac:dyDescent="0.2">
      <c r="N230" s="160">
        <f t="shared" si="19"/>
        <v>6</v>
      </c>
      <c r="O230" s="161">
        <f t="shared" si="18"/>
        <v>7311</v>
      </c>
      <c r="P230" s="166">
        <f t="shared" si="21"/>
        <v>43867</v>
      </c>
      <c r="Q230" s="166">
        <f t="shared" si="21"/>
        <v>43907</v>
      </c>
      <c r="R230" s="7"/>
    </row>
    <row r="231" spans="14:18" x14ac:dyDescent="0.2">
      <c r="N231" s="160">
        <f t="shared" si="19"/>
        <v>7</v>
      </c>
      <c r="O231" s="161">
        <f t="shared" si="18"/>
        <v>6267</v>
      </c>
      <c r="P231" s="166">
        <f t="shared" si="21"/>
        <v>43868</v>
      </c>
      <c r="Q231" s="166">
        <f t="shared" si="21"/>
        <v>43908</v>
      </c>
      <c r="R231" s="7"/>
    </row>
    <row r="232" spans="14:18" x14ac:dyDescent="0.2">
      <c r="N232" s="160">
        <f t="shared" si="19"/>
        <v>8</v>
      </c>
      <c r="O232" s="161">
        <f t="shared" si="18"/>
        <v>5484</v>
      </c>
      <c r="P232" s="166">
        <f t="shared" si="21"/>
        <v>43869</v>
      </c>
      <c r="Q232" s="166">
        <f t="shared" si="21"/>
        <v>43909</v>
      </c>
      <c r="R232" s="7"/>
    </row>
    <row r="233" spans="14:18" x14ac:dyDescent="0.2">
      <c r="N233" s="160">
        <f t="shared" si="19"/>
        <v>9</v>
      </c>
      <c r="O233" s="161">
        <f t="shared" si="18"/>
        <v>4874</v>
      </c>
      <c r="P233" s="166">
        <f t="shared" si="21"/>
        <v>43870</v>
      </c>
      <c r="Q233" s="166">
        <f t="shared" si="21"/>
        <v>43910</v>
      </c>
      <c r="R233" s="7"/>
    </row>
    <row r="234" spans="14:18" x14ac:dyDescent="0.2">
      <c r="N234" s="160">
        <f t="shared" si="19"/>
        <v>10</v>
      </c>
      <c r="O234" s="161">
        <f t="shared" si="18"/>
        <v>4387</v>
      </c>
      <c r="P234" s="166">
        <f t="shared" si="21"/>
        <v>43871</v>
      </c>
      <c r="Q234" s="166">
        <f t="shared" si="21"/>
        <v>43911</v>
      </c>
      <c r="R234" s="7"/>
    </row>
    <row r="235" spans="14:18" x14ac:dyDescent="0.2">
      <c r="N235" s="160">
        <f t="shared" si="19"/>
        <v>11</v>
      </c>
      <c r="O235" s="161">
        <f t="shared" si="18"/>
        <v>3988</v>
      </c>
      <c r="P235" s="166">
        <f t="shared" si="21"/>
        <v>43872</v>
      </c>
      <c r="Q235" s="166">
        <f t="shared" si="21"/>
        <v>43912</v>
      </c>
      <c r="R235" s="7"/>
    </row>
    <row r="236" spans="14:18" x14ac:dyDescent="0.2">
      <c r="N236" s="160">
        <f t="shared" si="19"/>
        <v>12</v>
      </c>
      <c r="O236" s="161">
        <f t="shared" si="18"/>
        <v>3656</v>
      </c>
      <c r="P236" s="166">
        <f t="shared" ref="P236:Q251" si="22">P235+1</f>
        <v>43873</v>
      </c>
      <c r="Q236" s="166">
        <f t="shared" si="22"/>
        <v>43913</v>
      </c>
      <c r="R236" s="7"/>
    </row>
    <row r="237" spans="14:18" x14ac:dyDescent="0.2">
      <c r="N237" s="160">
        <f t="shared" si="19"/>
        <v>13</v>
      </c>
      <c r="O237" s="161">
        <f t="shared" si="18"/>
        <v>3375</v>
      </c>
      <c r="P237" s="166">
        <f t="shared" si="22"/>
        <v>43874</v>
      </c>
      <c r="Q237" s="166">
        <f t="shared" si="22"/>
        <v>43914</v>
      </c>
      <c r="R237" s="7"/>
    </row>
    <row r="238" spans="14:18" x14ac:dyDescent="0.2">
      <c r="N238" s="160">
        <f t="shared" si="19"/>
        <v>14</v>
      </c>
      <c r="O238" s="161">
        <f t="shared" si="18"/>
        <v>3134</v>
      </c>
      <c r="P238" s="166">
        <f t="shared" si="22"/>
        <v>43875</v>
      </c>
      <c r="Q238" s="166">
        <f t="shared" si="22"/>
        <v>43915</v>
      </c>
      <c r="R238" s="7"/>
    </row>
    <row r="239" spans="14:18" x14ac:dyDescent="0.2">
      <c r="N239" s="160">
        <f t="shared" si="19"/>
        <v>15</v>
      </c>
      <c r="O239" s="161">
        <f t="shared" si="18"/>
        <v>2925</v>
      </c>
      <c r="P239" s="166">
        <f t="shared" si="22"/>
        <v>43876</v>
      </c>
      <c r="Q239" s="166">
        <f t="shared" si="22"/>
        <v>43916</v>
      </c>
      <c r="R239" s="7"/>
    </row>
    <row r="240" spans="14:18" x14ac:dyDescent="0.2">
      <c r="N240" s="160">
        <f t="shared" si="19"/>
        <v>16</v>
      </c>
      <c r="O240" s="161">
        <f t="shared" si="18"/>
        <v>2742</v>
      </c>
      <c r="P240" s="166">
        <f t="shared" si="22"/>
        <v>43877</v>
      </c>
      <c r="Q240" s="166">
        <f t="shared" si="22"/>
        <v>43917</v>
      </c>
      <c r="R240" s="7"/>
    </row>
    <row r="241" spans="14:18" x14ac:dyDescent="0.2">
      <c r="N241" s="160">
        <f t="shared" si="19"/>
        <v>17</v>
      </c>
      <c r="O241" s="161">
        <f t="shared" si="18"/>
        <v>2581</v>
      </c>
      <c r="P241" s="166">
        <f t="shared" si="22"/>
        <v>43878</v>
      </c>
      <c r="Q241" s="166">
        <f t="shared" si="22"/>
        <v>43918</v>
      </c>
      <c r="R241" s="7"/>
    </row>
    <row r="242" spans="14:18" x14ac:dyDescent="0.2">
      <c r="N242" s="160">
        <f t="shared" si="19"/>
        <v>18</v>
      </c>
      <c r="O242" s="161">
        <f t="shared" si="18"/>
        <v>2438</v>
      </c>
      <c r="P242" s="166">
        <f t="shared" si="22"/>
        <v>43879</v>
      </c>
      <c r="Q242" s="166">
        <f t="shared" si="22"/>
        <v>43919</v>
      </c>
      <c r="R242" s="7"/>
    </row>
    <row r="243" spans="14:18" x14ac:dyDescent="0.2">
      <c r="N243" s="160">
        <f t="shared" si="19"/>
        <v>19</v>
      </c>
      <c r="O243" s="161">
        <f t="shared" si="18"/>
        <v>2309</v>
      </c>
      <c r="P243" s="166">
        <f t="shared" si="22"/>
        <v>43880</v>
      </c>
      <c r="Q243" s="166">
        <f t="shared" si="22"/>
        <v>43920</v>
      </c>
      <c r="R243" s="7"/>
    </row>
    <row r="244" spans="14:18" x14ac:dyDescent="0.2">
      <c r="N244" s="160">
        <f t="shared" si="19"/>
        <v>20</v>
      </c>
      <c r="O244" s="161">
        <f t="shared" si="18"/>
        <v>2194</v>
      </c>
      <c r="P244" s="166">
        <f t="shared" si="22"/>
        <v>43881</v>
      </c>
      <c r="Q244" s="166">
        <f t="shared" si="22"/>
        <v>43921</v>
      </c>
      <c r="R244" s="7"/>
    </row>
    <row r="245" spans="14:18" x14ac:dyDescent="0.2">
      <c r="N245" s="160">
        <f t="shared" si="19"/>
        <v>21</v>
      </c>
      <c r="O245" s="161">
        <f t="shared" si="18"/>
        <v>2090</v>
      </c>
      <c r="P245" s="166">
        <f t="shared" si="22"/>
        <v>43882</v>
      </c>
      <c r="Q245" s="166">
        <f t="shared" si="22"/>
        <v>43922</v>
      </c>
      <c r="R245" s="7"/>
    </row>
    <row r="246" spans="14:18" x14ac:dyDescent="0.2">
      <c r="N246" s="160">
        <f t="shared" si="19"/>
        <v>22</v>
      </c>
      <c r="O246" s="161">
        <f t="shared" si="18"/>
        <v>1995</v>
      </c>
      <c r="P246" s="166">
        <f t="shared" si="22"/>
        <v>43883</v>
      </c>
      <c r="Q246" s="166">
        <f t="shared" si="22"/>
        <v>43923</v>
      </c>
      <c r="R246" s="7"/>
    </row>
    <row r="247" spans="14:18" x14ac:dyDescent="0.2">
      <c r="N247" s="160">
        <f t="shared" si="19"/>
        <v>23</v>
      </c>
      <c r="O247" s="161">
        <f t="shared" si="18"/>
        <v>1908</v>
      </c>
      <c r="P247" s="166">
        <f t="shared" si="22"/>
        <v>43884</v>
      </c>
      <c r="Q247" s="166">
        <f t="shared" si="22"/>
        <v>43924</v>
      </c>
      <c r="R247" s="7"/>
    </row>
    <row r="248" spans="14:18" x14ac:dyDescent="0.2">
      <c r="N248" s="160">
        <f t="shared" si="19"/>
        <v>24</v>
      </c>
      <c r="O248" s="161">
        <f t="shared" si="18"/>
        <v>1829</v>
      </c>
      <c r="P248" s="166">
        <f t="shared" si="22"/>
        <v>43885</v>
      </c>
      <c r="Q248" s="166">
        <f t="shared" si="22"/>
        <v>43925</v>
      </c>
      <c r="R248" s="7"/>
    </row>
    <row r="249" spans="14:18" x14ac:dyDescent="0.2">
      <c r="N249" s="160">
        <f t="shared" si="19"/>
        <v>25</v>
      </c>
      <c r="O249" s="161">
        <f t="shared" si="18"/>
        <v>1755</v>
      </c>
      <c r="P249" s="166">
        <f t="shared" si="22"/>
        <v>43886</v>
      </c>
      <c r="Q249" s="166">
        <f t="shared" si="22"/>
        <v>43926</v>
      </c>
      <c r="R249" s="7"/>
    </row>
    <row r="250" spans="14:18" x14ac:dyDescent="0.2">
      <c r="N250" s="160">
        <f t="shared" si="19"/>
        <v>26</v>
      </c>
      <c r="O250" s="161">
        <f t="shared" si="18"/>
        <v>1688</v>
      </c>
      <c r="P250" s="166">
        <f t="shared" si="22"/>
        <v>43887</v>
      </c>
      <c r="Q250" s="166">
        <f t="shared" si="22"/>
        <v>43927</v>
      </c>
      <c r="R250" s="7"/>
    </row>
    <row r="251" spans="14:18" x14ac:dyDescent="0.2">
      <c r="N251" s="160">
        <f t="shared" si="19"/>
        <v>27</v>
      </c>
      <c r="O251" s="161">
        <f t="shared" si="18"/>
        <v>1625</v>
      </c>
      <c r="P251" s="166">
        <f t="shared" si="22"/>
        <v>43888</v>
      </c>
      <c r="Q251" s="166">
        <f t="shared" si="22"/>
        <v>43928</v>
      </c>
      <c r="R251" s="7"/>
    </row>
    <row r="252" spans="14:18" x14ac:dyDescent="0.2">
      <c r="N252" s="160">
        <f t="shared" si="19"/>
        <v>28</v>
      </c>
      <c r="O252" s="161">
        <f t="shared" si="18"/>
        <v>1567</v>
      </c>
      <c r="P252" s="166">
        <f t="shared" ref="P252:Q267" si="23">P251+1</f>
        <v>43889</v>
      </c>
      <c r="Q252" s="166">
        <f t="shared" si="23"/>
        <v>43929</v>
      </c>
      <c r="R252" s="7"/>
    </row>
    <row r="253" spans="14:18" x14ac:dyDescent="0.2">
      <c r="N253" s="160">
        <f t="shared" si="19"/>
        <v>29</v>
      </c>
      <c r="O253" s="161">
        <f t="shared" si="18"/>
        <v>1513</v>
      </c>
      <c r="P253" s="166">
        <f t="shared" si="23"/>
        <v>43890</v>
      </c>
      <c r="Q253" s="166">
        <f t="shared" si="23"/>
        <v>43930</v>
      </c>
      <c r="R253" s="7"/>
    </row>
    <row r="254" spans="14:18" x14ac:dyDescent="0.2">
      <c r="N254" s="160">
        <f t="shared" si="19"/>
        <v>1</v>
      </c>
      <c r="O254" s="161">
        <f t="shared" si="18"/>
        <v>43891</v>
      </c>
      <c r="P254" s="166">
        <f t="shared" si="23"/>
        <v>43891</v>
      </c>
      <c r="Q254" s="166">
        <f t="shared" si="23"/>
        <v>43931</v>
      </c>
      <c r="R254" s="7"/>
    </row>
    <row r="255" spans="14:18" x14ac:dyDescent="0.2">
      <c r="N255" s="160">
        <f t="shared" si="19"/>
        <v>2</v>
      </c>
      <c r="O255" s="161">
        <f t="shared" si="18"/>
        <v>21946</v>
      </c>
      <c r="P255" s="166">
        <f t="shared" si="23"/>
        <v>43892</v>
      </c>
      <c r="Q255" s="166">
        <f t="shared" si="23"/>
        <v>43932</v>
      </c>
      <c r="R255" s="7"/>
    </row>
    <row r="256" spans="14:18" x14ac:dyDescent="0.2">
      <c r="N256" s="160">
        <f t="shared" si="19"/>
        <v>3</v>
      </c>
      <c r="O256" s="161">
        <f t="shared" si="18"/>
        <v>14631</v>
      </c>
      <c r="P256" s="166">
        <f t="shared" si="23"/>
        <v>43893</v>
      </c>
      <c r="Q256" s="166">
        <f t="shared" si="23"/>
        <v>43933</v>
      </c>
      <c r="R256" s="7"/>
    </row>
    <row r="257" spans="14:18" x14ac:dyDescent="0.2">
      <c r="N257" s="160">
        <f t="shared" si="19"/>
        <v>4</v>
      </c>
      <c r="O257" s="161">
        <f t="shared" si="18"/>
        <v>10974</v>
      </c>
      <c r="P257" s="166">
        <f t="shared" si="23"/>
        <v>43894</v>
      </c>
      <c r="Q257" s="166">
        <f t="shared" si="23"/>
        <v>43934</v>
      </c>
      <c r="R257" s="7"/>
    </row>
    <row r="258" spans="14:18" x14ac:dyDescent="0.2">
      <c r="N258" s="160">
        <f t="shared" si="19"/>
        <v>5</v>
      </c>
      <c r="O258" s="161">
        <f t="shared" si="18"/>
        <v>8779</v>
      </c>
      <c r="P258" s="166">
        <f t="shared" si="23"/>
        <v>43895</v>
      </c>
      <c r="Q258" s="166">
        <f t="shared" si="23"/>
        <v>43935</v>
      </c>
      <c r="R258" s="7"/>
    </row>
    <row r="259" spans="14:18" x14ac:dyDescent="0.2">
      <c r="N259" s="160">
        <f t="shared" si="19"/>
        <v>6</v>
      </c>
      <c r="O259" s="161">
        <f t="shared" si="18"/>
        <v>7316</v>
      </c>
      <c r="P259" s="166">
        <f t="shared" si="23"/>
        <v>43896</v>
      </c>
      <c r="Q259" s="166">
        <f t="shared" si="23"/>
        <v>43936</v>
      </c>
      <c r="R259" s="7"/>
    </row>
    <row r="260" spans="14:18" x14ac:dyDescent="0.2">
      <c r="N260" s="160">
        <f t="shared" si="19"/>
        <v>7</v>
      </c>
      <c r="O260" s="161">
        <f t="shared" si="18"/>
        <v>6271</v>
      </c>
      <c r="P260" s="166">
        <f t="shared" si="23"/>
        <v>43897</v>
      </c>
      <c r="Q260" s="166">
        <f t="shared" si="23"/>
        <v>43937</v>
      </c>
      <c r="R260" s="7"/>
    </row>
    <row r="261" spans="14:18" x14ac:dyDescent="0.2">
      <c r="N261" s="160">
        <f t="shared" si="19"/>
        <v>8</v>
      </c>
      <c r="O261" s="161">
        <f t="shared" si="18"/>
        <v>5487</v>
      </c>
      <c r="P261" s="166">
        <f t="shared" si="23"/>
        <v>43898</v>
      </c>
      <c r="Q261" s="166">
        <f t="shared" si="23"/>
        <v>43938</v>
      </c>
      <c r="R261" s="7"/>
    </row>
    <row r="262" spans="14:18" x14ac:dyDescent="0.2">
      <c r="N262" s="160">
        <f t="shared" si="19"/>
        <v>9</v>
      </c>
      <c r="O262" s="161">
        <f t="shared" si="18"/>
        <v>4878</v>
      </c>
      <c r="P262" s="166">
        <f t="shared" si="23"/>
        <v>43899</v>
      </c>
      <c r="Q262" s="166">
        <f t="shared" si="23"/>
        <v>43939</v>
      </c>
      <c r="R262" s="7"/>
    </row>
    <row r="263" spans="14:18" x14ac:dyDescent="0.2">
      <c r="N263" s="160">
        <f t="shared" si="19"/>
        <v>10</v>
      </c>
      <c r="O263" s="161">
        <f t="shared" si="18"/>
        <v>4390</v>
      </c>
      <c r="P263" s="166">
        <f t="shared" si="23"/>
        <v>43900</v>
      </c>
      <c r="Q263" s="166">
        <f t="shared" si="23"/>
        <v>43940</v>
      </c>
      <c r="R263" s="7"/>
    </row>
    <row r="264" spans="14:18" x14ac:dyDescent="0.2">
      <c r="N264" s="160">
        <f t="shared" si="19"/>
        <v>11</v>
      </c>
      <c r="O264" s="161">
        <f t="shared" si="18"/>
        <v>3991</v>
      </c>
      <c r="P264" s="166">
        <f t="shared" si="23"/>
        <v>43901</v>
      </c>
      <c r="Q264" s="166">
        <f t="shared" si="23"/>
        <v>43941</v>
      </c>
      <c r="R264" s="7"/>
    </row>
    <row r="265" spans="14:18" x14ac:dyDescent="0.2">
      <c r="N265" s="160">
        <f t="shared" si="19"/>
        <v>12</v>
      </c>
      <c r="O265" s="161">
        <f t="shared" si="18"/>
        <v>3659</v>
      </c>
      <c r="P265" s="166">
        <f t="shared" si="23"/>
        <v>43902</v>
      </c>
      <c r="Q265" s="166">
        <f t="shared" si="23"/>
        <v>43942</v>
      </c>
      <c r="R265" s="7"/>
    </row>
    <row r="266" spans="14:18" x14ac:dyDescent="0.2">
      <c r="N266" s="160">
        <f t="shared" si="19"/>
        <v>13</v>
      </c>
      <c r="O266" s="161">
        <f t="shared" ref="O266:O329" si="24">ROUND(P266/N266,0)</f>
        <v>3377</v>
      </c>
      <c r="P266" s="166">
        <f t="shared" si="23"/>
        <v>43903</v>
      </c>
      <c r="Q266" s="166">
        <f t="shared" si="23"/>
        <v>43943</v>
      </c>
      <c r="R266" s="7"/>
    </row>
    <row r="267" spans="14:18" x14ac:dyDescent="0.2">
      <c r="N267" s="160">
        <f t="shared" ref="N267:N330" si="25">DAY(P267)</f>
        <v>14</v>
      </c>
      <c r="O267" s="161">
        <f t="shared" si="24"/>
        <v>3136</v>
      </c>
      <c r="P267" s="166">
        <f t="shared" si="23"/>
        <v>43904</v>
      </c>
      <c r="Q267" s="166">
        <f t="shared" si="23"/>
        <v>43944</v>
      </c>
      <c r="R267" s="7"/>
    </row>
    <row r="268" spans="14:18" x14ac:dyDescent="0.2">
      <c r="N268" s="160">
        <f t="shared" si="25"/>
        <v>15</v>
      </c>
      <c r="O268" s="161">
        <f t="shared" si="24"/>
        <v>2927</v>
      </c>
      <c r="P268" s="166">
        <f t="shared" ref="P268:Q283" si="26">P267+1</f>
        <v>43905</v>
      </c>
      <c r="Q268" s="166">
        <f t="shared" si="26"/>
        <v>43945</v>
      </c>
      <c r="R268" s="7"/>
    </row>
    <row r="269" spans="14:18" x14ac:dyDescent="0.2">
      <c r="N269" s="160">
        <f t="shared" si="25"/>
        <v>16</v>
      </c>
      <c r="O269" s="161">
        <f t="shared" si="24"/>
        <v>2744</v>
      </c>
      <c r="P269" s="166">
        <f t="shared" si="26"/>
        <v>43906</v>
      </c>
      <c r="Q269" s="166">
        <f t="shared" si="26"/>
        <v>43946</v>
      </c>
      <c r="R269" s="7"/>
    </row>
    <row r="270" spans="14:18" x14ac:dyDescent="0.2">
      <c r="N270" s="160">
        <f t="shared" si="25"/>
        <v>17</v>
      </c>
      <c r="O270" s="161">
        <f t="shared" si="24"/>
        <v>2583</v>
      </c>
      <c r="P270" s="166">
        <f t="shared" si="26"/>
        <v>43907</v>
      </c>
      <c r="Q270" s="166">
        <f t="shared" si="26"/>
        <v>43947</v>
      </c>
      <c r="R270" s="7"/>
    </row>
    <row r="271" spans="14:18" x14ac:dyDescent="0.2">
      <c r="N271" s="160">
        <f t="shared" si="25"/>
        <v>18</v>
      </c>
      <c r="O271" s="161">
        <f t="shared" si="24"/>
        <v>2439</v>
      </c>
      <c r="P271" s="166">
        <f t="shared" si="26"/>
        <v>43908</v>
      </c>
      <c r="Q271" s="166">
        <f t="shared" si="26"/>
        <v>43948</v>
      </c>
      <c r="R271" s="7"/>
    </row>
    <row r="272" spans="14:18" x14ac:dyDescent="0.2">
      <c r="N272" s="160">
        <f t="shared" si="25"/>
        <v>19</v>
      </c>
      <c r="O272" s="161">
        <f t="shared" si="24"/>
        <v>2311</v>
      </c>
      <c r="P272" s="166">
        <f t="shared" si="26"/>
        <v>43909</v>
      </c>
      <c r="Q272" s="166">
        <f t="shared" si="26"/>
        <v>43949</v>
      </c>
      <c r="R272" s="7"/>
    </row>
    <row r="273" spans="14:18" x14ac:dyDescent="0.2">
      <c r="N273" s="160">
        <f t="shared" si="25"/>
        <v>20</v>
      </c>
      <c r="O273" s="161">
        <f t="shared" si="24"/>
        <v>2196</v>
      </c>
      <c r="P273" s="166">
        <f t="shared" si="26"/>
        <v>43910</v>
      </c>
      <c r="Q273" s="166">
        <f t="shared" si="26"/>
        <v>43950</v>
      </c>
      <c r="R273" s="7"/>
    </row>
    <row r="274" spans="14:18" x14ac:dyDescent="0.2">
      <c r="N274" s="160">
        <f t="shared" si="25"/>
        <v>21</v>
      </c>
      <c r="O274" s="161">
        <f t="shared" si="24"/>
        <v>2091</v>
      </c>
      <c r="P274" s="166">
        <f t="shared" si="26"/>
        <v>43911</v>
      </c>
      <c r="Q274" s="166">
        <f t="shared" si="26"/>
        <v>43951</v>
      </c>
      <c r="R274" s="7"/>
    </row>
    <row r="275" spans="14:18" x14ac:dyDescent="0.2">
      <c r="N275" s="160">
        <f t="shared" si="25"/>
        <v>22</v>
      </c>
      <c r="O275" s="161">
        <f t="shared" si="24"/>
        <v>1996</v>
      </c>
      <c r="P275" s="166">
        <f t="shared" si="26"/>
        <v>43912</v>
      </c>
      <c r="Q275" s="166">
        <f t="shared" si="26"/>
        <v>43952</v>
      </c>
      <c r="R275" s="7"/>
    </row>
    <row r="276" spans="14:18" x14ac:dyDescent="0.2">
      <c r="N276" s="160">
        <f t="shared" si="25"/>
        <v>23</v>
      </c>
      <c r="O276" s="161">
        <f t="shared" si="24"/>
        <v>1909</v>
      </c>
      <c r="P276" s="166">
        <f t="shared" si="26"/>
        <v>43913</v>
      </c>
      <c r="Q276" s="166">
        <f t="shared" si="26"/>
        <v>43953</v>
      </c>
      <c r="R276" s="7"/>
    </row>
    <row r="277" spans="14:18" x14ac:dyDescent="0.2">
      <c r="N277" s="160">
        <f t="shared" si="25"/>
        <v>24</v>
      </c>
      <c r="O277" s="161">
        <f t="shared" si="24"/>
        <v>1830</v>
      </c>
      <c r="P277" s="166">
        <f t="shared" si="26"/>
        <v>43914</v>
      </c>
      <c r="Q277" s="166">
        <f t="shared" si="26"/>
        <v>43954</v>
      </c>
      <c r="R277" s="7"/>
    </row>
    <row r="278" spans="14:18" x14ac:dyDescent="0.2">
      <c r="N278" s="160">
        <f t="shared" si="25"/>
        <v>25</v>
      </c>
      <c r="O278" s="161">
        <f t="shared" si="24"/>
        <v>1757</v>
      </c>
      <c r="P278" s="166">
        <f t="shared" si="26"/>
        <v>43915</v>
      </c>
      <c r="Q278" s="166">
        <f t="shared" si="26"/>
        <v>43955</v>
      </c>
      <c r="R278" s="7"/>
    </row>
    <row r="279" spans="14:18" x14ac:dyDescent="0.2">
      <c r="N279" s="160">
        <f t="shared" si="25"/>
        <v>26</v>
      </c>
      <c r="O279" s="161">
        <f t="shared" si="24"/>
        <v>1689</v>
      </c>
      <c r="P279" s="166">
        <f t="shared" si="26"/>
        <v>43916</v>
      </c>
      <c r="Q279" s="166">
        <f t="shared" si="26"/>
        <v>43956</v>
      </c>
      <c r="R279" s="7"/>
    </row>
    <row r="280" spans="14:18" x14ac:dyDescent="0.2">
      <c r="N280" s="160">
        <f t="shared" si="25"/>
        <v>27</v>
      </c>
      <c r="O280" s="161">
        <f t="shared" si="24"/>
        <v>1627</v>
      </c>
      <c r="P280" s="166">
        <f t="shared" si="26"/>
        <v>43917</v>
      </c>
      <c r="Q280" s="166">
        <f t="shared" si="26"/>
        <v>43957</v>
      </c>
      <c r="R280" s="7"/>
    </row>
    <row r="281" spans="14:18" x14ac:dyDescent="0.2">
      <c r="N281" s="160">
        <f t="shared" si="25"/>
        <v>28</v>
      </c>
      <c r="O281" s="161">
        <f t="shared" si="24"/>
        <v>1569</v>
      </c>
      <c r="P281" s="166">
        <f t="shared" si="26"/>
        <v>43918</v>
      </c>
      <c r="Q281" s="166">
        <f t="shared" si="26"/>
        <v>43958</v>
      </c>
      <c r="R281" s="7"/>
    </row>
    <row r="282" spans="14:18" x14ac:dyDescent="0.2">
      <c r="N282" s="160">
        <f t="shared" si="25"/>
        <v>29</v>
      </c>
      <c r="O282" s="161">
        <f t="shared" si="24"/>
        <v>1514</v>
      </c>
      <c r="P282" s="166">
        <f t="shared" si="26"/>
        <v>43919</v>
      </c>
      <c r="Q282" s="166">
        <f t="shared" si="26"/>
        <v>43959</v>
      </c>
      <c r="R282" s="7"/>
    </row>
    <row r="283" spans="14:18" x14ac:dyDescent="0.2">
      <c r="N283" s="160">
        <f t="shared" si="25"/>
        <v>30</v>
      </c>
      <c r="O283" s="161">
        <f t="shared" si="24"/>
        <v>1464</v>
      </c>
      <c r="P283" s="166">
        <f t="shared" si="26"/>
        <v>43920</v>
      </c>
      <c r="Q283" s="166">
        <f t="shared" si="26"/>
        <v>43960</v>
      </c>
      <c r="R283" s="7"/>
    </row>
    <row r="284" spans="14:18" x14ac:dyDescent="0.2">
      <c r="N284" s="160">
        <f t="shared" si="25"/>
        <v>31</v>
      </c>
      <c r="O284" s="161">
        <f t="shared" si="24"/>
        <v>1417</v>
      </c>
      <c r="P284" s="166">
        <f t="shared" ref="P284:Q299" si="27">P283+1</f>
        <v>43921</v>
      </c>
      <c r="Q284" s="166">
        <f t="shared" si="27"/>
        <v>43961</v>
      </c>
      <c r="R284" s="7"/>
    </row>
    <row r="285" spans="14:18" x14ac:dyDescent="0.2">
      <c r="N285" s="160">
        <f t="shared" si="25"/>
        <v>1</v>
      </c>
      <c r="O285" s="161">
        <f t="shared" si="24"/>
        <v>43922</v>
      </c>
      <c r="P285" s="166">
        <f t="shared" si="27"/>
        <v>43922</v>
      </c>
      <c r="Q285" s="166">
        <f t="shared" si="27"/>
        <v>43962</v>
      </c>
      <c r="R285" s="7"/>
    </row>
    <row r="286" spans="14:18" x14ac:dyDescent="0.2">
      <c r="N286" s="160">
        <f t="shared" si="25"/>
        <v>2</v>
      </c>
      <c r="O286" s="161">
        <f t="shared" si="24"/>
        <v>21962</v>
      </c>
      <c r="P286" s="166">
        <f t="shared" si="27"/>
        <v>43923</v>
      </c>
      <c r="Q286" s="166">
        <f t="shared" si="27"/>
        <v>43963</v>
      </c>
      <c r="R286" s="7"/>
    </row>
    <row r="287" spans="14:18" x14ac:dyDescent="0.2">
      <c r="N287" s="160">
        <f t="shared" si="25"/>
        <v>3</v>
      </c>
      <c r="O287" s="161">
        <f t="shared" si="24"/>
        <v>14641</v>
      </c>
      <c r="P287" s="166">
        <f t="shared" si="27"/>
        <v>43924</v>
      </c>
      <c r="Q287" s="166">
        <f t="shared" si="27"/>
        <v>43964</v>
      </c>
      <c r="R287" s="7"/>
    </row>
    <row r="288" spans="14:18" x14ac:dyDescent="0.2">
      <c r="N288" s="160">
        <f t="shared" si="25"/>
        <v>4</v>
      </c>
      <c r="O288" s="161">
        <f t="shared" si="24"/>
        <v>10981</v>
      </c>
      <c r="P288" s="166">
        <f t="shared" si="27"/>
        <v>43925</v>
      </c>
      <c r="Q288" s="166">
        <f t="shared" si="27"/>
        <v>43965</v>
      </c>
      <c r="R288" s="7"/>
    </row>
    <row r="289" spans="14:18" x14ac:dyDescent="0.2">
      <c r="N289" s="160">
        <f t="shared" si="25"/>
        <v>5</v>
      </c>
      <c r="O289" s="161">
        <f t="shared" si="24"/>
        <v>8785</v>
      </c>
      <c r="P289" s="166">
        <f t="shared" si="27"/>
        <v>43926</v>
      </c>
      <c r="Q289" s="166">
        <f t="shared" si="27"/>
        <v>43966</v>
      </c>
      <c r="R289" s="7"/>
    </row>
    <row r="290" spans="14:18" x14ac:dyDescent="0.2">
      <c r="N290" s="160">
        <f t="shared" si="25"/>
        <v>6</v>
      </c>
      <c r="O290" s="161">
        <f t="shared" si="24"/>
        <v>7321</v>
      </c>
      <c r="P290" s="166">
        <f t="shared" si="27"/>
        <v>43927</v>
      </c>
      <c r="Q290" s="166">
        <f t="shared" si="27"/>
        <v>43967</v>
      </c>
      <c r="R290" s="7"/>
    </row>
    <row r="291" spans="14:18" x14ac:dyDescent="0.2">
      <c r="N291" s="160">
        <f t="shared" si="25"/>
        <v>7</v>
      </c>
      <c r="O291" s="161">
        <f t="shared" si="24"/>
        <v>6275</v>
      </c>
      <c r="P291" s="166">
        <f t="shared" si="27"/>
        <v>43928</v>
      </c>
      <c r="Q291" s="166">
        <f t="shared" si="27"/>
        <v>43968</v>
      </c>
      <c r="R291" s="7"/>
    </row>
    <row r="292" spans="14:18" x14ac:dyDescent="0.2">
      <c r="N292" s="160">
        <f t="shared" si="25"/>
        <v>8</v>
      </c>
      <c r="O292" s="161">
        <f t="shared" si="24"/>
        <v>5491</v>
      </c>
      <c r="P292" s="166">
        <f t="shared" si="27"/>
        <v>43929</v>
      </c>
      <c r="Q292" s="166">
        <f t="shared" si="27"/>
        <v>43969</v>
      </c>
      <c r="R292" s="7"/>
    </row>
    <row r="293" spans="14:18" x14ac:dyDescent="0.2">
      <c r="N293" s="160">
        <f t="shared" si="25"/>
        <v>9</v>
      </c>
      <c r="O293" s="161">
        <f t="shared" si="24"/>
        <v>4881</v>
      </c>
      <c r="P293" s="166">
        <f t="shared" si="27"/>
        <v>43930</v>
      </c>
      <c r="Q293" s="166">
        <f t="shared" si="27"/>
        <v>43970</v>
      </c>
      <c r="R293" s="7"/>
    </row>
    <row r="294" spans="14:18" x14ac:dyDescent="0.2">
      <c r="N294" s="160">
        <f t="shared" si="25"/>
        <v>10</v>
      </c>
      <c r="O294" s="161">
        <f t="shared" si="24"/>
        <v>4393</v>
      </c>
      <c r="P294" s="166">
        <f t="shared" si="27"/>
        <v>43931</v>
      </c>
      <c r="Q294" s="166">
        <f t="shared" si="27"/>
        <v>43971</v>
      </c>
      <c r="R294" s="7"/>
    </row>
    <row r="295" spans="14:18" x14ac:dyDescent="0.2">
      <c r="N295" s="160">
        <f t="shared" si="25"/>
        <v>11</v>
      </c>
      <c r="O295" s="161">
        <f t="shared" si="24"/>
        <v>3994</v>
      </c>
      <c r="P295" s="166">
        <f t="shared" si="27"/>
        <v>43932</v>
      </c>
      <c r="Q295" s="166">
        <f t="shared" si="27"/>
        <v>43972</v>
      </c>
      <c r="R295" s="7"/>
    </row>
    <row r="296" spans="14:18" x14ac:dyDescent="0.2">
      <c r="N296" s="160">
        <f t="shared" si="25"/>
        <v>12</v>
      </c>
      <c r="O296" s="161">
        <f t="shared" si="24"/>
        <v>3661</v>
      </c>
      <c r="P296" s="166">
        <f t="shared" si="27"/>
        <v>43933</v>
      </c>
      <c r="Q296" s="166">
        <f t="shared" si="27"/>
        <v>43973</v>
      </c>
      <c r="R296" s="7"/>
    </row>
    <row r="297" spans="14:18" x14ac:dyDescent="0.2">
      <c r="N297" s="160">
        <f t="shared" si="25"/>
        <v>13</v>
      </c>
      <c r="O297" s="161">
        <f t="shared" si="24"/>
        <v>3380</v>
      </c>
      <c r="P297" s="166">
        <f t="shared" si="27"/>
        <v>43934</v>
      </c>
      <c r="Q297" s="166">
        <f t="shared" si="27"/>
        <v>43974</v>
      </c>
      <c r="R297" s="7"/>
    </row>
    <row r="298" spans="14:18" x14ac:dyDescent="0.2">
      <c r="N298" s="160">
        <f t="shared" si="25"/>
        <v>14</v>
      </c>
      <c r="O298" s="161">
        <f t="shared" si="24"/>
        <v>3138</v>
      </c>
      <c r="P298" s="166">
        <f t="shared" si="27"/>
        <v>43935</v>
      </c>
      <c r="Q298" s="166">
        <f t="shared" si="27"/>
        <v>43975</v>
      </c>
      <c r="R298" s="7"/>
    </row>
    <row r="299" spans="14:18" x14ac:dyDescent="0.2">
      <c r="N299" s="160">
        <f t="shared" si="25"/>
        <v>15</v>
      </c>
      <c r="O299" s="161">
        <f t="shared" si="24"/>
        <v>2929</v>
      </c>
      <c r="P299" s="166">
        <f t="shared" si="27"/>
        <v>43936</v>
      </c>
      <c r="Q299" s="166">
        <f t="shared" si="27"/>
        <v>43976</v>
      </c>
      <c r="R299" s="7"/>
    </row>
    <row r="300" spans="14:18" x14ac:dyDescent="0.2">
      <c r="N300" s="160">
        <f t="shared" si="25"/>
        <v>16</v>
      </c>
      <c r="O300" s="161">
        <f t="shared" si="24"/>
        <v>2746</v>
      </c>
      <c r="P300" s="166">
        <f t="shared" ref="P300:Q315" si="28">P299+1</f>
        <v>43937</v>
      </c>
      <c r="Q300" s="166">
        <f t="shared" si="28"/>
        <v>43977</v>
      </c>
      <c r="R300" s="7"/>
    </row>
    <row r="301" spans="14:18" x14ac:dyDescent="0.2">
      <c r="N301" s="160">
        <f t="shared" si="25"/>
        <v>17</v>
      </c>
      <c r="O301" s="161">
        <f t="shared" si="24"/>
        <v>2585</v>
      </c>
      <c r="P301" s="166">
        <f t="shared" si="28"/>
        <v>43938</v>
      </c>
      <c r="Q301" s="166">
        <f t="shared" si="28"/>
        <v>43978</v>
      </c>
      <c r="R301" s="7"/>
    </row>
    <row r="302" spans="14:18" x14ac:dyDescent="0.2">
      <c r="N302" s="160">
        <f t="shared" si="25"/>
        <v>18</v>
      </c>
      <c r="O302" s="161">
        <f t="shared" si="24"/>
        <v>2441</v>
      </c>
      <c r="P302" s="166">
        <f t="shared" si="28"/>
        <v>43939</v>
      </c>
      <c r="Q302" s="166">
        <f t="shared" si="28"/>
        <v>43979</v>
      </c>
      <c r="R302" s="7"/>
    </row>
    <row r="303" spans="14:18" x14ac:dyDescent="0.2">
      <c r="N303" s="160">
        <f t="shared" si="25"/>
        <v>19</v>
      </c>
      <c r="O303" s="161">
        <f t="shared" si="24"/>
        <v>2313</v>
      </c>
      <c r="P303" s="166">
        <f t="shared" si="28"/>
        <v>43940</v>
      </c>
      <c r="Q303" s="166">
        <f t="shared" si="28"/>
        <v>43980</v>
      </c>
      <c r="R303" s="7"/>
    </row>
    <row r="304" spans="14:18" x14ac:dyDescent="0.2">
      <c r="N304" s="160">
        <f t="shared" si="25"/>
        <v>20</v>
      </c>
      <c r="O304" s="161">
        <f t="shared" si="24"/>
        <v>2197</v>
      </c>
      <c r="P304" s="166">
        <f t="shared" si="28"/>
        <v>43941</v>
      </c>
      <c r="Q304" s="166">
        <f t="shared" si="28"/>
        <v>43981</v>
      </c>
      <c r="R304" s="7"/>
    </row>
    <row r="305" spans="14:18" x14ac:dyDescent="0.2">
      <c r="N305" s="160">
        <f t="shared" si="25"/>
        <v>21</v>
      </c>
      <c r="O305" s="161">
        <f t="shared" si="24"/>
        <v>2092</v>
      </c>
      <c r="P305" s="166">
        <f t="shared" si="28"/>
        <v>43942</v>
      </c>
      <c r="Q305" s="166">
        <f t="shared" si="28"/>
        <v>43982</v>
      </c>
      <c r="R305" s="7"/>
    </row>
    <row r="306" spans="14:18" x14ac:dyDescent="0.2">
      <c r="N306" s="160">
        <f t="shared" si="25"/>
        <v>22</v>
      </c>
      <c r="O306" s="161">
        <f t="shared" si="24"/>
        <v>1997</v>
      </c>
      <c r="P306" s="166">
        <f t="shared" si="28"/>
        <v>43943</v>
      </c>
      <c r="Q306" s="166">
        <f t="shared" si="28"/>
        <v>43983</v>
      </c>
      <c r="R306" s="7"/>
    </row>
    <row r="307" spans="14:18" x14ac:dyDescent="0.2">
      <c r="N307" s="160">
        <f t="shared" si="25"/>
        <v>23</v>
      </c>
      <c r="O307" s="161">
        <f t="shared" si="24"/>
        <v>1911</v>
      </c>
      <c r="P307" s="166">
        <f t="shared" si="28"/>
        <v>43944</v>
      </c>
      <c r="Q307" s="166">
        <f t="shared" si="28"/>
        <v>43984</v>
      </c>
      <c r="R307" s="7"/>
    </row>
    <row r="308" spans="14:18" x14ac:dyDescent="0.2">
      <c r="N308" s="160">
        <f t="shared" si="25"/>
        <v>24</v>
      </c>
      <c r="O308" s="161">
        <f t="shared" si="24"/>
        <v>1831</v>
      </c>
      <c r="P308" s="166">
        <f t="shared" si="28"/>
        <v>43945</v>
      </c>
      <c r="Q308" s="166">
        <f t="shared" si="28"/>
        <v>43985</v>
      </c>
      <c r="R308" s="7"/>
    </row>
    <row r="309" spans="14:18" x14ac:dyDescent="0.2">
      <c r="N309" s="160">
        <f t="shared" si="25"/>
        <v>25</v>
      </c>
      <c r="O309" s="161">
        <f t="shared" si="24"/>
        <v>1758</v>
      </c>
      <c r="P309" s="166">
        <f t="shared" si="28"/>
        <v>43946</v>
      </c>
      <c r="Q309" s="166">
        <f t="shared" si="28"/>
        <v>43986</v>
      </c>
      <c r="R309" s="7"/>
    </row>
    <row r="310" spans="14:18" x14ac:dyDescent="0.2">
      <c r="N310" s="160">
        <f t="shared" si="25"/>
        <v>26</v>
      </c>
      <c r="O310" s="161">
        <f t="shared" si="24"/>
        <v>1690</v>
      </c>
      <c r="P310" s="166">
        <f t="shared" si="28"/>
        <v>43947</v>
      </c>
      <c r="Q310" s="166">
        <f t="shared" si="28"/>
        <v>43987</v>
      </c>
      <c r="R310" s="7"/>
    </row>
    <row r="311" spans="14:18" x14ac:dyDescent="0.2">
      <c r="N311" s="160">
        <f t="shared" si="25"/>
        <v>27</v>
      </c>
      <c r="O311" s="161">
        <f t="shared" si="24"/>
        <v>1628</v>
      </c>
      <c r="P311" s="166">
        <f t="shared" si="28"/>
        <v>43948</v>
      </c>
      <c r="Q311" s="166">
        <f t="shared" si="28"/>
        <v>43988</v>
      </c>
      <c r="R311" s="7"/>
    </row>
    <row r="312" spans="14:18" x14ac:dyDescent="0.2">
      <c r="N312" s="160">
        <f t="shared" si="25"/>
        <v>28</v>
      </c>
      <c r="O312" s="161">
        <f t="shared" si="24"/>
        <v>1570</v>
      </c>
      <c r="P312" s="166">
        <f t="shared" si="28"/>
        <v>43949</v>
      </c>
      <c r="Q312" s="166">
        <f t="shared" si="28"/>
        <v>43989</v>
      </c>
      <c r="R312" s="7"/>
    </row>
    <row r="313" spans="14:18" x14ac:dyDescent="0.2">
      <c r="N313" s="160">
        <f t="shared" si="25"/>
        <v>29</v>
      </c>
      <c r="O313" s="161">
        <f t="shared" si="24"/>
        <v>1516</v>
      </c>
      <c r="P313" s="166">
        <f t="shared" si="28"/>
        <v>43950</v>
      </c>
      <c r="Q313" s="166">
        <f t="shared" si="28"/>
        <v>43990</v>
      </c>
      <c r="R313" s="7"/>
    </row>
    <row r="314" spans="14:18" x14ac:dyDescent="0.2">
      <c r="N314" s="160">
        <f t="shared" si="25"/>
        <v>30</v>
      </c>
      <c r="O314" s="161">
        <f t="shared" si="24"/>
        <v>1465</v>
      </c>
      <c r="P314" s="166">
        <f t="shared" si="28"/>
        <v>43951</v>
      </c>
      <c r="Q314" s="166">
        <f t="shared" si="28"/>
        <v>43991</v>
      </c>
      <c r="R314" s="7"/>
    </row>
    <row r="315" spans="14:18" x14ac:dyDescent="0.2">
      <c r="N315" s="160">
        <f t="shared" si="25"/>
        <v>1</v>
      </c>
      <c r="O315" s="161">
        <f t="shared" si="24"/>
        <v>43952</v>
      </c>
      <c r="P315" s="166">
        <f t="shared" si="28"/>
        <v>43952</v>
      </c>
      <c r="Q315" s="166">
        <f t="shared" si="28"/>
        <v>43992</v>
      </c>
      <c r="R315" s="7"/>
    </row>
    <row r="316" spans="14:18" x14ac:dyDescent="0.2">
      <c r="N316" s="160">
        <f t="shared" si="25"/>
        <v>2</v>
      </c>
      <c r="O316" s="161">
        <f t="shared" si="24"/>
        <v>21977</v>
      </c>
      <c r="P316" s="166">
        <f t="shared" ref="P316:Q331" si="29">P315+1</f>
        <v>43953</v>
      </c>
      <c r="Q316" s="166">
        <f t="shared" si="29"/>
        <v>43993</v>
      </c>
      <c r="R316" s="7"/>
    </row>
    <row r="317" spans="14:18" x14ac:dyDescent="0.2">
      <c r="N317" s="160">
        <f t="shared" si="25"/>
        <v>3</v>
      </c>
      <c r="O317" s="161">
        <f t="shared" si="24"/>
        <v>14651</v>
      </c>
      <c r="P317" s="166">
        <f t="shared" si="29"/>
        <v>43954</v>
      </c>
      <c r="Q317" s="166">
        <f t="shared" si="29"/>
        <v>43994</v>
      </c>
      <c r="R317" s="7"/>
    </row>
    <row r="318" spans="14:18" x14ac:dyDescent="0.2">
      <c r="N318" s="160">
        <f t="shared" si="25"/>
        <v>4</v>
      </c>
      <c r="O318" s="161">
        <f t="shared" si="24"/>
        <v>10989</v>
      </c>
      <c r="P318" s="166">
        <f t="shared" si="29"/>
        <v>43955</v>
      </c>
      <c r="Q318" s="166">
        <f t="shared" si="29"/>
        <v>43995</v>
      </c>
      <c r="R318" s="7"/>
    </row>
    <row r="319" spans="14:18" x14ac:dyDescent="0.2">
      <c r="N319" s="160">
        <f t="shared" si="25"/>
        <v>5</v>
      </c>
      <c r="O319" s="161">
        <f t="shared" si="24"/>
        <v>8791</v>
      </c>
      <c r="P319" s="166">
        <f t="shared" si="29"/>
        <v>43956</v>
      </c>
      <c r="Q319" s="166">
        <f t="shared" si="29"/>
        <v>43996</v>
      </c>
      <c r="R319" s="7"/>
    </row>
    <row r="320" spans="14:18" x14ac:dyDescent="0.2">
      <c r="N320" s="160">
        <f t="shared" si="25"/>
        <v>6</v>
      </c>
      <c r="O320" s="161">
        <f t="shared" si="24"/>
        <v>7326</v>
      </c>
      <c r="P320" s="166">
        <f t="shared" si="29"/>
        <v>43957</v>
      </c>
      <c r="Q320" s="166">
        <f t="shared" si="29"/>
        <v>43997</v>
      </c>
      <c r="R320" s="7"/>
    </row>
    <row r="321" spans="14:18" x14ac:dyDescent="0.2">
      <c r="N321" s="160">
        <f t="shared" si="25"/>
        <v>7</v>
      </c>
      <c r="O321" s="161">
        <f t="shared" si="24"/>
        <v>6280</v>
      </c>
      <c r="P321" s="166">
        <f t="shared" si="29"/>
        <v>43958</v>
      </c>
      <c r="Q321" s="166">
        <f t="shared" si="29"/>
        <v>43998</v>
      </c>
      <c r="R321" s="7"/>
    </row>
    <row r="322" spans="14:18" x14ac:dyDescent="0.2">
      <c r="N322" s="160">
        <f t="shared" si="25"/>
        <v>8</v>
      </c>
      <c r="O322" s="161">
        <f t="shared" si="24"/>
        <v>5495</v>
      </c>
      <c r="P322" s="166">
        <f t="shared" si="29"/>
        <v>43959</v>
      </c>
      <c r="Q322" s="166">
        <f t="shared" si="29"/>
        <v>43999</v>
      </c>
      <c r="R322" s="7"/>
    </row>
    <row r="323" spans="14:18" x14ac:dyDescent="0.2">
      <c r="N323" s="160">
        <f t="shared" si="25"/>
        <v>9</v>
      </c>
      <c r="O323" s="161">
        <f t="shared" si="24"/>
        <v>4884</v>
      </c>
      <c r="P323" s="166">
        <f t="shared" si="29"/>
        <v>43960</v>
      </c>
      <c r="Q323" s="166">
        <f t="shared" si="29"/>
        <v>44000</v>
      </c>
      <c r="R323" s="7"/>
    </row>
    <row r="324" spans="14:18" x14ac:dyDescent="0.2">
      <c r="N324" s="160">
        <f t="shared" si="25"/>
        <v>10</v>
      </c>
      <c r="O324" s="161">
        <f t="shared" si="24"/>
        <v>4396</v>
      </c>
      <c r="P324" s="166">
        <f t="shared" si="29"/>
        <v>43961</v>
      </c>
      <c r="Q324" s="166">
        <f t="shared" si="29"/>
        <v>44001</v>
      </c>
      <c r="R324" s="7"/>
    </row>
    <row r="325" spans="14:18" x14ac:dyDescent="0.2">
      <c r="N325" s="160">
        <f t="shared" si="25"/>
        <v>11</v>
      </c>
      <c r="O325" s="161">
        <f t="shared" si="24"/>
        <v>3997</v>
      </c>
      <c r="P325" s="166">
        <f t="shared" si="29"/>
        <v>43962</v>
      </c>
      <c r="Q325" s="166">
        <f t="shared" si="29"/>
        <v>44002</v>
      </c>
      <c r="R325" s="7"/>
    </row>
    <row r="326" spans="14:18" x14ac:dyDescent="0.2">
      <c r="N326" s="160">
        <f t="shared" si="25"/>
        <v>12</v>
      </c>
      <c r="O326" s="161">
        <f t="shared" si="24"/>
        <v>3664</v>
      </c>
      <c r="P326" s="166">
        <f t="shared" si="29"/>
        <v>43963</v>
      </c>
      <c r="Q326" s="166">
        <f t="shared" si="29"/>
        <v>44003</v>
      </c>
      <c r="R326" s="7"/>
    </row>
    <row r="327" spans="14:18" x14ac:dyDescent="0.2">
      <c r="N327" s="160">
        <f t="shared" si="25"/>
        <v>13</v>
      </c>
      <c r="O327" s="161">
        <f t="shared" si="24"/>
        <v>3382</v>
      </c>
      <c r="P327" s="166">
        <f t="shared" si="29"/>
        <v>43964</v>
      </c>
      <c r="Q327" s="166">
        <f t="shared" si="29"/>
        <v>44004</v>
      </c>
      <c r="R327" s="7"/>
    </row>
    <row r="328" spans="14:18" x14ac:dyDescent="0.2">
      <c r="N328" s="160">
        <f t="shared" si="25"/>
        <v>14</v>
      </c>
      <c r="O328" s="161">
        <f t="shared" si="24"/>
        <v>3140</v>
      </c>
      <c r="P328" s="166">
        <f t="shared" si="29"/>
        <v>43965</v>
      </c>
      <c r="Q328" s="166">
        <f t="shared" si="29"/>
        <v>44005</v>
      </c>
      <c r="R328" s="7"/>
    </row>
    <row r="329" spans="14:18" x14ac:dyDescent="0.2">
      <c r="N329" s="160">
        <f t="shared" si="25"/>
        <v>15</v>
      </c>
      <c r="O329" s="161">
        <f t="shared" si="24"/>
        <v>2931</v>
      </c>
      <c r="P329" s="166">
        <f t="shared" si="29"/>
        <v>43966</v>
      </c>
      <c r="Q329" s="166">
        <f t="shared" si="29"/>
        <v>44006</v>
      </c>
      <c r="R329" s="7"/>
    </row>
    <row r="330" spans="14:18" x14ac:dyDescent="0.2">
      <c r="N330" s="160">
        <f t="shared" si="25"/>
        <v>16</v>
      </c>
      <c r="O330" s="161">
        <f t="shared" ref="O330:O393" si="30">ROUND(P330/N330,0)</f>
        <v>2748</v>
      </c>
      <c r="P330" s="166">
        <f t="shared" si="29"/>
        <v>43967</v>
      </c>
      <c r="Q330" s="166">
        <f t="shared" si="29"/>
        <v>44007</v>
      </c>
      <c r="R330" s="7"/>
    </row>
    <row r="331" spans="14:18" x14ac:dyDescent="0.2">
      <c r="N331" s="160">
        <f t="shared" ref="N331:N394" si="31">DAY(P331)</f>
        <v>17</v>
      </c>
      <c r="O331" s="161">
        <f t="shared" si="30"/>
        <v>2586</v>
      </c>
      <c r="P331" s="166">
        <f t="shared" si="29"/>
        <v>43968</v>
      </c>
      <c r="Q331" s="166">
        <f t="shared" si="29"/>
        <v>44008</v>
      </c>
      <c r="R331" s="7"/>
    </row>
    <row r="332" spans="14:18" x14ac:dyDescent="0.2">
      <c r="N332" s="160">
        <f t="shared" si="31"/>
        <v>18</v>
      </c>
      <c r="O332" s="161">
        <f t="shared" si="30"/>
        <v>2443</v>
      </c>
      <c r="P332" s="166">
        <f t="shared" ref="P332:Q347" si="32">P331+1</f>
        <v>43969</v>
      </c>
      <c r="Q332" s="166">
        <f t="shared" si="32"/>
        <v>44009</v>
      </c>
      <c r="R332" s="7"/>
    </row>
    <row r="333" spans="14:18" x14ac:dyDescent="0.2">
      <c r="N333" s="160">
        <f t="shared" si="31"/>
        <v>19</v>
      </c>
      <c r="O333" s="161">
        <f t="shared" si="30"/>
        <v>2314</v>
      </c>
      <c r="P333" s="166">
        <f t="shared" si="32"/>
        <v>43970</v>
      </c>
      <c r="Q333" s="166">
        <f t="shared" si="32"/>
        <v>44010</v>
      </c>
      <c r="R333" s="7"/>
    </row>
    <row r="334" spans="14:18" x14ac:dyDescent="0.2">
      <c r="N334" s="160">
        <f t="shared" si="31"/>
        <v>20</v>
      </c>
      <c r="O334" s="161">
        <f t="shared" si="30"/>
        <v>2199</v>
      </c>
      <c r="P334" s="166">
        <f t="shared" si="32"/>
        <v>43971</v>
      </c>
      <c r="Q334" s="166">
        <f t="shared" si="32"/>
        <v>44011</v>
      </c>
      <c r="R334" s="7"/>
    </row>
    <row r="335" spans="14:18" x14ac:dyDescent="0.2">
      <c r="N335" s="160">
        <f t="shared" si="31"/>
        <v>21</v>
      </c>
      <c r="O335" s="161">
        <f t="shared" si="30"/>
        <v>2094</v>
      </c>
      <c r="P335" s="166">
        <f t="shared" si="32"/>
        <v>43972</v>
      </c>
      <c r="Q335" s="166">
        <f t="shared" si="32"/>
        <v>44012</v>
      </c>
      <c r="R335" s="7"/>
    </row>
    <row r="336" spans="14:18" x14ac:dyDescent="0.2">
      <c r="N336" s="160">
        <f t="shared" si="31"/>
        <v>22</v>
      </c>
      <c r="O336" s="161">
        <f t="shared" si="30"/>
        <v>1999</v>
      </c>
      <c r="P336" s="166">
        <f t="shared" si="32"/>
        <v>43973</v>
      </c>
      <c r="Q336" s="166">
        <f t="shared" si="32"/>
        <v>44013</v>
      </c>
      <c r="R336" s="7"/>
    </row>
    <row r="337" spans="14:18" x14ac:dyDescent="0.2">
      <c r="N337" s="160">
        <f t="shared" si="31"/>
        <v>23</v>
      </c>
      <c r="O337" s="161">
        <f t="shared" si="30"/>
        <v>1912</v>
      </c>
      <c r="P337" s="166">
        <f t="shared" si="32"/>
        <v>43974</v>
      </c>
      <c r="Q337" s="166">
        <f t="shared" si="32"/>
        <v>44014</v>
      </c>
      <c r="R337" s="7"/>
    </row>
    <row r="338" spans="14:18" x14ac:dyDescent="0.2">
      <c r="N338" s="160">
        <f t="shared" si="31"/>
        <v>24</v>
      </c>
      <c r="O338" s="161">
        <f t="shared" si="30"/>
        <v>1832</v>
      </c>
      <c r="P338" s="166">
        <f t="shared" si="32"/>
        <v>43975</v>
      </c>
      <c r="Q338" s="166">
        <f t="shared" si="32"/>
        <v>44015</v>
      </c>
      <c r="R338" s="7"/>
    </row>
    <row r="339" spans="14:18" x14ac:dyDescent="0.2">
      <c r="N339" s="160">
        <f t="shared" si="31"/>
        <v>25</v>
      </c>
      <c r="O339" s="161">
        <f t="shared" si="30"/>
        <v>1759</v>
      </c>
      <c r="P339" s="166">
        <f t="shared" si="32"/>
        <v>43976</v>
      </c>
      <c r="Q339" s="166">
        <f t="shared" si="32"/>
        <v>44016</v>
      </c>
      <c r="R339" s="7"/>
    </row>
    <row r="340" spans="14:18" x14ac:dyDescent="0.2">
      <c r="N340" s="160">
        <f t="shared" si="31"/>
        <v>26</v>
      </c>
      <c r="O340" s="161">
        <f t="shared" si="30"/>
        <v>1691</v>
      </c>
      <c r="P340" s="166">
        <f t="shared" si="32"/>
        <v>43977</v>
      </c>
      <c r="Q340" s="166">
        <f t="shared" si="32"/>
        <v>44017</v>
      </c>
      <c r="R340" s="7"/>
    </row>
    <row r="341" spans="14:18" x14ac:dyDescent="0.2">
      <c r="N341" s="160">
        <f t="shared" si="31"/>
        <v>27</v>
      </c>
      <c r="O341" s="161">
        <f t="shared" si="30"/>
        <v>1629</v>
      </c>
      <c r="P341" s="166">
        <f t="shared" si="32"/>
        <v>43978</v>
      </c>
      <c r="Q341" s="166">
        <f t="shared" si="32"/>
        <v>44018</v>
      </c>
      <c r="R341" s="7"/>
    </row>
    <row r="342" spans="14:18" x14ac:dyDescent="0.2">
      <c r="N342" s="160">
        <f t="shared" si="31"/>
        <v>28</v>
      </c>
      <c r="O342" s="161">
        <f t="shared" si="30"/>
        <v>1571</v>
      </c>
      <c r="P342" s="166">
        <f t="shared" si="32"/>
        <v>43979</v>
      </c>
      <c r="Q342" s="166">
        <f t="shared" si="32"/>
        <v>44019</v>
      </c>
      <c r="R342" s="7"/>
    </row>
    <row r="343" spans="14:18" x14ac:dyDescent="0.2">
      <c r="N343" s="160">
        <f t="shared" si="31"/>
        <v>29</v>
      </c>
      <c r="O343" s="161">
        <f t="shared" si="30"/>
        <v>1517</v>
      </c>
      <c r="P343" s="166">
        <f t="shared" si="32"/>
        <v>43980</v>
      </c>
      <c r="Q343" s="166">
        <f t="shared" si="32"/>
        <v>44020</v>
      </c>
      <c r="R343" s="7"/>
    </row>
    <row r="344" spans="14:18" x14ac:dyDescent="0.2">
      <c r="N344" s="160">
        <f t="shared" si="31"/>
        <v>30</v>
      </c>
      <c r="O344" s="161">
        <f t="shared" si="30"/>
        <v>1466</v>
      </c>
      <c r="P344" s="166">
        <f t="shared" si="32"/>
        <v>43981</v>
      </c>
      <c r="Q344" s="166">
        <f t="shared" si="32"/>
        <v>44021</v>
      </c>
      <c r="R344" s="7"/>
    </row>
    <row r="345" spans="14:18" x14ac:dyDescent="0.2">
      <c r="N345" s="160">
        <f t="shared" si="31"/>
        <v>31</v>
      </c>
      <c r="O345" s="161">
        <f t="shared" si="30"/>
        <v>1419</v>
      </c>
      <c r="P345" s="166">
        <f t="shared" si="32"/>
        <v>43982</v>
      </c>
      <c r="Q345" s="166">
        <f t="shared" si="32"/>
        <v>44022</v>
      </c>
      <c r="R345" s="7"/>
    </row>
    <row r="346" spans="14:18" x14ac:dyDescent="0.2">
      <c r="N346" s="160">
        <f t="shared" si="31"/>
        <v>1</v>
      </c>
      <c r="O346" s="161">
        <f t="shared" si="30"/>
        <v>43983</v>
      </c>
      <c r="P346" s="166">
        <f t="shared" si="32"/>
        <v>43983</v>
      </c>
      <c r="Q346" s="166">
        <f t="shared" si="32"/>
        <v>44023</v>
      </c>
      <c r="R346" s="7"/>
    </row>
    <row r="347" spans="14:18" x14ac:dyDescent="0.2">
      <c r="N347" s="160">
        <f t="shared" si="31"/>
        <v>2</v>
      </c>
      <c r="O347" s="161">
        <f t="shared" si="30"/>
        <v>21992</v>
      </c>
      <c r="P347" s="166">
        <f t="shared" si="32"/>
        <v>43984</v>
      </c>
      <c r="Q347" s="166">
        <f t="shared" si="32"/>
        <v>44024</v>
      </c>
      <c r="R347" s="7"/>
    </row>
    <row r="348" spans="14:18" x14ac:dyDescent="0.2">
      <c r="N348" s="160">
        <f t="shared" si="31"/>
        <v>3</v>
      </c>
      <c r="O348" s="161">
        <f t="shared" si="30"/>
        <v>14662</v>
      </c>
      <c r="P348" s="166">
        <f t="shared" ref="P348:Q363" si="33">P347+1</f>
        <v>43985</v>
      </c>
      <c r="Q348" s="166">
        <f t="shared" si="33"/>
        <v>44025</v>
      </c>
      <c r="R348" s="7"/>
    </row>
    <row r="349" spans="14:18" x14ac:dyDescent="0.2">
      <c r="N349" s="160">
        <f t="shared" si="31"/>
        <v>4</v>
      </c>
      <c r="O349" s="161">
        <f t="shared" si="30"/>
        <v>10997</v>
      </c>
      <c r="P349" s="166">
        <f t="shared" si="33"/>
        <v>43986</v>
      </c>
      <c r="Q349" s="166">
        <f t="shared" si="33"/>
        <v>44026</v>
      </c>
      <c r="R349" s="7"/>
    </row>
    <row r="350" spans="14:18" x14ac:dyDescent="0.2">
      <c r="N350" s="160">
        <f t="shared" si="31"/>
        <v>5</v>
      </c>
      <c r="O350" s="161">
        <f t="shared" si="30"/>
        <v>8797</v>
      </c>
      <c r="P350" s="166">
        <f t="shared" si="33"/>
        <v>43987</v>
      </c>
      <c r="Q350" s="166">
        <f t="shared" si="33"/>
        <v>44027</v>
      </c>
      <c r="R350" s="7"/>
    </row>
    <row r="351" spans="14:18" x14ac:dyDescent="0.2">
      <c r="N351" s="160">
        <f t="shared" si="31"/>
        <v>6</v>
      </c>
      <c r="O351" s="161">
        <f t="shared" si="30"/>
        <v>7331</v>
      </c>
      <c r="P351" s="166">
        <f t="shared" si="33"/>
        <v>43988</v>
      </c>
      <c r="Q351" s="166">
        <f t="shared" si="33"/>
        <v>44028</v>
      </c>
      <c r="R351" s="7"/>
    </row>
    <row r="352" spans="14:18" x14ac:dyDescent="0.2">
      <c r="N352" s="160">
        <f t="shared" si="31"/>
        <v>7</v>
      </c>
      <c r="O352" s="161">
        <f t="shared" si="30"/>
        <v>6284</v>
      </c>
      <c r="P352" s="166">
        <f t="shared" si="33"/>
        <v>43989</v>
      </c>
      <c r="Q352" s="166">
        <f t="shared" si="33"/>
        <v>44029</v>
      </c>
      <c r="R352" s="7"/>
    </row>
    <row r="353" spans="14:18" x14ac:dyDescent="0.2">
      <c r="N353" s="160">
        <f t="shared" si="31"/>
        <v>8</v>
      </c>
      <c r="O353" s="161">
        <f t="shared" si="30"/>
        <v>5499</v>
      </c>
      <c r="P353" s="166">
        <f t="shared" si="33"/>
        <v>43990</v>
      </c>
      <c r="Q353" s="166">
        <f t="shared" si="33"/>
        <v>44030</v>
      </c>
      <c r="R353" s="7"/>
    </row>
    <row r="354" spans="14:18" x14ac:dyDescent="0.2">
      <c r="N354" s="160">
        <f t="shared" si="31"/>
        <v>9</v>
      </c>
      <c r="O354" s="161">
        <f t="shared" si="30"/>
        <v>4888</v>
      </c>
      <c r="P354" s="166">
        <f t="shared" si="33"/>
        <v>43991</v>
      </c>
      <c r="Q354" s="166">
        <f t="shared" si="33"/>
        <v>44031</v>
      </c>
      <c r="R354" s="7"/>
    </row>
    <row r="355" spans="14:18" x14ac:dyDescent="0.2">
      <c r="N355" s="160">
        <f t="shared" si="31"/>
        <v>10</v>
      </c>
      <c r="O355" s="161">
        <f t="shared" si="30"/>
        <v>4399</v>
      </c>
      <c r="P355" s="166">
        <f t="shared" si="33"/>
        <v>43992</v>
      </c>
      <c r="Q355" s="166">
        <f t="shared" si="33"/>
        <v>44032</v>
      </c>
      <c r="R355" s="7"/>
    </row>
    <row r="356" spans="14:18" x14ac:dyDescent="0.2">
      <c r="N356" s="160">
        <f t="shared" si="31"/>
        <v>11</v>
      </c>
      <c r="O356" s="161">
        <f t="shared" si="30"/>
        <v>3999</v>
      </c>
      <c r="P356" s="166">
        <f t="shared" si="33"/>
        <v>43993</v>
      </c>
      <c r="Q356" s="166">
        <f t="shared" si="33"/>
        <v>44033</v>
      </c>
      <c r="R356" s="7"/>
    </row>
    <row r="357" spans="14:18" x14ac:dyDescent="0.2">
      <c r="N357" s="160">
        <f t="shared" si="31"/>
        <v>12</v>
      </c>
      <c r="O357" s="161">
        <f t="shared" si="30"/>
        <v>3666</v>
      </c>
      <c r="P357" s="166">
        <f t="shared" si="33"/>
        <v>43994</v>
      </c>
      <c r="Q357" s="166">
        <f t="shared" si="33"/>
        <v>44034</v>
      </c>
      <c r="R357" s="7"/>
    </row>
    <row r="358" spans="14:18" x14ac:dyDescent="0.2">
      <c r="N358" s="160">
        <f t="shared" si="31"/>
        <v>13</v>
      </c>
      <c r="O358" s="161">
        <f t="shared" si="30"/>
        <v>3384</v>
      </c>
      <c r="P358" s="166">
        <f t="shared" si="33"/>
        <v>43995</v>
      </c>
      <c r="Q358" s="166">
        <f t="shared" si="33"/>
        <v>44035</v>
      </c>
      <c r="R358" s="7"/>
    </row>
    <row r="359" spans="14:18" x14ac:dyDescent="0.2">
      <c r="N359" s="160">
        <f t="shared" si="31"/>
        <v>14</v>
      </c>
      <c r="O359" s="161">
        <f t="shared" si="30"/>
        <v>3143</v>
      </c>
      <c r="P359" s="166">
        <f t="shared" si="33"/>
        <v>43996</v>
      </c>
      <c r="Q359" s="166">
        <f t="shared" si="33"/>
        <v>44036</v>
      </c>
      <c r="R359" s="7"/>
    </row>
    <row r="360" spans="14:18" x14ac:dyDescent="0.2">
      <c r="N360" s="160">
        <f t="shared" si="31"/>
        <v>15</v>
      </c>
      <c r="O360" s="161">
        <f t="shared" si="30"/>
        <v>2933</v>
      </c>
      <c r="P360" s="166">
        <f t="shared" si="33"/>
        <v>43997</v>
      </c>
      <c r="Q360" s="166">
        <f t="shared" si="33"/>
        <v>44037</v>
      </c>
      <c r="R360" s="7"/>
    </row>
    <row r="361" spans="14:18" x14ac:dyDescent="0.2">
      <c r="N361" s="160">
        <f t="shared" si="31"/>
        <v>16</v>
      </c>
      <c r="O361" s="161">
        <f t="shared" si="30"/>
        <v>2750</v>
      </c>
      <c r="P361" s="166">
        <f t="shared" si="33"/>
        <v>43998</v>
      </c>
      <c r="Q361" s="166">
        <f t="shared" si="33"/>
        <v>44038</v>
      </c>
      <c r="R361" s="7"/>
    </row>
    <row r="362" spans="14:18" x14ac:dyDescent="0.2">
      <c r="N362" s="160">
        <f t="shared" si="31"/>
        <v>17</v>
      </c>
      <c r="O362" s="161">
        <f t="shared" si="30"/>
        <v>2588</v>
      </c>
      <c r="P362" s="166">
        <f t="shared" si="33"/>
        <v>43999</v>
      </c>
      <c r="Q362" s="166">
        <f t="shared" si="33"/>
        <v>44039</v>
      </c>
      <c r="R362" s="7"/>
    </row>
    <row r="363" spans="14:18" x14ac:dyDescent="0.2">
      <c r="N363" s="160">
        <f t="shared" si="31"/>
        <v>18</v>
      </c>
      <c r="O363" s="161">
        <f t="shared" si="30"/>
        <v>2444</v>
      </c>
      <c r="P363" s="166">
        <f t="shared" si="33"/>
        <v>44000</v>
      </c>
      <c r="Q363" s="166">
        <f t="shared" si="33"/>
        <v>44040</v>
      </c>
      <c r="R363" s="7"/>
    </row>
    <row r="364" spans="14:18" x14ac:dyDescent="0.2">
      <c r="N364" s="160">
        <f t="shared" si="31"/>
        <v>19</v>
      </c>
      <c r="O364" s="161">
        <f t="shared" si="30"/>
        <v>2316</v>
      </c>
      <c r="P364" s="166">
        <f t="shared" ref="P364:Q379" si="34">P363+1</f>
        <v>44001</v>
      </c>
      <c r="Q364" s="166">
        <f t="shared" si="34"/>
        <v>44041</v>
      </c>
      <c r="R364" s="7"/>
    </row>
    <row r="365" spans="14:18" x14ac:dyDescent="0.2">
      <c r="N365" s="160">
        <f t="shared" si="31"/>
        <v>20</v>
      </c>
      <c r="O365" s="161">
        <f t="shared" si="30"/>
        <v>2200</v>
      </c>
      <c r="P365" s="166">
        <f t="shared" si="34"/>
        <v>44002</v>
      </c>
      <c r="Q365" s="166">
        <f t="shared" si="34"/>
        <v>44042</v>
      </c>
      <c r="R365" s="7"/>
    </row>
    <row r="366" spans="14:18" x14ac:dyDescent="0.2">
      <c r="N366" s="160">
        <f t="shared" si="31"/>
        <v>21</v>
      </c>
      <c r="O366" s="161">
        <f t="shared" si="30"/>
        <v>2095</v>
      </c>
      <c r="P366" s="166">
        <f t="shared" si="34"/>
        <v>44003</v>
      </c>
      <c r="Q366" s="166">
        <f t="shared" si="34"/>
        <v>44043</v>
      </c>
      <c r="R366" s="7"/>
    </row>
    <row r="367" spans="14:18" x14ac:dyDescent="0.2">
      <c r="N367" s="160">
        <f t="shared" si="31"/>
        <v>22</v>
      </c>
      <c r="O367" s="161">
        <f t="shared" si="30"/>
        <v>2000</v>
      </c>
      <c r="P367" s="166">
        <f t="shared" si="34"/>
        <v>44004</v>
      </c>
      <c r="Q367" s="166">
        <f t="shared" si="34"/>
        <v>44044</v>
      </c>
      <c r="R367" s="7"/>
    </row>
    <row r="368" spans="14:18" x14ac:dyDescent="0.2">
      <c r="N368" s="160">
        <f t="shared" si="31"/>
        <v>23</v>
      </c>
      <c r="O368" s="161">
        <f t="shared" si="30"/>
        <v>1913</v>
      </c>
      <c r="P368" s="166">
        <f t="shared" si="34"/>
        <v>44005</v>
      </c>
      <c r="Q368" s="166">
        <f t="shared" si="34"/>
        <v>44045</v>
      </c>
      <c r="R368" s="7"/>
    </row>
    <row r="369" spans="14:18" x14ac:dyDescent="0.2">
      <c r="N369" s="160">
        <f t="shared" si="31"/>
        <v>24</v>
      </c>
      <c r="O369" s="161">
        <f t="shared" si="30"/>
        <v>1834</v>
      </c>
      <c r="P369" s="166">
        <f t="shared" si="34"/>
        <v>44006</v>
      </c>
      <c r="Q369" s="166">
        <f t="shared" si="34"/>
        <v>44046</v>
      </c>
      <c r="R369" s="7"/>
    </row>
    <row r="370" spans="14:18" x14ac:dyDescent="0.2">
      <c r="N370" s="160">
        <f t="shared" si="31"/>
        <v>25</v>
      </c>
      <c r="O370" s="161">
        <f t="shared" si="30"/>
        <v>1760</v>
      </c>
      <c r="P370" s="166">
        <f t="shared" si="34"/>
        <v>44007</v>
      </c>
      <c r="Q370" s="166">
        <f t="shared" si="34"/>
        <v>44047</v>
      </c>
      <c r="R370" s="7"/>
    </row>
    <row r="371" spans="14:18" x14ac:dyDescent="0.2">
      <c r="N371" s="160">
        <f t="shared" si="31"/>
        <v>26</v>
      </c>
      <c r="O371" s="161">
        <f t="shared" si="30"/>
        <v>1693</v>
      </c>
      <c r="P371" s="166">
        <f t="shared" si="34"/>
        <v>44008</v>
      </c>
      <c r="Q371" s="166">
        <f t="shared" si="34"/>
        <v>44048</v>
      </c>
      <c r="R371" s="7"/>
    </row>
    <row r="372" spans="14:18" x14ac:dyDescent="0.2">
      <c r="N372" s="160">
        <f t="shared" si="31"/>
        <v>27</v>
      </c>
      <c r="O372" s="161">
        <f t="shared" si="30"/>
        <v>1630</v>
      </c>
      <c r="P372" s="166">
        <f t="shared" si="34"/>
        <v>44009</v>
      </c>
      <c r="Q372" s="166">
        <f t="shared" si="34"/>
        <v>44049</v>
      </c>
      <c r="R372" s="7"/>
    </row>
    <row r="373" spans="14:18" x14ac:dyDescent="0.2">
      <c r="N373" s="160">
        <f t="shared" si="31"/>
        <v>28</v>
      </c>
      <c r="O373" s="161">
        <f t="shared" si="30"/>
        <v>1572</v>
      </c>
      <c r="P373" s="166">
        <f t="shared" si="34"/>
        <v>44010</v>
      </c>
      <c r="Q373" s="166">
        <f t="shared" si="34"/>
        <v>44050</v>
      </c>
      <c r="R373" s="7"/>
    </row>
    <row r="374" spans="14:18" x14ac:dyDescent="0.2">
      <c r="N374" s="160">
        <f t="shared" si="31"/>
        <v>29</v>
      </c>
      <c r="O374" s="161">
        <f t="shared" si="30"/>
        <v>1518</v>
      </c>
      <c r="P374" s="166">
        <f t="shared" si="34"/>
        <v>44011</v>
      </c>
      <c r="Q374" s="166">
        <f t="shared" si="34"/>
        <v>44051</v>
      </c>
      <c r="R374" s="7"/>
    </row>
    <row r="375" spans="14:18" x14ac:dyDescent="0.2">
      <c r="N375" s="160">
        <f t="shared" si="31"/>
        <v>30</v>
      </c>
      <c r="O375" s="161">
        <f t="shared" si="30"/>
        <v>1467</v>
      </c>
      <c r="P375" s="166">
        <f t="shared" si="34"/>
        <v>44012</v>
      </c>
      <c r="Q375" s="166">
        <f t="shared" si="34"/>
        <v>44052</v>
      </c>
      <c r="R375" s="7"/>
    </row>
    <row r="376" spans="14:18" x14ac:dyDescent="0.2">
      <c r="N376" s="160">
        <f t="shared" si="31"/>
        <v>1</v>
      </c>
      <c r="O376" s="161">
        <f t="shared" si="30"/>
        <v>44013</v>
      </c>
      <c r="P376" s="166">
        <f t="shared" si="34"/>
        <v>44013</v>
      </c>
      <c r="Q376" s="166">
        <f t="shared" si="34"/>
        <v>44053</v>
      </c>
      <c r="R376" s="7"/>
    </row>
    <row r="377" spans="14:18" x14ac:dyDescent="0.2">
      <c r="N377" s="160">
        <f t="shared" si="31"/>
        <v>2</v>
      </c>
      <c r="O377" s="161">
        <f t="shared" si="30"/>
        <v>22007</v>
      </c>
      <c r="P377" s="166">
        <f t="shared" si="34"/>
        <v>44014</v>
      </c>
      <c r="Q377" s="166">
        <f t="shared" si="34"/>
        <v>44054</v>
      </c>
      <c r="R377" s="7"/>
    </row>
    <row r="378" spans="14:18" x14ac:dyDescent="0.2">
      <c r="N378" s="160">
        <f t="shared" si="31"/>
        <v>3</v>
      </c>
      <c r="O378" s="161">
        <f t="shared" si="30"/>
        <v>14672</v>
      </c>
      <c r="P378" s="166">
        <f t="shared" si="34"/>
        <v>44015</v>
      </c>
      <c r="Q378" s="166">
        <f t="shared" si="34"/>
        <v>44055</v>
      </c>
      <c r="R378" s="7"/>
    </row>
    <row r="379" spans="14:18" x14ac:dyDescent="0.2">
      <c r="N379" s="160">
        <f t="shared" si="31"/>
        <v>4</v>
      </c>
      <c r="O379" s="161">
        <f t="shared" si="30"/>
        <v>11004</v>
      </c>
      <c r="P379" s="166">
        <f t="shared" si="34"/>
        <v>44016</v>
      </c>
      <c r="Q379" s="166">
        <f t="shared" si="34"/>
        <v>44056</v>
      </c>
      <c r="R379" s="7"/>
    </row>
    <row r="380" spans="14:18" x14ac:dyDescent="0.2">
      <c r="N380" s="160">
        <f t="shared" si="31"/>
        <v>5</v>
      </c>
      <c r="O380" s="161">
        <f t="shared" si="30"/>
        <v>8803</v>
      </c>
      <c r="P380" s="166">
        <f t="shared" ref="P380:Q395" si="35">P379+1</f>
        <v>44017</v>
      </c>
      <c r="Q380" s="166">
        <f t="shared" si="35"/>
        <v>44057</v>
      </c>
      <c r="R380" s="7"/>
    </row>
    <row r="381" spans="14:18" x14ac:dyDescent="0.2">
      <c r="N381" s="160">
        <f t="shared" si="31"/>
        <v>6</v>
      </c>
      <c r="O381" s="161">
        <f t="shared" si="30"/>
        <v>7336</v>
      </c>
      <c r="P381" s="166">
        <f t="shared" si="35"/>
        <v>44018</v>
      </c>
      <c r="Q381" s="166">
        <f t="shared" si="35"/>
        <v>44058</v>
      </c>
      <c r="R381" s="7"/>
    </row>
    <row r="382" spans="14:18" x14ac:dyDescent="0.2">
      <c r="N382" s="160">
        <f t="shared" si="31"/>
        <v>7</v>
      </c>
      <c r="O382" s="161">
        <f t="shared" si="30"/>
        <v>6288</v>
      </c>
      <c r="P382" s="166">
        <f t="shared" si="35"/>
        <v>44019</v>
      </c>
      <c r="Q382" s="166">
        <f t="shared" si="35"/>
        <v>44059</v>
      </c>
      <c r="R382" s="7"/>
    </row>
    <row r="383" spans="14:18" x14ac:dyDescent="0.2">
      <c r="N383" s="160">
        <f t="shared" si="31"/>
        <v>8</v>
      </c>
      <c r="O383" s="161">
        <f t="shared" si="30"/>
        <v>5503</v>
      </c>
      <c r="P383" s="166">
        <f t="shared" si="35"/>
        <v>44020</v>
      </c>
      <c r="Q383" s="166">
        <f t="shared" si="35"/>
        <v>44060</v>
      </c>
      <c r="R383" s="7"/>
    </row>
    <row r="384" spans="14:18" x14ac:dyDescent="0.2">
      <c r="N384" s="160">
        <f t="shared" si="31"/>
        <v>9</v>
      </c>
      <c r="O384" s="161">
        <f t="shared" si="30"/>
        <v>4891</v>
      </c>
      <c r="P384" s="166">
        <f t="shared" si="35"/>
        <v>44021</v>
      </c>
      <c r="Q384" s="166">
        <f t="shared" si="35"/>
        <v>44061</v>
      </c>
      <c r="R384" s="7"/>
    </row>
    <row r="385" spans="14:18" x14ac:dyDescent="0.2">
      <c r="N385" s="160">
        <f t="shared" si="31"/>
        <v>10</v>
      </c>
      <c r="O385" s="161">
        <f t="shared" si="30"/>
        <v>4402</v>
      </c>
      <c r="P385" s="166">
        <f t="shared" si="35"/>
        <v>44022</v>
      </c>
      <c r="Q385" s="166">
        <f t="shared" si="35"/>
        <v>44062</v>
      </c>
      <c r="R385" s="7"/>
    </row>
    <row r="386" spans="14:18" x14ac:dyDescent="0.2">
      <c r="N386" s="160">
        <f t="shared" si="31"/>
        <v>11</v>
      </c>
      <c r="O386" s="161">
        <f t="shared" si="30"/>
        <v>4002</v>
      </c>
      <c r="P386" s="166">
        <f t="shared" si="35"/>
        <v>44023</v>
      </c>
      <c r="Q386" s="166">
        <f t="shared" si="35"/>
        <v>44063</v>
      </c>
      <c r="R386" s="7"/>
    </row>
    <row r="387" spans="14:18" x14ac:dyDescent="0.2">
      <c r="N387" s="160">
        <f t="shared" si="31"/>
        <v>12</v>
      </c>
      <c r="O387" s="161">
        <f t="shared" si="30"/>
        <v>3669</v>
      </c>
      <c r="P387" s="166">
        <f t="shared" si="35"/>
        <v>44024</v>
      </c>
      <c r="Q387" s="166">
        <f t="shared" si="35"/>
        <v>44064</v>
      </c>
      <c r="R387" s="7"/>
    </row>
    <row r="388" spans="14:18" x14ac:dyDescent="0.2">
      <c r="N388" s="160">
        <f t="shared" si="31"/>
        <v>13</v>
      </c>
      <c r="O388" s="161">
        <f t="shared" si="30"/>
        <v>3387</v>
      </c>
      <c r="P388" s="166">
        <f t="shared" si="35"/>
        <v>44025</v>
      </c>
      <c r="Q388" s="166">
        <f t="shared" si="35"/>
        <v>44065</v>
      </c>
      <c r="R388" s="7"/>
    </row>
    <row r="389" spans="14:18" x14ac:dyDescent="0.2">
      <c r="N389" s="160">
        <f t="shared" si="31"/>
        <v>14</v>
      </c>
      <c r="O389" s="161">
        <f t="shared" si="30"/>
        <v>3145</v>
      </c>
      <c r="P389" s="166">
        <f t="shared" si="35"/>
        <v>44026</v>
      </c>
      <c r="Q389" s="166">
        <f t="shared" si="35"/>
        <v>44066</v>
      </c>
      <c r="R389" s="7"/>
    </row>
    <row r="390" spans="14:18" x14ac:dyDescent="0.2">
      <c r="N390" s="160">
        <f t="shared" si="31"/>
        <v>15</v>
      </c>
      <c r="O390" s="161">
        <f t="shared" si="30"/>
        <v>2935</v>
      </c>
      <c r="P390" s="166">
        <f t="shared" si="35"/>
        <v>44027</v>
      </c>
      <c r="Q390" s="166">
        <f t="shared" si="35"/>
        <v>44067</v>
      </c>
      <c r="R390" s="7"/>
    </row>
    <row r="391" spans="14:18" x14ac:dyDescent="0.2">
      <c r="N391" s="160">
        <f t="shared" si="31"/>
        <v>16</v>
      </c>
      <c r="O391" s="161">
        <f t="shared" si="30"/>
        <v>2752</v>
      </c>
      <c r="P391" s="166">
        <f t="shared" si="35"/>
        <v>44028</v>
      </c>
      <c r="Q391" s="166">
        <f t="shared" si="35"/>
        <v>44068</v>
      </c>
      <c r="R391" s="7"/>
    </row>
    <row r="392" spans="14:18" x14ac:dyDescent="0.2">
      <c r="N392" s="160">
        <f t="shared" si="31"/>
        <v>17</v>
      </c>
      <c r="O392" s="161">
        <f t="shared" si="30"/>
        <v>2590</v>
      </c>
      <c r="P392" s="166">
        <f t="shared" si="35"/>
        <v>44029</v>
      </c>
      <c r="Q392" s="166">
        <f t="shared" si="35"/>
        <v>44069</v>
      </c>
      <c r="R392" s="7"/>
    </row>
    <row r="393" spans="14:18" x14ac:dyDescent="0.2">
      <c r="N393" s="160">
        <f t="shared" si="31"/>
        <v>18</v>
      </c>
      <c r="O393" s="161">
        <f t="shared" si="30"/>
        <v>2446</v>
      </c>
      <c r="P393" s="166">
        <f t="shared" si="35"/>
        <v>44030</v>
      </c>
      <c r="Q393" s="166">
        <f t="shared" si="35"/>
        <v>44070</v>
      </c>
      <c r="R393" s="7"/>
    </row>
    <row r="394" spans="14:18" x14ac:dyDescent="0.2">
      <c r="N394" s="160">
        <f t="shared" si="31"/>
        <v>19</v>
      </c>
      <c r="O394" s="161">
        <f t="shared" ref="O394:O457" si="36">ROUND(P394/N394,0)</f>
        <v>2317</v>
      </c>
      <c r="P394" s="166">
        <f t="shared" si="35"/>
        <v>44031</v>
      </c>
      <c r="Q394" s="166">
        <f t="shared" si="35"/>
        <v>44071</v>
      </c>
      <c r="R394" s="7"/>
    </row>
    <row r="395" spans="14:18" x14ac:dyDescent="0.2">
      <c r="N395" s="160">
        <f t="shared" ref="N395:N458" si="37">DAY(P395)</f>
        <v>20</v>
      </c>
      <c r="O395" s="161">
        <f t="shared" si="36"/>
        <v>2202</v>
      </c>
      <c r="P395" s="166">
        <f t="shared" si="35"/>
        <v>44032</v>
      </c>
      <c r="Q395" s="166">
        <f t="shared" si="35"/>
        <v>44072</v>
      </c>
      <c r="R395" s="7"/>
    </row>
    <row r="396" spans="14:18" x14ac:dyDescent="0.2">
      <c r="N396" s="160">
        <f t="shared" si="37"/>
        <v>21</v>
      </c>
      <c r="O396" s="161">
        <f t="shared" si="36"/>
        <v>2097</v>
      </c>
      <c r="P396" s="166">
        <f t="shared" ref="P396:Q411" si="38">P395+1</f>
        <v>44033</v>
      </c>
      <c r="Q396" s="166">
        <f t="shared" si="38"/>
        <v>44073</v>
      </c>
      <c r="R396" s="7"/>
    </row>
    <row r="397" spans="14:18" x14ac:dyDescent="0.2">
      <c r="N397" s="160">
        <f t="shared" si="37"/>
        <v>22</v>
      </c>
      <c r="O397" s="161">
        <f t="shared" si="36"/>
        <v>2002</v>
      </c>
      <c r="P397" s="166">
        <f t="shared" si="38"/>
        <v>44034</v>
      </c>
      <c r="Q397" s="166">
        <f t="shared" si="38"/>
        <v>44074</v>
      </c>
      <c r="R397" s="7"/>
    </row>
    <row r="398" spans="14:18" x14ac:dyDescent="0.2">
      <c r="N398" s="160">
        <f t="shared" si="37"/>
        <v>23</v>
      </c>
      <c r="O398" s="161">
        <f t="shared" si="36"/>
        <v>1915</v>
      </c>
      <c r="P398" s="166">
        <f t="shared" si="38"/>
        <v>44035</v>
      </c>
      <c r="Q398" s="166">
        <f t="shared" si="38"/>
        <v>44075</v>
      </c>
      <c r="R398" s="7"/>
    </row>
    <row r="399" spans="14:18" x14ac:dyDescent="0.2">
      <c r="N399" s="160">
        <f t="shared" si="37"/>
        <v>24</v>
      </c>
      <c r="O399" s="161">
        <f t="shared" si="36"/>
        <v>1835</v>
      </c>
      <c r="P399" s="166">
        <f t="shared" si="38"/>
        <v>44036</v>
      </c>
      <c r="Q399" s="166">
        <f t="shared" si="38"/>
        <v>44076</v>
      </c>
      <c r="R399" s="7"/>
    </row>
    <row r="400" spans="14:18" x14ac:dyDescent="0.2">
      <c r="N400" s="160">
        <f t="shared" si="37"/>
        <v>25</v>
      </c>
      <c r="O400" s="161">
        <f t="shared" si="36"/>
        <v>1761</v>
      </c>
      <c r="P400" s="166">
        <f t="shared" si="38"/>
        <v>44037</v>
      </c>
      <c r="Q400" s="166">
        <f t="shared" si="38"/>
        <v>44077</v>
      </c>
      <c r="R400" s="7"/>
    </row>
    <row r="401" spans="14:18" x14ac:dyDescent="0.2">
      <c r="N401" s="160">
        <f t="shared" si="37"/>
        <v>26</v>
      </c>
      <c r="O401" s="161">
        <f t="shared" si="36"/>
        <v>1694</v>
      </c>
      <c r="P401" s="166">
        <f t="shared" si="38"/>
        <v>44038</v>
      </c>
      <c r="Q401" s="166">
        <f t="shared" si="38"/>
        <v>44078</v>
      </c>
      <c r="R401" s="7"/>
    </row>
    <row r="402" spans="14:18" x14ac:dyDescent="0.2">
      <c r="N402" s="160">
        <f t="shared" si="37"/>
        <v>27</v>
      </c>
      <c r="O402" s="161">
        <f t="shared" si="36"/>
        <v>1631</v>
      </c>
      <c r="P402" s="166">
        <f t="shared" si="38"/>
        <v>44039</v>
      </c>
      <c r="Q402" s="166">
        <f t="shared" si="38"/>
        <v>44079</v>
      </c>
      <c r="R402" s="7"/>
    </row>
    <row r="403" spans="14:18" x14ac:dyDescent="0.2">
      <c r="N403" s="160">
        <f t="shared" si="37"/>
        <v>28</v>
      </c>
      <c r="O403" s="161">
        <f t="shared" si="36"/>
        <v>1573</v>
      </c>
      <c r="P403" s="166">
        <f t="shared" si="38"/>
        <v>44040</v>
      </c>
      <c r="Q403" s="166">
        <f t="shared" si="38"/>
        <v>44080</v>
      </c>
      <c r="R403" s="7"/>
    </row>
    <row r="404" spans="14:18" x14ac:dyDescent="0.2">
      <c r="N404" s="160">
        <f t="shared" si="37"/>
        <v>29</v>
      </c>
      <c r="O404" s="161">
        <f t="shared" si="36"/>
        <v>1519</v>
      </c>
      <c r="P404" s="166">
        <f t="shared" si="38"/>
        <v>44041</v>
      </c>
      <c r="Q404" s="166">
        <f t="shared" si="38"/>
        <v>44081</v>
      </c>
      <c r="R404" s="7"/>
    </row>
    <row r="405" spans="14:18" x14ac:dyDescent="0.2">
      <c r="N405" s="160">
        <f t="shared" si="37"/>
        <v>30</v>
      </c>
      <c r="O405" s="161">
        <f t="shared" si="36"/>
        <v>1468</v>
      </c>
      <c r="P405" s="166">
        <f t="shared" si="38"/>
        <v>44042</v>
      </c>
      <c r="Q405" s="166">
        <f t="shared" si="38"/>
        <v>44082</v>
      </c>
      <c r="R405" s="7"/>
    </row>
    <row r="406" spans="14:18" x14ac:dyDescent="0.2">
      <c r="N406" s="160">
        <f t="shared" si="37"/>
        <v>31</v>
      </c>
      <c r="O406" s="161">
        <f t="shared" si="36"/>
        <v>1421</v>
      </c>
      <c r="P406" s="166">
        <f t="shared" si="38"/>
        <v>44043</v>
      </c>
      <c r="Q406" s="166">
        <f t="shared" si="38"/>
        <v>44083</v>
      </c>
      <c r="R406" s="7"/>
    </row>
    <row r="407" spans="14:18" x14ac:dyDescent="0.2">
      <c r="N407" s="160">
        <f t="shared" si="37"/>
        <v>1</v>
      </c>
      <c r="O407" s="161">
        <f t="shared" si="36"/>
        <v>44044</v>
      </c>
      <c r="P407" s="166">
        <f t="shared" si="38"/>
        <v>44044</v>
      </c>
      <c r="Q407" s="166">
        <f t="shared" si="38"/>
        <v>44084</v>
      </c>
      <c r="R407" s="7"/>
    </row>
    <row r="408" spans="14:18" x14ac:dyDescent="0.2">
      <c r="N408" s="160">
        <f t="shared" si="37"/>
        <v>2</v>
      </c>
      <c r="O408" s="161">
        <f t="shared" si="36"/>
        <v>22023</v>
      </c>
      <c r="P408" s="166">
        <f t="shared" si="38"/>
        <v>44045</v>
      </c>
      <c r="Q408" s="166">
        <f t="shared" si="38"/>
        <v>44085</v>
      </c>
      <c r="R408" s="7"/>
    </row>
    <row r="409" spans="14:18" x14ac:dyDescent="0.2">
      <c r="N409" s="160">
        <f t="shared" si="37"/>
        <v>3</v>
      </c>
      <c r="O409" s="161">
        <f t="shared" si="36"/>
        <v>14682</v>
      </c>
      <c r="P409" s="166">
        <f t="shared" si="38"/>
        <v>44046</v>
      </c>
      <c r="Q409" s="166">
        <f t="shared" si="38"/>
        <v>44086</v>
      </c>
      <c r="R409" s="7"/>
    </row>
    <row r="410" spans="14:18" x14ac:dyDescent="0.2">
      <c r="N410" s="160">
        <f t="shared" si="37"/>
        <v>4</v>
      </c>
      <c r="O410" s="161">
        <f t="shared" si="36"/>
        <v>11012</v>
      </c>
      <c r="P410" s="166">
        <f t="shared" si="38"/>
        <v>44047</v>
      </c>
      <c r="Q410" s="166">
        <f t="shared" si="38"/>
        <v>44087</v>
      </c>
      <c r="R410" s="7"/>
    </row>
    <row r="411" spans="14:18" x14ac:dyDescent="0.2">
      <c r="N411" s="160">
        <f t="shared" si="37"/>
        <v>5</v>
      </c>
      <c r="O411" s="161">
        <f t="shared" si="36"/>
        <v>8810</v>
      </c>
      <c r="P411" s="166">
        <f t="shared" si="38"/>
        <v>44048</v>
      </c>
      <c r="Q411" s="166">
        <f t="shared" si="38"/>
        <v>44088</v>
      </c>
      <c r="R411" s="7"/>
    </row>
    <row r="412" spans="14:18" x14ac:dyDescent="0.2">
      <c r="N412" s="160">
        <f t="shared" si="37"/>
        <v>6</v>
      </c>
      <c r="O412" s="161">
        <f t="shared" si="36"/>
        <v>7342</v>
      </c>
      <c r="P412" s="166">
        <f t="shared" ref="P412:Q427" si="39">P411+1</f>
        <v>44049</v>
      </c>
      <c r="Q412" s="166">
        <f t="shared" si="39"/>
        <v>44089</v>
      </c>
      <c r="R412" s="7"/>
    </row>
    <row r="413" spans="14:18" x14ac:dyDescent="0.2">
      <c r="N413" s="160">
        <f t="shared" si="37"/>
        <v>7</v>
      </c>
      <c r="O413" s="161">
        <f t="shared" si="36"/>
        <v>6293</v>
      </c>
      <c r="P413" s="166">
        <f t="shared" si="39"/>
        <v>44050</v>
      </c>
      <c r="Q413" s="166">
        <f t="shared" si="39"/>
        <v>44090</v>
      </c>
      <c r="R413" s="7"/>
    </row>
    <row r="414" spans="14:18" x14ac:dyDescent="0.2">
      <c r="N414" s="160">
        <f t="shared" si="37"/>
        <v>8</v>
      </c>
      <c r="O414" s="161">
        <f t="shared" si="36"/>
        <v>5506</v>
      </c>
      <c r="P414" s="166">
        <f t="shared" si="39"/>
        <v>44051</v>
      </c>
      <c r="Q414" s="166">
        <f t="shared" si="39"/>
        <v>44091</v>
      </c>
      <c r="R414" s="7"/>
    </row>
    <row r="415" spans="14:18" x14ac:dyDescent="0.2">
      <c r="N415" s="160">
        <f t="shared" si="37"/>
        <v>9</v>
      </c>
      <c r="O415" s="161">
        <f t="shared" si="36"/>
        <v>4895</v>
      </c>
      <c r="P415" s="166">
        <f t="shared" si="39"/>
        <v>44052</v>
      </c>
      <c r="Q415" s="166">
        <f t="shared" si="39"/>
        <v>44092</v>
      </c>
      <c r="R415" s="7"/>
    </row>
    <row r="416" spans="14:18" x14ac:dyDescent="0.2">
      <c r="N416" s="160">
        <f t="shared" si="37"/>
        <v>10</v>
      </c>
      <c r="O416" s="161">
        <f t="shared" si="36"/>
        <v>4405</v>
      </c>
      <c r="P416" s="166">
        <f t="shared" si="39"/>
        <v>44053</v>
      </c>
      <c r="Q416" s="166">
        <f t="shared" si="39"/>
        <v>44093</v>
      </c>
      <c r="R416" s="7"/>
    </row>
    <row r="417" spans="14:18" x14ac:dyDescent="0.2">
      <c r="N417" s="160">
        <f t="shared" si="37"/>
        <v>11</v>
      </c>
      <c r="O417" s="161">
        <f t="shared" si="36"/>
        <v>4005</v>
      </c>
      <c r="P417" s="166">
        <f t="shared" si="39"/>
        <v>44054</v>
      </c>
      <c r="Q417" s="166">
        <f t="shared" si="39"/>
        <v>44094</v>
      </c>
      <c r="R417" s="7"/>
    </row>
    <row r="418" spans="14:18" x14ac:dyDescent="0.2">
      <c r="N418" s="160">
        <f t="shared" si="37"/>
        <v>12</v>
      </c>
      <c r="O418" s="161">
        <f t="shared" si="36"/>
        <v>3671</v>
      </c>
      <c r="P418" s="166">
        <f t="shared" si="39"/>
        <v>44055</v>
      </c>
      <c r="Q418" s="166">
        <f t="shared" si="39"/>
        <v>44095</v>
      </c>
      <c r="R418" s="7"/>
    </row>
    <row r="419" spans="14:18" x14ac:dyDescent="0.2">
      <c r="N419" s="160">
        <f t="shared" si="37"/>
        <v>13</v>
      </c>
      <c r="O419" s="161">
        <f t="shared" si="36"/>
        <v>3389</v>
      </c>
      <c r="P419" s="166">
        <f t="shared" si="39"/>
        <v>44056</v>
      </c>
      <c r="Q419" s="166">
        <f t="shared" si="39"/>
        <v>44096</v>
      </c>
      <c r="R419" s="7"/>
    </row>
    <row r="420" spans="14:18" x14ac:dyDescent="0.2">
      <c r="N420" s="160">
        <f t="shared" si="37"/>
        <v>14</v>
      </c>
      <c r="O420" s="161">
        <f t="shared" si="36"/>
        <v>3147</v>
      </c>
      <c r="P420" s="166">
        <f t="shared" si="39"/>
        <v>44057</v>
      </c>
      <c r="Q420" s="166">
        <f t="shared" si="39"/>
        <v>44097</v>
      </c>
      <c r="R420" s="7"/>
    </row>
    <row r="421" spans="14:18" x14ac:dyDescent="0.2">
      <c r="N421" s="160">
        <f t="shared" si="37"/>
        <v>15</v>
      </c>
      <c r="O421" s="161">
        <f t="shared" si="36"/>
        <v>2937</v>
      </c>
      <c r="P421" s="166">
        <f t="shared" si="39"/>
        <v>44058</v>
      </c>
      <c r="Q421" s="166">
        <f t="shared" si="39"/>
        <v>44098</v>
      </c>
      <c r="R421" s="7"/>
    </row>
    <row r="422" spans="14:18" x14ac:dyDescent="0.2">
      <c r="N422" s="160">
        <f t="shared" si="37"/>
        <v>16</v>
      </c>
      <c r="O422" s="161">
        <f t="shared" si="36"/>
        <v>2754</v>
      </c>
      <c r="P422" s="166">
        <f t="shared" si="39"/>
        <v>44059</v>
      </c>
      <c r="Q422" s="166">
        <f t="shared" si="39"/>
        <v>44099</v>
      </c>
      <c r="R422" s="7"/>
    </row>
    <row r="423" spans="14:18" x14ac:dyDescent="0.2">
      <c r="N423" s="160">
        <f t="shared" si="37"/>
        <v>17</v>
      </c>
      <c r="O423" s="161">
        <f t="shared" si="36"/>
        <v>2592</v>
      </c>
      <c r="P423" s="166">
        <f t="shared" si="39"/>
        <v>44060</v>
      </c>
      <c r="Q423" s="166">
        <f t="shared" si="39"/>
        <v>44100</v>
      </c>
      <c r="R423" s="7"/>
    </row>
    <row r="424" spans="14:18" x14ac:dyDescent="0.2">
      <c r="N424" s="160">
        <f t="shared" si="37"/>
        <v>18</v>
      </c>
      <c r="O424" s="161">
        <f t="shared" si="36"/>
        <v>2448</v>
      </c>
      <c r="P424" s="166">
        <f t="shared" si="39"/>
        <v>44061</v>
      </c>
      <c r="Q424" s="166">
        <f t="shared" si="39"/>
        <v>44101</v>
      </c>
      <c r="R424" s="7"/>
    </row>
    <row r="425" spans="14:18" x14ac:dyDescent="0.2">
      <c r="N425" s="160">
        <f t="shared" si="37"/>
        <v>19</v>
      </c>
      <c r="O425" s="161">
        <f t="shared" si="36"/>
        <v>2319</v>
      </c>
      <c r="P425" s="166">
        <f t="shared" si="39"/>
        <v>44062</v>
      </c>
      <c r="Q425" s="166">
        <f t="shared" si="39"/>
        <v>44102</v>
      </c>
      <c r="R425" s="7"/>
    </row>
    <row r="426" spans="14:18" x14ac:dyDescent="0.2">
      <c r="N426" s="160">
        <f t="shared" si="37"/>
        <v>20</v>
      </c>
      <c r="O426" s="161">
        <f t="shared" si="36"/>
        <v>2203</v>
      </c>
      <c r="P426" s="166">
        <f t="shared" si="39"/>
        <v>44063</v>
      </c>
      <c r="Q426" s="166">
        <f t="shared" si="39"/>
        <v>44103</v>
      </c>
      <c r="R426" s="7"/>
    </row>
    <row r="427" spans="14:18" x14ac:dyDescent="0.2">
      <c r="N427" s="160">
        <f t="shared" si="37"/>
        <v>21</v>
      </c>
      <c r="O427" s="161">
        <f t="shared" si="36"/>
        <v>2098</v>
      </c>
      <c r="P427" s="166">
        <f t="shared" si="39"/>
        <v>44064</v>
      </c>
      <c r="Q427" s="166">
        <f t="shared" si="39"/>
        <v>44104</v>
      </c>
      <c r="R427" s="7"/>
    </row>
    <row r="428" spans="14:18" x14ac:dyDescent="0.2">
      <c r="N428" s="160">
        <f t="shared" si="37"/>
        <v>22</v>
      </c>
      <c r="O428" s="161">
        <f t="shared" si="36"/>
        <v>2003</v>
      </c>
      <c r="P428" s="166">
        <f t="shared" ref="P428:Q443" si="40">P427+1</f>
        <v>44065</v>
      </c>
      <c r="Q428" s="166">
        <f t="shared" si="40"/>
        <v>44105</v>
      </c>
      <c r="R428" s="7"/>
    </row>
    <row r="429" spans="14:18" x14ac:dyDescent="0.2">
      <c r="N429" s="160">
        <f t="shared" si="37"/>
        <v>23</v>
      </c>
      <c r="O429" s="161">
        <f t="shared" si="36"/>
        <v>1916</v>
      </c>
      <c r="P429" s="166">
        <f t="shared" si="40"/>
        <v>44066</v>
      </c>
      <c r="Q429" s="166">
        <f t="shared" si="40"/>
        <v>44106</v>
      </c>
      <c r="R429" s="7"/>
    </row>
    <row r="430" spans="14:18" x14ac:dyDescent="0.2">
      <c r="N430" s="160">
        <f t="shared" si="37"/>
        <v>24</v>
      </c>
      <c r="O430" s="161">
        <f t="shared" si="36"/>
        <v>1836</v>
      </c>
      <c r="P430" s="166">
        <f t="shared" si="40"/>
        <v>44067</v>
      </c>
      <c r="Q430" s="166">
        <f t="shared" si="40"/>
        <v>44107</v>
      </c>
      <c r="R430" s="7"/>
    </row>
    <row r="431" spans="14:18" x14ac:dyDescent="0.2">
      <c r="N431" s="160">
        <f t="shared" si="37"/>
        <v>25</v>
      </c>
      <c r="O431" s="161">
        <f t="shared" si="36"/>
        <v>1763</v>
      </c>
      <c r="P431" s="166">
        <f t="shared" si="40"/>
        <v>44068</v>
      </c>
      <c r="Q431" s="166">
        <f t="shared" si="40"/>
        <v>44108</v>
      </c>
      <c r="R431" s="7"/>
    </row>
    <row r="432" spans="14:18" x14ac:dyDescent="0.2">
      <c r="N432" s="160">
        <f t="shared" si="37"/>
        <v>26</v>
      </c>
      <c r="O432" s="161">
        <f t="shared" si="36"/>
        <v>1695</v>
      </c>
      <c r="P432" s="166">
        <f t="shared" si="40"/>
        <v>44069</v>
      </c>
      <c r="Q432" s="166">
        <f t="shared" si="40"/>
        <v>44109</v>
      </c>
      <c r="R432" s="7"/>
    </row>
    <row r="433" spans="14:18" x14ac:dyDescent="0.2">
      <c r="N433" s="160">
        <f t="shared" si="37"/>
        <v>27</v>
      </c>
      <c r="O433" s="161">
        <f t="shared" si="36"/>
        <v>1632</v>
      </c>
      <c r="P433" s="166">
        <f t="shared" si="40"/>
        <v>44070</v>
      </c>
      <c r="Q433" s="166">
        <f t="shared" si="40"/>
        <v>44110</v>
      </c>
      <c r="R433" s="7"/>
    </row>
    <row r="434" spans="14:18" x14ac:dyDescent="0.2">
      <c r="N434" s="160">
        <f t="shared" si="37"/>
        <v>28</v>
      </c>
      <c r="O434" s="161">
        <f t="shared" si="36"/>
        <v>1574</v>
      </c>
      <c r="P434" s="166">
        <f t="shared" si="40"/>
        <v>44071</v>
      </c>
      <c r="Q434" s="166">
        <f t="shared" si="40"/>
        <v>44111</v>
      </c>
      <c r="R434" s="7"/>
    </row>
    <row r="435" spans="14:18" x14ac:dyDescent="0.2">
      <c r="N435" s="160">
        <f t="shared" si="37"/>
        <v>29</v>
      </c>
      <c r="O435" s="161">
        <f t="shared" si="36"/>
        <v>1520</v>
      </c>
      <c r="P435" s="166">
        <f t="shared" si="40"/>
        <v>44072</v>
      </c>
      <c r="Q435" s="166">
        <f t="shared" si="40"/>
        <v>44112</v>
      </c>
      <c r="R435" s="7"/>
    </row>
    <row r="436" spans="14:18" x14ac:dyDescent="0.2">
      <c r="N436" s="160">
        <f t="shared" si="37"/>
        <v>30</v>
      </c>
      <c r="O436" s="161">
        <f t="shared" si="36"/>
        <v>1469</v>
      </c>
      <c r="P436" s="166">
        <f t="shared" si="40"/>
        <v>44073</v>
      </c>
      <c r="Q436" s="166">
        <f t="shared" si="40"/>
        <v>44113</v>
      </c>
      <c r="R436" s="7"/>
    </row>
    <row r="437" spans="14:18" x14ac:dyDescent="0.2">
      <c r="N437" s="160">
        <f t="shared" si="37"/>
        <v>31</v>
      </c>
      <c r="O437" s="161">
        <f t="shared" si="36"/>
        <v>1422</v>
      </c>
      <c r="P437" s="166">
        <f t="shared" si="40"/>
        <v>44074</v>
      </c>
      <c r="Q437" s="166">
        <f t="shared" si="40"/>
        <v>44114</v>
      </c>
      <c r="R437" s="7"/>
    </row>
    <row r="438" spans="14:18" x14ac:dyDescent="0.2">
      <c r="N438" s="160">
        <f t="shared" si="37"/>
        <v>1</v>
      </c>
      <c r="O438" s="161">
        <f t="shared" si="36"/>
        <v>44075</v>
      </c>
      <c r="P438" s="166">
        <f t="shared" si="40"/>
        <v>44075</v>
      </c>
      <c r="Q438" s="166">
        <f t="shared" si="40"/>
        <v>44115</v>
      </c>
      <c r="R438" s="7"/>
    </row>
    <row r="439" spans="14:18" x14ac:dyDescent="0.2">
      <c r="N439" s="160">
        <f t="shared" si="37"/>
        <v>2</v>
      </c>
      <c r="O439" s="161">
        <f t="shared" si="36"/>
        <v>22038</v>
      </c>
      <c r="P439" s="166">
        <f t="shared" si="40"/>
        <v>44076</v>
      </c>
      <c r="Q439" s="166">
        <f t="shared" si="40"/>
        <v>44116</v>
      </c>
      <c r="R439" s="7"/>
    </row>
    <row r="440" spans="14:18" x14ac:dyDescent="0.2">
      <c r="N440" s="160">
        <f t="shared" si="37"/>
        <v>3</v>
      </c>
      <c r="O440" s="161">
        <f t="shared" si="36"/>
        <v>14692</v>
      </c>
      <c r="P440" s="166">
        <f t="shared" si="40"/>
        <v>44077</v>
      </c>
      <c r="Q440" s="166">
        <f t="shared" si="40"/>
        <v>44117</v>
      </c>
      <c r="R440" s="7"/>
    </row>
    <row r="441" spans="14:18" x14ac:dyDescent="0.2">
      <c r="N441" s="160">
        <f t="shared" si="37"/>
        <v>4</v>
      </c>
      <c r="O441" s="161">
        <f t="shared" si="36"/>
        <v>11020</v>
      </c>
      <c r="P441" s="166">
        <f t="shared" si="40"/>
        <v>44078</v>
      </c>
      <c r="Q441" s="166">
        <f t="shared" si="40"/>
        <v>44118</v>
      </c>
      <c r="R441" s="7"/>
    </row>
    <row r="442" spans="14:18" x14ac:dyDescent="0.2">
      <c r="N442" s="160">
        <f t="shared" si="37"/>
        <v>5</v>
      </c>
      <c r="O442" s="161">
        <f t="shared" si="36"/>
        <v>8816</v>
      </c>
      <c r="P442" s="166">
        <f t="shared" si="40"/>
        <v>44079</v>
      </c>
      <c r="Q442" s="166">
        <f t="shared" si="40"/>
        <v>44119</v>
      </c>
      <c r="R442" s="7"/>
    </row>
    <row r="443" spans="14:18" x14ac:dyDescent="0.2">
      <c r="N443" s="160">
        <f t="shared" si="37"/>
        <v>6</v>
      </c>
      <c r="O443" s="161">
        <f t="shared" si="36"/>
        <v>7347</v>
      </c>
      <c r="P443" s="166">
        <f t="shared" si="40"/>
        <v>44080</v>
      </c>
      <c r="Q443" s="166">
        <f t="shared" si="40"/>
        <v>44120</v>
      </c>
      <c r="R443" s="7"/>
    </row>
    <row r="444" spans="14:18" x14ac:dyDescent="0.2">
      <c r="N444" s="160">
        <f t="shared" si="37"/>
        <v>7</v>
      </c>
      <c r="O444" s="161">
        <f t="shared" si="36"/>
        <v>6297</v>
      </c>
      <c r="P444" s="166">
        <f t="shared" ref="P444:Q459" si="41">P443+1</f>
        <v>44081</v>
      </c>
      <c r="Q444" s="166">
        <f t="shared" si="41"/>
        <v>44121</v>
      </c>
      <c r="R444" s="7"/>
    </row>
    <row r="445" spans="14:18" x14ac:dyDescent="0.2">
      <c r="N445" s="160">
        <f t="shared" si="37"/>
        <v>8</v>
      </c>
      <c r="O445" s="161">
        <f t="shared" si="36"/>
        <v>5510</v>
      </c>
      <c r="P445" s="166">
        <f t="shared" si="41"/>
        <v>44082</v>
      </c>
      <c r="Q445" s="166">
        <f t="shared" si="41"/>
        <v>44122</v>
      </c>
      <c r="R445" s="7"/>
    </row>
    <row r="446" spans="14:18" x14ac:dyDescent="0.2">
      <c r="N446" s="160">
        <f t="shared" si="37"/>
        <v>9</v>
      </c>
      <c r="O446" s="161">
        <f t="shared" si="36"/>
        <v>4898</v>
      </c>
      <c r="P446" s="166">
        <f t="shared" si="41"/>
        <v>44083</v>
      </c>
      <c r="Q446" s="166">
        <f t="shared" si="41"/>
        <v>44123</v>
      </c>
      <c r="R446" s="7"/>
    </row>
    <row r="447" spans="14:18" x14ac:dyDescent="0.2">
      <c r="N447" s="160">
        <f t="shared" si="37"/>
        <v>10</v>
      </c>
      <c r="O447" s="161">
        <f t="shared" si="36"/>
        <v>4408</v>
      </c>
      <c r="P447" s="166">
        <f t="shared" si="41"/>
        <v>44084</v>
      </c>
      <c r="Q447" s="166">
        <f t="shared" si="41"/>
        <v>44124</v>
      </c>
      <c r="R447" s="7"/>
    </row>
    <row r="448" spans="14:18" x14ac:dyDescent="0.2">
      <c r="N448" s="160">
        <f t="shared" si="37"/>
        <v>11</v>
      </c>
      <c r="O448" s="161">
        <f t="shared" si="36"/>
        <v>4008</v>
      </c>
      <c r="P448" s="166">
        <f t="shared" si="41"/>
        <v>44085</v>
      </c>
      <c r="Q448" s="166">
        <f t="shared" si="41"/>
        <v>44125</v>
      </c>
      <c r="R448" s="7"/>
    </row>
    <row r="449" spans="14:18" x14ac:dyDescent="0.2">
      <c r="N449" s="160">
        <f t="shared" si="37"/>
        <v>12</v>
      </c>
      <c r="O449" s="161">
        <f t="shared" si="36"/>
        <v>3674</v>
      </c>
      <c r="P449" s="166">
        <f t="shared" si="41"/>
        <v>44086</v>
      </c>
      <c r="Q449" s="166">
        <f t="shared" si="41"/>
        <v>44126</v>
      </c>
      <c r="R449" s="7"/>
    </row>
    <row r="450" spans="14:18" x14ac:dyDescent="0.2">
      <c r="N450" s="160">
        <f t="shared" si="37"/>
        <v>13</v>
      </c>
      <c r="O450" s="161">
        <f t="shared" si="36"/>
        <v>3391</v>
      </c>
      <c r="P450" s="166">
        <f t="shared" si="41"/>
        <v>44087</v>
      </c>
      <c r="Q450" s="166">
        <f t="shared" si="41"/>
        <v>44127</v>
      </c>
      <c r="R450" s="7"/>
    </row>
    <row r="451" spans="14:18" x14ac:dyDescent="0.2">
      <c r="N451" s="160">
        <f t="shared" si="37"/>
        <v>14</v>
      </c>
      <c r="O451" s="161">
        <f t="shared" si="36"/>
        <v>3149</v>
      </c>
      <c r="P451" s="166">
        <f t="shared" si="41"/>
        <v>44088</v>
      </c>
      <c r="Q451" s="166">
        <f t="shared" si="41"/>
        <v>44128</v>
      </c>
      <c r="R451" s="7"/>
    </row>
    <row r="452" spans="14:18" x14ac:dyDescent="0.2">
      <c r="N452" s="160">
        <f t="shared" si="37"/>
        <v>15</v>
      </c>
      <c r="O452" s="161">
        <f t="shared" si="36"/>
        <v>2939</v>
      </c>
      <c r="P452" s="166">
        <f t="shared" si="41"/>
        <v>44089</v>
      </c>
      <c r="Q452" s="166">
        <f t="shared" si="41"/>
        <v>44129</v>
      </c>
      <c r="R452" s="7"/>
    </row>
    <row r="453" spans="14:18" x14ac:dyDescent="0.2">
      <c r="N453" s="160">
        <f t="shared" si="37"/>
        <v>16</v>
      </c>
      <c r="O453" s="161">
        <f t="shared" si="36"/>
        <v>2756</v>
      </c>
      <c r="P453" s="166">
        <f t="shared" si="41"/>
        <v>44090</v>
      </c>
      <c r="Q453" s="166">
        <f t="shared" si="41"/>
        <v>44130</v>
      </c>
      <c r="R453" s="7"/>
    </row>
    <row r="454" spans="14:18" x14ac:dyDescent="0.2">
      <c r="N454" s="160">
        <f t="shared" si="37"/>
        <v>17</v>
      </c>
      <c r="O454" s="161">
        <f t="shared" si="36"/>
        <v>2594</v>
      </c>
      <c r="P454" s="166">
        <f t="shared" si="41"/>
        <v>44091</v>
      </c>
      <c r="Q454" s="166">
        <f t="shared" si="41"/>
        <v>44131</v>
      </c>
      <c r="R454" s="7"/>
    </row>
    <row r="455" spans="14:18" x14ac:dyDescent="0.2">
      <c r="N455" s="160">
        <f t="shared" si="37"/>
        <v>18</v>
      </c>
      <c r="O455" s="161">
        <f t="shared" si="36"/>
        <v>2450</v>
      </c>
      <c r="P455" s="166">
        <f t="shared" si="41"/>
        <v>44092</v>
      </c>
      <c r="Q455" s="166">
        <f t="shared" si="41"/>
        <v>44132</v>
      </c>
      <c r="R455" s="7"/>
    </row>
    <row r="456" spans="14:18" x14ac:dyDescent="0.2">
      <c r="N456" s="160">
        <f t="shared" si="37"/>
        <v>19</v>
      </c>
      <c r="O456" s="161">
        <f t="shared" si="36"/>
        <v>2321</v>
      </c>
      <c r="P456" s="166">
        <f t="shared" si="41"/>
        <v>44093</v>
      </c>
      <c r="Q456" s="166">
        <f t="shared" si="41"/>
        <v>44133</v>
      </c>
      <c r="R456" s="7"/>
    </row>
    <row r="457" spans="14:18" x14ac:dyDescent="0.2">
      <c r="N457" s="160">
        <f t="shared" si="37"/>
        <v>20</v>
      </c>
      <c r="O457" s="161">
        <f t="shared" si="36"/>
        <v>2205</v>
      </c>
      <c r="P457" s="166">
        <f t="shared" si="41"/>
        <v>44094</v>
      </c>
      <c r="Q457" s="166">
        <f t="shared" si="41"/>
        <v>44134</v>
      </c>
      <c r="R457" s="7"/>
    </row>
    <row r="458" spans="14:18" x14ac:dyDescent="0.2">
      <c r="N458" s="160">
        <f t="shared" si="37"/>
        <v>21</v>
      </c>
      <c r="O458" s="161">
        <f t="shared" ref="O458:O521" si="42">ROUND(P458/N458,0)</f>
        <v>2100</v>
      </c>
      <c r="P458" s="166">
        <f t="shared" si="41"/>
        <v>44095</v>
      </c>
      <c r="Q458" s="166">
        <f t="shared" si="41"/>
        <v>44135</v>
      </c>
      <c r="R458" s="7"/>
    </row>
    <row r="459" spans="14:18" x14ac:dyDescent="0.2">
      <c r="N459" s="160">
        <f t="shared" ref="N459:N522" si="43">DAY(P459)</f>
        <v>22</v>
      </c>
      <c r="O459" s="161">
        <f t="shared" si="42"/>
        <v>2004</v>
      </c>
      <c r="P459" s="166">
        <f t="shared" si="41"/>
        <v>44096</v>
      </c>
      <c r="Q459" s="166">
        <f t="shared" si="41"/>
        <v>44136</v>
      </c>
      <c r="R459" s="7"/>
    </row>
    <row r="460" spans="14:18" x14ac:dyDescent="0.2">
      <c r="N460" s="160">
        <f t="shared" si="43"/>
        <v>23</v>
      </c>
      <c r="O460" s="161">
        <f t="shared" si="42"/>
        <v>1917</v>
      </c>
      <c r="P460" s="166">
        <f t="shared" ref="P460:Q475" si="44">P459+1</f>
        <v>44097</v>
      </c>
      <c r="Q460" s="166">
        <f t="shared" si="44"/>
        <v>44137</v>
      </c>
      <c r="R460" s="7"/>
    </row>
    <row r="461" spans="14:18" x14ac:dyDescent="0.2">
      <c r="N461" s="160">
        <f t="shared" si="43"/>
        <v>24</v>
      </c>
      <c r="O461" s="161">
        <f t="shared" si="42"/>
        <v>1837</v>
      </c>
      <c r="P461" s="166">
        <f t="shared" si="44"/>
        <v>44098</v>
      </c>
      <c r="Q461" s="166">
        <f t="shared" si="44"/>
        <v>44138</v>
      </c>
      <c r="R461" s="7"/>
    </row>
    <row r="462" spans="14:18" x14ac:dyDescent="0.2">
      <c r="N462" s="160">
        <f t="shared" si="43"/>
        <v>25</v>
      </c>
      <c r="O462" s="161">
        <f t="shared" si="42"/>
        <v>1764</v>
      </c>
      <c r="P462" s="166">
        <f t="shared" si="44"/>
        <v>44099</v>
      </c>
      <c r="Q462" s="166">
        <f t="shared" si="44"/>
        <v>44139</v>
      </c>
      <c r="R462" s="7"/>
    </row>
    <row r="463" spans="14:18" x14ac:dyDescent="0.2">
      <c r="N463" s="160">
        <f t="shared" si="43"/>
        <v>26</v>
      </c>
      <c r="O463" s="161">
        <f t="shared" si="42"/>
        <v>1696</v>
      </c>
      <c r="P463" s="166">
        <f t="shared" si="44"/>
        <v>44100</v>
      </c>
      <c r="Q463" s="166">
        <f t="shared" si="44"/>
        <v>44140</v>
      </c>
      <c r="R463" s="7"/>
    </row>
    <row r="464" spans="14:18" x14ac:dyDescent="0.2">
      <c r="N464" s="160">
        <f t="shared" si="43"/>
        <v>27</v>
      </c>
      <c r="O464" s="161">
        <f t="shared" si="42"/>
        <v>1633</v>
      </c>
      <c r="P464" s="166">
        <f t="shared" si="44"/>
        <v>44101</v>
      </c>
      <c r="Q464" s="166">
        <f t="shared" si="44"/>
        <v>44141</v>
      </c>
      <c r="R464" s="7"/>
    </row>
    <row r="465" spans="14:18" x14ac:dyDescent="0.2">
      <c r="N465" s="160">
        <f t="shared" si="43"/>
        <v>28</v>
      </c>
      <c r="O465" s="161">
        <f t="shared" si="42"/>
        <v>1575</v>
      </c>
      <c r="P465" s="166">
        <f t="shared" si="44"/>
        <v>44102</v>
      </c>
      <c r="Q465" s="166">
        <f t="shared" si="44"/>
        <v>44142</v>
      </c>
      <c r="R465" s="7"/>
    </row>
    <row r="466" spans="14:18" x14ac:dyDescent="0.2">
      <c r="N466" s="160">
        <f t="shared" si="43"/>
        <v>29</v>
      </c>
      <c r="O466" s="161">
        <f t="shared" si="42"/>
        <v>1521</v>
      </c>
      <c r="P466" s="166">
        <f t="shared" si="44"/>
        <v>44103</v>
      </c>
      <c r="Q466" s="166">
        <f t="shared" si="44"/>
        <v>44143</v>
      </c>
      <c r="R466" s="7"/>
    </row>
    <row r="467" spans="14:18" x14ac:dyDescent="0.2">
      <c r="N467" s="160">
        <f t="shared" si="43"/>
        <v>30</v>
      </c>
      <c r="O467" s="161">
        <f t="shared" si="42"/>
        <v>1470</v>
      </c>
      <c r="P467" s="166">
        <f t="shared" si="44"/>
        <v>44104</v>
      </c>
      <c r="Q467" s="166">
        <f t="shared" si="44"/>
        <v>44144</v>
      </c>
      <c r="R467" s="7"/>
    </row>
    <row r="468" spans="14:18" x14ac:dyDescent="0.2">
      <c r="N468" s="160">
        <f t="shared" si="43"/>
        <v>1</v>
      </c>
      <c r="O468" s="161">
        <f t="shared" si="42"/>
        <v>44105</v>
      </c>
      <c r="P468" s="166">
        <f t="shared" si="44"/>
        <v>44105</v>
      </c>
      <c r="Q468" s="166">
        <f t="shared" si="44"/>
        <v>44145</v>
      </c>
      <c r="R468" s="7"/>
    </row>
    <row r="469" spans="14:18" x14ac:dyDescent="0.2">
      <c r="N469" s="160">
        <f t="shared" si="43"/>
        <v>2</v>
      </c>
      <c r="O469" s="161">
        <f t="shared" si="42"/>
        <v>22053</v>
      </c>
      <c r="P469" s="166">
        <f t="shared" si="44"/>
        <v>44106</v>
      </c>
      <c r="Q469" s="166">
        <f t="shared" si="44"/>
        <v>44146</v>
      </c>
      <c r="R469" s="7"/>
    </row>
    <row r="470" spans="14:18" x14ac:dyDescent="0.2">
      <c r="N470" s="160">
        <f t="shared" si="43"/>
        <v>3</v>
      </c>
      <c r="O470" s="161">
        <f t="shared" si="42"/>
        <v>14702</v>
      </c>
      <c r="P470" s="166">
        <f t="shared" si="44"/>
        <v>44107</v>
      </c>
      <c r="Q470" s="166">
        <f t="shared" si="44"/>
        <v>44147</v>
      </c>
      <c r="R470" s="7"/>
    </row>
    <row r="471" spans="14:18" x14ac:dyDescent="0.2">
      <c r="N471" s="160">
        <f t="shared" si="43"/>
        <v>4</v>
      </c>
      <c r="O471" s="161">
        <f t="shared" si="42"/>
        <v>11027</v>
      </c>
      <c r="P471" s="166">
        <f t="shared" si="44"/>
        <v>44108</v>
      </c>
      <c r="Q471" s="166">
        <f t="shared" si="44"/>
        <v>44148</v>
      </c>
      <c r="R471" s="7"/>
    </row>
    <row r="472" spans="14:18" x14ac:dyDescent="0.2">
      <c r="N472" s="160">
        <f t="shared" si="43"/>
        <v>5</v>
      </c>
      <c r="O472" s="161">
        <f t="shared" si="42"/>
        <v>8822</v>
      </c>
      <c r="P472" s="166">
        <f t="shared" si="44"/>
        <v>44109</v>
      </c>
      <c r="Q472" s="166">
        <f t="shared" si="44"/>
        <v>44149</v>
      </c>
      <c r="R472" s="7"/>
    </row>
    <row r="473" spans="14:18" x14ac:dyDescent="0.2">
      <c r="N473" s="160">
        <f t="shared" si="43"/>
        <v>6</v>
      </c>
      <c r="O473" s="161">
        <f t="shared" si="42"/>
        <v>7352</v>
      </c>
      <c r="P473" s="166">
        <f t="shared" si="44"/>
        <v>44110</v>
      </c>
      <c r="Q473" s="166">
        <f t="shared" si="44"/>
        <v>44150</v>
      </c>
      <c r="R473" s="7"/>
    </row>
    <row r="474" spans="14:18" x14ac:dyDescent="0.2">
      <c r="N474" s="160">
        <f t="shared" si="43"/>
        <v>7</v>
      </c>
      <c r="O474" s="161">
        <f t="shared" si="42"/>
        <v>6302</v>
      </c>
      <c r="P474" s="166">
        <f t="shared" si="44"/>
        <v>44111</v>
      </c>
      <c r="Q474" s="166">
        <f t="shared" si="44"/>
        <v>44151</v>
      </c>
      <c r="R474" s="7"/>
    </row>
    <row r="475" spans="14:18" x14ac:dyDescent="0.2">
      <c r="N475" s="160">
        <f t="shared" si="43"/>
        <v>8</v>
      </c>
      <c r="O475" s="161">
        <f t="shared" si="42"/>
        <v>5514</v>
      </c>
      <c r="P475" s="166">
        <f t="shared" si="44"/>
        <v>44112</v>
      </c>
      <c r="Q475" s="166">
        <f t="shared" si="44"/>
        <v>44152</v>
      </c>
      <c r="R475" s="7"/>
    </row>
    <row r="476" spans="14:18" x14ac:dyDescent="0.2">
      <c r="N476" s="160">
        <f t="shared" si="43"/>
        <v>9</v>
      </c>
      <c r="O476" s="161">
        <f t="shared" si="42"/>
        <v>4901</v>
      </c>
      <c r="P476" s="166">
        <f t="shared" ref="P476:Q491" si="45">P475+1</f>
        <v>44113</v>
      </c>
      <c r="Q476" s="166">
        <f t="shared" si="45"/>
        <v>44153</v>
      </c>
      <c r="R476" s="7"/>
    </row>
    <row r="477" spans="14:18" x14ac:dyDescent="0.2">
      <c r="N477" s="160">
        <f t="shared" si="43"/>
        <v>10</v>
      </c>
      <c r="O477" s="161">
        <f t="shared" si="42"/>
        <v>4411</v>
      </c>
      <c r="P477" s="166">
        <f t="shared" si="45"/>
        <v>44114</v>
      </c>
      <c r="Q477" s="166">
        <f t="shared" si="45"/>
        <v>44154</v>
      </c>
      <c r="R477" s="7"/>
    </row>
    <row r="478" spans="14:18" x14ac:dyDescent="0.2">
      <c r="N478" s="160">
        <f t="shared" si="43"/>
        <v>11</v>
      </c>
      <c r="O478" s="161">
        <f t="shared" si="42"/>
        <v>4010</v>
      </c>
      <c r="P478" s="166">
        <f t="shared" si="45"/>
        <v>44115</v>
      </c>
      <c r="Q478" s="166">
        <f t="shared" si="45"/>
        <v>44155</v>
      </c>
      <c r="R478" s="7"/>
    </row>
    <row r="479" spans="14:18" x14ac:dyDescent="0.2">
      <c r="N479" s="160">
        <f t="shared" si="43"/>
        <v>12</v>
      </c>
      <c r="O479" s="161">
        <f t="shared" si="42"/>
        <v>3676</v>
      </c>
      <c r="P479" s="166">
        <f t="shared" si="45"/>
        <v>44116</v>
      </c>
      <c r="Q479" s="166">
        <f t="shared" si="45"/>
        <v>44156</v>
      </c>
      <c r="R479" s="7"/>
    </row>
    <row r="480" spans="14:18" x14ac:dyDescent="0.2">
      <c r="N480" s="160">
        <f t="shared" si="43"/>
        <v>13</v>
      </c>
      <c r="O480" s="161">
        <f t="shared" si="42"/>
        <v>3394</v>
      </c>
      <c r="P480" s="166">
        <f t="shared" si="45"/>
        <v>44117</v>
      </c>
      <c r="Q480" s="166">
        <f t="shared" si="45"/>
        <v>44157</v>
      </c>
      <c r="R480" s="7"/>
    </row>
    <row r="481" spans="14:18" x14ac:dyDescent="0.2">
      <c r="N481" s="160">
        <f t="shared" si="43"/>
        <v>14</v>
      </c>
      <c r="O481" s="161">
        <f t="shared" si="42"/>
        <v>3151</v>
      </c>
      <c r="P481" s="166">
        <f t="shared" si="45"/>
        <v>44118</v>
      </c>
      <c r="Q481" s="166">
        <f t="shared" si="45"/>
        <v>44158</v>
      </c>
      <c r="R481" s="7"/>
    </row>
    <row r="482" spans="14:18" x14ac:dyDescent="0.2">
      <c r="N482" s="160">
        <f t="shared" si="43"/>
        <v>15</v>
      </c>
      <c r="O482" s="161">
        <f t="shared" si="42"/>
        <v>2941</v>
      </c>
      <c r="P482" s="166">
        <f t="shared" si="45"/>
        <v>44119</v>
      </c>
      <c r="Q482" s="166">
        <f t="shared" si="45"/>
        <v>44159</v>
      </c>
      <c r="R482" s="7"/>
    </row>
    <row r="483" spans="14:18" x14ac:dyDescent="0.2">
      <c r="N483" s="160">
        <f t="shared" si="43"/>
        <v>16</v>
      </c>
      <c r="O483" s="161">
        <f t="shared" si="42"/>
        <v>2758</v>
      </c>
      <c r="P483" s="166">
        <f t="shared" si="45"/>
        <v>44120</v>
      </c>
      <c r="Q483" s="166">
        <f t="shared" si="45"/>
        <v>44160</v>
      </c>
      <c r="R483" s="7"/>
    </row>
    <row r="484" spans="14:18" x14ac:dyDescent="0.2">
      <c r="N484" s="160">
        <f t="shared" si="43"/>
        <v>17</v>
      </c>
      <c r="O484" s="161">
        <f t="shared" si="42"/>
        <v>2595</v>
      </c>
      <c r="P484" s="166">
        <f t="shared" si="45"/>
        <v>44121</v>
      </c>
      <c r="Q484" s="166">
        <f t="shared" si="45"/>
        <v>44161</v>
      </c>
      <c r="R484" s="7"/>
    </row>
    <row r="485" spans="14:18" x14ac:dyDescent="0.2">
      <c r="N485" s="160">
        <f t="shared" si="43"/>
        <v>18</v>
      </c>
      <c r="O485" s="161">
        <f t="shared" si="42"/>
        <v>2451</v>
      </c>
      <c r="P485" s="166">
        <f t="shared" si="45"/>
        <v>44122</v>
      </c>
      <c r="Q485" s="166">
        <f t="shared" si="45"/>
        <v>44162</v>
      </c>
      <c r="R485" s="7"/>
    </row>
    <row r="486" spans="14:18" x14ac:dyDescent="0.2">
      <c r="N486" s="160">
        <f t="shared" si="43"/>
        <v>19</v>
      </c>
      <c r="O486" s="161">
        <f t="shared" si="42"/>
        <v>2322</v>
      </c>
      <c r="P486" s="166">
        <f t="shared" si="45"/>
        <v>44123</v>
      </c>
      <c r="Q486" s="166">
        <f t="shared" si="45"/>
        <v>44163</v>
      </c>
      <c r="R486" s="7"/>
    </row>
    <row r="487" spans="14:18" x14ac:dyDescent="0.2">
      <c r="N487" s="160">
        <f t="shared" si="43"/>
        <v>20</v>
      </c>
      <c r="O487" s="161">
        <f t="shared" si="42"/>
        <v>2206</v>
      </c>
      <c r="P487" s="166">
        <f t="shared" si="45"/>
        <v>44124</v>
      </c>
      <c r="Q487" s="166">
        <f t="shared" si="45"/>
        <v>44164</v>
      </c>
      <c r="R487" s="7"/>
    </row>
    <row r="488" spans="14:18" x14ac:dyDescent="0.2">
      <c r="N488" s="160">
        <f t="shared" si="43"/>
        <v>21</v>
      </c>
      <c r="O488" s="161">
        <f t="shared" si="42"/>
        <v>2101</v>
      </c>
      <c r="P488" s="166">
        <f t="shared" si="45"/>
        <v>44125</v>
      </c>
      <c r="Q488" s="166">
        <f t="shared" si="45"/>
        <v>44165</v>
      </c>
      <c r="R488" s="7"/>
    </row>
    <row r="489" spans="14:18" x14ac:dyDescent="0.2">
      <c r="N489" s="160">
        <f t="shared" si="43"/>
        <v>22</v>
      </c>
      <c r="O489" s="161">
        <f t="shared" si="42"/>
        <v>2006</v>
      </c>
      <c r="P489" s="166">
        <f t="shared" si="45"/>
        <v>44126</v>
      </c>
      <c r="Q489" s="166">
        <f t="shared" si="45"/>
        <v>44166</v>
      </c>
      <c r="R489" s="7"/>
    </row>
    <row r="490" spans="14:18" x14ac:dyDescent="0.2">
      <c r="N490" s="160">
        <f t="shared" si="43"/>
        <v>23</v>
      </c>
      <c r="O490" s="161">
        <f t="shared" si="42"/>
        <v>1919</v>
      </c>
      <c r="P490" s="166">
        <f t="shared" si="45"/>
        <v>44127</v>
      </c>
      <c r="Q490" s="166">
        <f t="shared" si="45"/>
        <v>44167</v>
      </c>
      <c r="R490" s="7"/>
    </row>
    <row r="491" spans="14:18" x14ac:dyDescent="0.2">
      <c r="N491" s="160">
        <f t="shared" si="43"/>
        <v>24</v>
      </c>
      <c r="O491" s="161">
        <f t="shared" si="42"/>
        <v>1839</v>
      </c>
      <c r="P491" s="166">
        <f t="shared" si="45"/>
        <v>44128</v>
      </c>
      <c r="Q491" s="166">
        <f t="shared" si="45"/>
        <v>44168</v>
      </c>
      <c r="R491" s="7"/>
    </row>
    <row r="492" spans="14:18" x14ac:dyDescent="0.2">
      <c r="N492" s="160">
        <f t="shared" si="43"/>
        <v>25</v>
      </c>
      <c r="O492" s="161">
        <f t="shared" si="42"/>
        <v>1765</v>
      </c>
      <c r="P492" s="166">
        <f t="shared" ref="P492:Q507" si="46">P491+1</f>
        <v>44129</v>
      </c>
      <c r="Q492" s="166">
        <f t="shared" si="46"/>
        <v>44169</v>
      </c>
      <c r="R492" s="7"/>
    </row>
    <row r="493" spans="14:18" x14ac:dyDescent="0.2">
      <c r="N493" s="160">
        <f t="shared" si="43"/>
        <v>26</v>
      </c>
      <c r="O493" s="161">
        <f t="shared" si="42"/>
        <v>1697</v>
      </c>
      <c r="P493" s="166">
        <f t="shared" si="46"/>
        <v>44130</v>
      </c>
      <c r="Q493" s="166">
        <f t="shared" si="46"/>
        <v>44170</v>
      </c>
      <c r="R493" s="7"/>
    </row>
    <row r="494" spans="14:18" x14ac:dyDescent="0.2">
      <c r="N494" s="160">
        <f t="shared" si="43"/>
        <v>27</v>
      </c>
      <c r="O494" s="161">
        <f t="shared" si="42"/>
        <v>1634</v>
      </c>
      <c r="P494" s="166">
        <f t="shared" si="46"/>
        <v>44131</v>
      </c>
      <c r="Q494" s="166">
        <f t="shared" si="46"/>
        <v>44171</v>
      </c>
      <c r="R494" s="7"/>
    </row>
    <row r="495" spans="14:18" x14ac:dyDescent="0.2">
      <c r="N495" s="160">
        <f t="shared" si="43"/>
        <v>28</v>
      </c>
      <c r="O495" s="161">
        <f t="shared" si="42"/>
        <v>1576</v>
      </c>
      <c r="P495" s="166">
        <f t="shared" si="46"/>
        <v>44132</v>
      </c>
      <c r="Q495" s="166">
        <f t="shared" si="46"/>
        <v>44172</v>
      </c>
      <c r="R495" s="7"/>
    </row>
    <row r="496" spans="14:18" x14ac:dyDescent="0.2">
      <c r="N496" s="160">
        <f t="shared" si="43"/>
        <v>29</v>
      </c>
      <c r="O496" s="161">
        <f t="shared" si="42"/>
        <v>1522</v>
      </c>
      <c r="P496" s="166">
        <f t="shared" si="46"/>
        <v>44133</v>
      </c>
      <c r="Q496" s="166">
        <f t="shared" si="46"/>
        <v>44173</v>
      </c>
      <c r="R496" s="7"/>
    </row>
    <row r="497" spans="14:18" x14ac:dyDescent="0.2">
      <c r="N497" s="160">
        <f t="shared" si="43"/>
        <v>30</v>
      </c>
      <c r="O497" s="161">
        <f t="shared" si="42"/>
        <v>1471</v>
      </c>
      <c r="P497" s="166">
        <f t="shared" si="46"/>
        <v>44134</v>
      </c>
      <c r="Q497" s="166">
        <f t="shared" si="46"/>
        <v>44174</v>
      </c>
      <c r="R497" s="7"/>
    </row>
    <row r="498" spans="14:18" x14ac:dyDescent="0.2">
      <c r="N498" s="160">
        <f t="shared" si="43"/>
        <v>31</v>
      </c>
      <c r="O498" s="161">
        <f t="shared" si="42"/>
        <v>1424</v>
      </c>
      <c r="P498" s="166">
        <f t="shared" si="46"/>
        <v>44135</v>
      </c>
      <c r="Q498" s="166">
        <f t="shared" si="46"/>
        <v>44175</v>
      </c>
      <c r="R498" s="7"/>
    </row>
    <row r="499" spans="14:18" x14ac:dyDescent="0.2">
      <c r="N499" s="160">
        <f t="shared" si="43"/>
        <v>1</v>
      </c>
      <c r="O499" s="161">
        <f t="shared" si="42"/>
        <v>44136</v>
      </c>
      <c r="P499" s="166">
        <f t="shared" si="46"/>
        <v>44136</v>
      </c>
      <c r="Q499" s="166">
        <f t="shared" si="46"/>
        <v>44176</v>
      </c>
      <c r="R499" s="7"/>
    </row>
    <row r="500" spans="14:18" x14ac:dyDescent="0.2">
      <c r="N500" s="160">
        <f t="shared" si="43"/>
        <v>2</v>
      </c>
      <c r="O500" s="161">
        <f t="shared" si="42"/>
        <v>22069</v>
      </c>
      <c r="P500" s="166">
        <f t="shared" si="46"/>
        <v>44137</v>
      </c>
      <c r="Q500" s="166">
        <f t="shared" si="46"/>
        <v>44177</v>
      </c>
      <c r="R500" s="7"/>
    </row>
    <row r="501" spans="14:18" x14ac:dyDescent="0.2">
      <c r="N501" s="160">
        <f t="shared" si="43"/>
        <v>3</v>
      </c>
      <c r="O501" s="161">
        <f t="shared" si="42"/>
        <v>14713</v>
      </c>
      <c r="P501" s="166">
        <f t="shared" si="46"/>
        <v>44138</v>
      </c>
      <c r="Q501" s="166">
        <f t="shared" si="46"/>
        <v>44178</v>
      </c>
      <c r="R501" s="7"/>
    </row>
    <row r="502" spans="14:18" x14ac:dyDescent="0.2">
      <c r="N502" s="160">
        <f t="shared" si="43"/>
        <v>4</v>
      </c>
      <c r="O502" s="161">
        <f t="shared" si="42"/>
        <v>11035</v>
      </c>
      <c r="P502" s="166">
        <f t="shared" si="46"/>
        <v>44139</v>
      </c>
      <c r="Q502" s="166">
        <f t="shared" si="46"/>
        <v>44179</v>
      </c>
      <c r="R502" s="7"/>
    </row>
    <row r="503" spans="14:18" x14ac:dyDescent="0.2">
      <c r="N503" s="160">
        <f t="shared" si="43"/>
        <v>5</v>
      </c>
      <c r="O503" s="161">
        <f t="shared" si="42"/>
        <v>8828</v>
      </c>
      <c r="P503" s="166">
        <f t="shared" si="46"/>
        <v>44140</v>
      </c>
      <c r="Q503" s="166">
        <f t="shared" si="46"/>
        <v>44180</v>
      </c>
      <c r="R503" s="7"/>
    </row>
    <row r="504" spans="14:18" x14ac:dyDescent="0.2">
      <c r="N504" s="160">
        <f t="shared" si="43"/>
        <v>6</v>
      </c>
      <c r="O504" s="161">
        <f t="shared" si="42"/>
        <v>7357</v>
      </c>
      <c r="P504" s="166">
        <f t="shared" si="46"/>
        <v>44141</v>
      </c>
      <c r="Q504" s="166">
        <f t="shared" si="46"/>
        <v>44181</v>
      </c>
      <c r="R504" s="7"/>
    </row>
    <row r="505" spans="14:18" x14ac:dyDescent="0.2">
      <c r="N505" s="160">
        <f t="shared" si="43"/>
        <v>7</v>
      </c>
      <c r="O505" s="161">
        <f t="shared" si="42"/>
        <v>6306</v>
      </c>
      <c r="P505" s="166">
        <f t="shared" si="46"/>
        <v>44142</v>
      </c>
      <c r="Q505" s="166">
        <f t="shared" si="46"/>
        <v>44182</v>
      </c>
      <c r="R505" s="7"/>
    </row>
    <row r="506" spans="14:18" x14ac:dyDescent="0.2">
      <c r="N506" s="160">
        <f t="shared" si="43"/>
        <v>8</v>
      </c>
      <c r="O506" s="161">
        <f t="shared" si="42"/>
        <v>5518</v>
      </c>
      <c r="P506" s="166">
        <f t="shared" si="46"/>
        <v>44143</v>
      </c>
      <c r="Q506" s="166">
        <f t="shared" si="46"/>
        <v>44183</v>
      </c>
      <c r="R506" s="7"/>
    </row>
    <row r="507" spans="14:18" x14ac:dyDescent="0.2">
      <c r="N507" s="160">
        <f t="shared" si="43"/>
        <v>9</v>
      </c>
      <c r="O507" s="161">
        <f t="shared" si="42"/>
        <v>4905</v>
      </c>
      <c r="P507" s="166">
        <f t="shared" si="46"/>
        <v>44144</v>
      </c>
      <c r="Q507" s="166">
        <f t="shared" si="46"/>
        <v>44184</v>
      </c>
      <c r="R507" s="7"/>
    </row>
    <row r="508" spans="14:18" x14ac:dyDescent="0.2">
      <c r="N508" s="160">
        <f t="shared" si="43"/>
        <v>10</v>
      </c>
      <c r="O508" s="161">
        <f t="shared" si="42"/>
        <v>4415</v>
      </c>
      <c r="P508" s="166">
        <f t="shared" ref="P508:Q523" si="47">P507+1</f>
        <v>44145</v>
      </c>
      <c r="Q508" s="166">
        <f t="shared" si="47"/>
        <v>44185</v>
      </c>
      <c r="R508" s="7"/>
    </row>
    <row r="509" spans="14:18" x14ac:dyDescent="0.2">
      <c r="N509" s="160">
        <f t="shared" si="43"/>
        <v>11</v>
      </c>
      <c r="O509" s="161">
        <f t="shared" si="42"/>
        <v>4013</v>
      </c>
      <c r="P509" s="166">
        <f t="shared" si="47"/>
        <v>44146</v>
      </c>
      <c r="Q509" s="166">
        <f t="shared" si="47"/>
        <v>44186</v>
      </c>
      <c r="R509" s="7"/>
    </row>
    <row r="510" spans="14:18" x14ac:dyDescent="0.2">
      <c r="N510" s="160">
        <f t="shared" si="43"/>
        <v>12</v>
      </c>
      <c r="O510" s="161">
        <f t="shared" si="42"/>
        <v>3679</v>
      </c>
      <c r="P510" s="166">
        <f t="shared" si="47"/>
        <v>44147</v>
      </c>
      <c r="Q510" s="166">
        <f t="shared" si="47"/>
        <v>44187</v>
      </c>
      <c r="R510" s="7"/>
    </row>
    <row r="511" spans="14:18" x14ac:dyDescent="0.2">
      <c r="N511" s="160">
        <f t="shared" si="43"/>
        <v>13</v>
      </c>
      <c r="O511" s="161">
        <f t="shared" si="42"/>
        <v>3396</v>
      </c>
      <c r="P511" s="166">
        <f t="shared" si="47"/>
        <v>44148</v>
      </c>
      <c r="Q511" s="166">
        <f t="shared" si="47"/>
        <v>44188</v>
      </c>
      <c r="R511" s="7"/>
    </row>
    <row r="512" spans="14:18" x14ac:dyDescent="0.2">
      <c r="N512" s="160">
        <f t="shared" si="43"/>
        <v>14</v>
      </c>
      <c r="O512" s="161">
        <f t="shared" si="42"/>
        <v>3154</v>
      </c>
      <c r="P512" s="166">
        <f t="shared" si="47"/>
        <v>44149</v>
      </c>
      <c r="Q512" s="166">
        <f t="shared" si="47"/>
        <v>44189</v>
      </c>
      <c r="R512" s="7"/>
    </row>
    <row r="513" spans="14:18" x14ac:dyDescent="0.2">
      <c r="N513" s="160">
        <f t="shared" si="43"/>
        <v>15</v>
      </c>
      <c r="O513" s="161">
        <f t="shared" si="42"/>
        <v>2943</v>
      </c>
      <c r="P513" s="166">
        <f t="shared" si="47"/>
        <v>44150</v>
      </c>
      <c r="Q513" s="166">
        <f t="shared" si="47"/>
        <v>44190</v>
      </c>
      <c r="R513" s="7"/>
    </row>
    <row r="514" spans="14:18" x14ac:dyDescent="0.2">
      <c r="N514" s="160">
        <f t="shared" si="43"/>
        <v>16</v>
      </c>
      <c r="O514" s="161">
        <f t="shared" si="42"/>
        <v>2759</v>
      </c>
      <c r="P514" s="166">
        <f t="shared" si="47"/>
        <v>44151</v>
      </c>
      <c r="Q514" s="166">
        <f t="shared" si="47"/>
        <v>44191</v>
      </c>
      <c r="R514" s="7"/>
    </row>
    <row r="515" spans="14:18" x14ac:dyDescent="0.2">
      <c r="N515" s="160">
        <f t="shared" si="43"/>
        <v>17</v>
      </c>
      <c r="O515" s="161">
        <f t="shared" si="42"/>
        <v>2597</v>
      </c>
      <c r="P515" s="166">
        <f t="shared" si="47"/>
        <v>44152</v>
      </c>
      <c r="Q515" s="166">
        <f t="shared" si="47"/>
        <v>44192</v>
      </c>
      <c r="R515" s="7"/>
    </row>
    <row r="516" spans="14:18" x14ac:dyDescent="0.2">
      <c r="N516" s="160">
        <f t="shared" si="43"/>
        <v>18</v>
      </c>
      <c r="O516" s="161">
        <f t="shared" si="42"/>
        <v>2453</v>
      </c>
      <c r="P516" s="166">
        <f t="shared" si="47"/>
        <v>44153</v>
      </c>
      <c r="Q516" s="166">
        <f t="shared" si="47"/>
        <v>44193</v>
      </c>
      <c r="R516" s="7"/>
    </row>
    <row r="517" spans="14:18" x14ac:dyDescent="0.2">
      <c r="N517" s="160">
        <f t="shared" si="43"/>
        <v>19</v>
      </c>
      <c r="O517" s="161">
        <f t="shared" si="42"/>
        <v>2324</v>
      </c>
      <c r="P517" s="166">
        <f t="shared" si="47"/>
        <v>44154</v>
      </c>
      <c r="Q517" s="166">
        <f t="shared" si="47"/>
        <v>44194</v>
      </c>
      <c r="R517" s="7"/>
    </row>
    <row r="518" spans="14:18" x14ac:dyDescent="0.2">
      <c r="N518" s="160">
        <f t="shared" si="43"/>
        <v>20</v>
      </c>
      <c r="O518" s="161">
        <f t="shared" si="42"/>
        <v>2208</v>
      </c>
      <c r="P518" s="166">
        <f t="shared" si="47"/>
        <v>44155</v>
      </c>
      <c r="Q518" s="166">
        <f t="shared" si="47"/>
        <v>44195</v>
      </c>
      <c r="R518" s="7"/>
    </row>
    <row r="519" spans="14:18" x14ac:dyDescent="0.2">
      <c r="N519" s="160">
        <f t="shared" si="43"/>
        <v>21</v>
      </c>
      <c r="O519" s="161">
        <f t="shared" si="42"/>
        <v>2103</v>
      </c>
      <c r="P519" s="166">
        <f t="shared" si="47"/>
        <v>44156</v>
      </c>
      <c r="Q519" s="166">
        <f t="shared" si="47"/>
        <v>44196</v>
      </c>
      <c r="R519" s="7"/>
    </row>
    <row r="520" spans="14:18" x14ac:dyDescent="0.2">
      <c r="N520" s="160">
        <f t="shared" si="43"/>
        <v>22</v>
      </c>
      <c r="O520" s="161">
        <f t="shared" si="42"/>
        <v>2007</v>
      </c>
      <c r="P520" s="166">
        <f t="shared" si="47"/>
        <v>44157</v>
      </c>
      <c r="Q520" s="166">
        <f t="shared" si="47"/>
        <v>44197</v>
      </c>
      <c r="R520" s="7"/>
    </row>
    <row r="521" spans="14:18" x14ac:dyDescent="0.2">
      <c r="N521" s="160">
        <f t="shared" si="43"/>
        <v>23</v>
      </c>
      <c r="O521" s="161">
        <f t="shared" si="42"/>
        <v>1920</v>
      </c>
      <c r="P521" s="166">
        <f t="shared" si="47"/>
        <v>44158</v>
      </c>
      <c r="Q521" s="166">
        <f t="shared" si="47"/>
        <v>44198</v>
      </c>
      <c r="R521" s="7"/>
    </row>
    <row r="522" spans="14:18" x14ac:dyDescent="0.2">
      <c r="N522" s="160">
        <f t="shared" si="43"/>
        <v>24</v>
      </c>
      <c r="O522" s="161">
        <f t="shared" ref="O522:O585" si="48">ROUND(P522/N522,0)</f>
        <v>1840</v>
      </c>
      <c r="P522" s="166">
        <f t="shared" si="47"/>
        <v>44159</v>
      </c>
      <c r="Q522" s="166">
        <f t="shared" si="47"/>
        <v>44199</v>
      </c>
      <c r="R522" s="7"/>
    </row>
    <row r="523" spans="14:18" x14ac:dyDescent="0.2">
      <c r="N523" s="160">
        <f t="shared" ref="N523:N586" si="49">DAY(P523)</f>
        <v>25</v>
      </c>
      <c r="O523" s="161">
        <f t="shared" si="48"/>
        <v>1766</v>
      </c>
      <c r="P523" s="166">
        <f t="shared" si="47"/>
        <v>44160</v>
      </c>
      <c r="Q523" s="166">
        <f t="shared" si="47"/>
        <v>44200</v>
      </c>
      <c r="R523" s="7"/>
    </row>
    <row r="524" spans="14:18" x14ac:dyDescent="0.2">
      <c r="N524" s="160">
        <f t="shared" si="49"/>
        <v>26</v>
      </c>
      <c r="O524" s="161">
        <f t="shared" si="48"/>
        <v>1699</v>
      </c>
      <c r="P524" s="166">
        <f t="shared" ref="P524:Q539" si="50">P523+1</f>
        <v>44161</v>
      </c>
      <c r="Q524" s="166">
        <f t="shared" si="50"/>
        <v>44201</v>
      </c>
      <c r="R524" s="7"/>
    </row>
    <row r="525" spans="14:18" x14ac:dyDescent="0.2">
      <c r="N525" s="160">
        <f t="shared" si="49"/>
        <v>27</v>
      </c>
      <c r="O525" s="161">
        <f t="shared" si="48"/>
        <v>1636</v>
      </c>
      <c r="P525" s="166">
        <f t="shared" si="50"/>
        <v>44162</v>
      </c>
      <c r="Q525" s="166">
        <f t="shared" si="50"/>
        <v>44202</v>
      </c>
      <c r="R525" s="7"/>
    </row>
    <row r="526" spans="14:18" x14ac:dyDescent="0.2">
      <c r="N526" s="160">
        <f t="shared" si="49"/>
        <v>28</v>
      </c>
      <c r="O526" s="161">
        <f t="shared" si="48"/>
        <v>1577</v>
      </c>
      <c r="P526" s="166">
        <f t="shared" si="50"/>
        <v>44163</v>
      </c>
      <c r="Q526" s="166">
        <f t="shared" si="50"/>
        <v>44203</v>
      </c>
      <c r="R526" s="7"/>
    </row>
    <row r="527" spans="14:18" x14ac:dyDescent="0.2">
      <c r="N527" s="160">
        <f t="shared" si="49"/>
        <v>29</v>
      </c>
      <c r="O527" s="161">
        <f t="shared" si="48"/>
        <v>1523</v>
      </c>
      <c r="P527" s="166">
        <f t="shared" si="50"/>
        <v>44164</v>
      </c>
      <c r="Q527" s="166">
        <f t="shared" si="50"/>
        <v>44204</v>
      </c>
      <c r="R527" s="7"/>
    </row>
    <row r="528" spans="14:18" x14ac:dyDescent="0.2">
      <c r="N528" s="160">
        <f t="shared" si="49"/>
        <v>30</v>
      </c>
      <c r="O528" s="161">
        <f t="shared" si="48"/>
        <v>1472</v>
      </c>
      <c r="P528" s="166">
        <f t="shared" si="50"/>
        <v>44165</v>
      </c>
      <c r="Q528" s="166">
        <f t="shared" si="50"/>
        <v>44205</v>
      </c>
      <c r="R528" s="7"/>
    </row>
    <row r="529" spans="14:18" x14ac:dyDescent="0.2">
      <c r="N529" s="160">
        <f t="shared" si="49"/>
        <v>1</v>
      </c>
      <c r="O529" s="161">
        <f t="shared" si="48"/>
        <v>44166</v>
      </c>
      <c r="P529" s="166">
        <f t="shared" si="50"/>
        <v>44166</v>
      </c>
      <c r="Q529" s="166">
        <f t="shared" si="50"/>
        <v>44206</v>
      </c>
      <c r="R529" s="7"/>
    </row>
    <row r="530" spans="14:18" x14ac:dyDescent="0.2">
      <c r="N530" s="160">
        <f t="shared" si="49"/>
        <v>2</v>
      </c>
      <c r="O530" s="161">
        <f t="shared" si="48"/>
        <v>22084</v>
      </c>
      <c r="P530" s="166">
        <f t="shared" si="50"/>
        <v>44167</v>
      </c>
      <c r="Q530" s="166">
        <f t="shared" si="50"/>
        <v>44207</v>
      </c>
      <c r="R530" s="7"/>
    </row>
    <row r="531" spans="14:18" x14ac:dyDescent="0.2">
      <c r="N531" s="160">
        <f t="shared" si="49"/>
        <v>3</v>
      </c>
      <c r="O531" s="161">
        <f t="shared" si="48"/>
        <v>14723</v>
      </c>
      <c r="P531" s="166">
        <f t="shared" si="50"/>
        <v>44168</v>
      </c>
      <c r="Q531" s="166">
        <f t="shared" si="50"/>
        <v>44208</v>
      </c>
      <c r="R531" s="7"/>
    </row>
    <row r="532" spans="14:18" x14ac:dyDescent="0.2">
      <c r="N532" s="160">
        <f t="shared" si="49"/>
        <v>4</v>
      </c>
      <c r="O532" s="161">
        <f t="shared" si="48"/>
        <v>11042</v>
      </c>
      <c r="P532" s="166">
        <f t="shared" si="50"/>
        <v>44169</v>
      </c>
      <c r="Q532" s="166">
        <f t="shared" si="50"/>
        <v>44209</v>
      </c>
      <c r="R532" s="7"/>
    </row>
    <row r="533" spans="14:18" x14ac:dyDescent="0.2">
      <c r="N533" s="160">
        <f t="shared" si="49"/>
        <v>5</v>
      </c>
      <c r="O533" s="161">
        <f t="shared" si="48"/>
        <v>8834</v>
      </c>
      <c r="P533" s="166">
        <f t="shared" si="50"/>
        <v>44170</v>
      </c>
      <c r="Q533" s="166">
        <f t="shared" si="50"/>
        <v>44210</v>
      </c>
      <c r="R533" s="7"/>
    </row>
    <row r="534" spans="14:18" x14ac:dyDescent="0.2">
      <c r="N534" s="160">
        <f t="shared" si="49"/>
        <v>6</v>
      </c>
      <c r="O534" s="161">
        <f t="shared" si="48"/>
        <v>7362</v>
      </c>
      <c r="P534" s="166">
        <f t="shared" si="50"/>
        <v>44171</v>
      </c>
      <c r="Q534" s="166">
        <f t="shared" si="50"/>
        <v>44211</v>
      </c>
      <c r="R534" s="7"/>
    </row>
    <row r="535" spans="14:18" x14ac:dyDescent="0.2">
      <c r="N535" s="160">
        <f t="shared" si="49"/>
        <v>7</v>
      </c>
      <c r="O535" s="161">
        <f t="shared" si="48"/>
        <v>6310</v>
      </c>
      <c r="P535" s="166">
        <f t="shared" si="50"/>
        <v>44172</v>
      </c>
      <c r="Q535" s="166">
        <f t="shared" si="50"/>
        <v>44212</v>
      </c>
      <c r="R535" s="7"/>
    </row>
    <row r="536" spans="14:18" x14ac:dyDescent="0.2">
      <c r="N536" s="160">
        <f t="shared" si="49"/>
        <v>8</v>
      </c>
      <c r="O536" s="161">
        <f t="shared" si="48"/>
        <v>5522</v>
      </c>
      <c r="P536" s="166">
        <f t="shared" si="50"/>
        <v>44173</v>
      </c>
      <c r="Q536" s="166">
        <f t="shared" si="50"/>
        <v>44213</v>
      </c>
      <c r="R536" s="7"/>
    </row>
    <row r="537" spans="14:18" x14ac:dyDescent="0.2">
      <c r="N537" s="160">
        <f t="shared" si="49"/>
        <v>9</v>
      </c>
      <c r="O537" s="161">
        <f t="shared" si="48"/>
        <v>4908</v>
      </c>
      <c r="P537" s="166">
        <f t="shared" si="50"/>
        <v>44174</v>
      </c>
      <c r="Q537" s="166">
        <f t="shared" si="50"/>
        <v>44214</v>
      </c>
      <c r="R537" s="7"/>
    </row>
    <row r="538" spans="14:18" x14ac:dyDescent="0.2">
      <c r="N538" s="160">
        <f t="shared" si="49"/>
        <v>10</v>
      </c>
      <c r="O538" s="161">
        <f t="shared" si="48"/>
        <v>4418</v>
      </c>
      <c r="P538" s="166">
        <f t="shared" si="50"/>
        <v>44175</v>
      </c>
      <c r="Q538" s="166">
        <f t="shared" si="50"/>
        <v>44215</v>
      </c>
      <c r="R538" s="7"/>
    </row>
    <row r="539" spans="14:18" x14ac:dyDescent="0.2">
      <c r="N539" s="160">
        <f t="shared" si="49"/>
        <v>11</v>
      </c>
      <c r="O539" s="161">
        <f t="shared" si="48"/>
        <v>4016</v>
      </c>
      <c r="P539" s="166">
        <f t="shared" si="50"/>
        <v>44176</v>
      </c>
      <c r="Q539" s="166">
        <f t="shared" si="50"/>
        <v>44216</v>
      </c>
      <c r="R539" s="7"/>
    </row>
    <row r="540" spans="14:18" x14ac:dyDescent="0.2">
      <c r="N540" s="160">
        <f t="shared" si="49"/>
        <v>12</v>
      </c>
      <c r="O540" s="161">
        <f t="shared" si="48"/>
        <v>3681</v>
      </c>
      <c r="P540" s="166">
        <f t="shared" ref="P540:Q555" si="51">P539+1</f>
        <v>44177</v>
      </c>
      <c r="Q540" s="166">
        <f t="shared" si="51"/>
        <v>44217</v>
      </c>
      <c r="R540" s="7"/>
    </row>
    <row r="541" spans="14:18" x14ac:dyDescent="0.2">
      <c r="N541" s="160">
        <f t="shared" si="49"/>
        <v>13</v>
      </c>
      <c r="O541" s="161">
        <f t="shared" si="48"/>
        <v>3398</v>
      </c>
      <c r="P541" s="166">
        <f t="shared" si="51"/>
        <v>44178</v>
      </c>
      <c r="Q541" s="166">
        <f t="shared" si="51"/>
        <v>44218</v>
      </c>
      <c r="R541" s="7"/>
    </row>
    <row r="542" spans="14:18" x14ac:dyDescent="0.2">
      <c r="N542" s="160">
        <f t="shared" si="49"/>
        <v>14</v>
      </c>
      <c r="O542" s="161">
        <f t="shared" si="48"/>
        <v>3156</v>
      </c>
      <c r="P542" s="166">
        <f t="shared" si="51"/>
        <v>44179</v>
      </c>
      <c r="Q542" s="166">
        <f t="shared" si="51"/>
        <v>44219</v>
      </c>
      <c r="R542" s="7"/>
    </row>
    <row r="543" spans="14:18" x14ac:dyDescent="0.2">
      <c r="N543" s="160">
        <f t="shared" si="49"/>
        <v>15</v>
      </c>
      <c r="O543" s="161">
        <f t="shared" si="48"/>
        <v>2945</v>
      </c>
      <c r="P543" s="166">
        <f t="shared" si="51"/>
        <v>44180</v>
      </c>
      <c r="Q543" s="166">
        <f t="shared" si="51"/>
        <v>44220</v>
      </c>
      <c r="R543" s="7"/>
    </row>
    <row r="544" spans="14:18" x14ac:dyDescent="0.2">
      <c r="N544" s="160">
        <f t="shared" si="49"/>
        <v>16</v>
      </c>
      <c r="O544" s="161">
        <f t="shared" si="48"/>
        <v>2761</v>
      </c>
      <c r="P544" s="166">
        <f t="shared" si="51"/>
        <v>44181</v>
      </c>
      <c r="Q544" s="166">
        <f t="shared" si="51"/>
        <v>44221</v>
      </c>
      <c r="R544" s="7"/>
    </row>
    <row r="545" spans="14:18" x14ac:dyDescent="0.2">
      <c r="N545" s="160">
        <f t="shared" si="49"/>
        <v>17</v>
      </c>
      <c r="O545" s="161">
        <f t="shared" si="48"/>
        <v>2599</v>
      </c>
      <c r="P545" s="166">
        <f t="shared" si="51"/>
        <v>44182</v>
      </c>
      <c r="Q545" s="166">
        <f t="shared" si="51"/>
        <v>44222</v>
      </c>
      <c r="R545" s="7"/>
    </row>
    <row r="546" spans="14:18" x14ac:dyDescent="0.2">
      <c r="N546" s="160">
        <f t="shared" si="49"/>
        <v>18</v>
      </c>
      <c r="O546" s="161">
        <f t="shared" si="48"/>
        <v>2455</v>
      </c>
      <c r="P546" s="166">
        <f t="shared" si="51"/>
        <v>44183</v>
      </c>
      <c r="Q546" s="166">
        <f t="shared" si="51"/>
        <v>44223</v>
      </c>
      <c r="R546" s="7"/>
    </row>
    <row r="547" spans="14:18" x14ac:dyDescent="0.2">
      <c r="N547" s="160">
        <f t="shared" si="49"/>
        <v>19</v>
      </c>
      <c r="O547" s="161">
        <f t="shared" si="48"/>
        <v>2325</v>
      </c>
      <c r="P547" s="166">
        <f t="shared" si="51"/>
        <v>44184</v>
      </c>
      <c r="Q547" s="166">
        <f t="shared" si="51"/>
        <v>44224</v>
      </c>
      <c r="R547" s="7"/>
    </row>
    <row r="548" spans="14:18" x14ac:dyDescent="0.2">
      <c r="N548" s="160">
        <f t="shared" si="49"/>
        <v>20</v>
      </c>
      <c r="O548" s="161">
        <f t="shared" si="48"/>
        <v>2209</v>
      </c>
      <c r="P548" s="166">
        <f t="shared" si="51"/>
        <v>44185</v>
      </c>
      <c r="Q548" s="166">
        <f t="shared" si="51"/>
        <v>44225</v>
      </c>
      <c r="R548" s="7"/>
    </row>
    <row r="549" spans="14:18" x14ac:dyDescent="0.2">
      <c r="N549" s="160">
        <f t="shared" si="49"/>
        <v>21</v>
      </c>
      <c r="O549" s="161">
        <f t="shared" si="48"/>
        <v>2104</v>
      </c>
      <c r="P549" s="166">
        <f t="shared" si="51"/>
        <v>44186</v>
      </c>
      <c r="Q549" s="166">
        <f t="shared" si="51"/>
        <v>44226</v>
      </c>
      <c r="R549" s="7"/>
    </row>
    <row r="550" spans="14:18" x14ac:dyDescent="0.2">
      <c r="N550" s="160">
        <f t="shared" si="49"/>
        <v>22</v>
      </c>
      <c r="O550" s="161">
        <f t="shared" si="48"/>
        <v>2009</v>
      </c>
      <c r="P550" s="166">
        <f t="shared" si="51"/>
        <v>44187</v>
      </c>
      <c r="Q550" s="166">
        <f t="shared" si="51"/>
        <v>44227</v>
      </c>
      <c r="R550" s="7"/>
    </row>
    <row r="551" spans="14:18" x14ac:dyDescent="0.2">
      <c r="N551" s="160">
        <f t="shared" si="49"/>
        <v>23</v>
      </c>
      <c r="O551" s="161">
        <f t="shared" si="48"/>
        <v>1921</v>
      </c>
      <c r="P551" s="166">
        <f t="shared" si="51"/>
        <v>44188</v>
      </c>
      <c r="Q551" s="166">
        <f t="shared" si="51"/>
        <v>44228</v>
      </c>
      <c r="R551" s="7"/>
    </row>
    <row r="552" spans="14:18" x14ac:dyDescent="0.2">
      <c r="N552" s="160">
        <f t="shared" si="49"/>
        <v>24</v>
      </c>
      <c r="O552" s="161">
        <f t="shared" si="48"/>
        <v>1841</v>
      </c>
      <c r="P552" s="166">
        <f t="shared" si="51"/>
        <v>44189</v>
      </c>
      <c r="Q552" s="166">
        <f t="shared" si="51"/>
        <v>44229</v>
      </c>
      <c r="R552" s="7"/>
    </row>
    <row r="553" spans="14:18" x14ac:dyDescent="0.2">
      <c r="N553" s="160">
        <f t="shared" si="49"/>
        <v>25</v>
      </c>
      <c r="O553" s="161">
        <f t="shared" si="48"/>
        <v>1768</v>
      </c>
      <c r="P553" s="166">
        <f t="shared" si="51"/>
        <v>44190</v>
      </c>
      <c r="Q553" s="166">
        <f t="shared" si="51"/>
        <v>44230</v>
      </c>
      <c r="R553" s="7"/>
    </row>
    <row r="554" spans="14:18" x14ac:dyDescent="0.2">
      <c r="N554" s="160">
        <f t="shared" si="49"/>
        <v>26</v>
      </c>
      <c r="O554" s="161">
        <f t="shared" si="48"/>
        <v>1700</v>
      </c>
      <c r="P554" s="166">
        <f t="shared" si="51"/>
        <v>44191</v>
      </c>
      <c r="Q554" s="166">
        <f t="shared" si="51"/>
        <v>44231</v>
      </c>
      <c r="R554" s="7"/>
    </row>
    <row r="555" spans="14:18" x14ac:dyDescent="0.2">
      <c r="N555" s="160">
        <f t="shared" si="49"/>
        <v>27</v>
      </c>
      <c r="O555" s="161">
        <f t="shared" si="48"/>
        <v>1637</v>
      </c>
      <c r="P555" s="166">
        <f t="shared" si="51"/>
        <v>44192</v>
      </c>
      <c r="Q555" s="166">
        <f t="shared" si="51"/>
        <v>44232</v>
      </c>
      <c r="R555" s="7"/>
    </row>
    <row r="556" spans="14:18" x14ac:dyDescent="0.2">
      <c r="N556" s="160">
        <f t="shared" si="49"/>
        <v>28</v>
      </c>
      <c r="O556" s="161">
        <f t="shared" si="48"/>
        <v>1578</v>
      </c>
      <c r="P556" s="166">
        <f t="shared" ref="P556:Q571" si="52">P555+1</f>
        <v>44193</v>
      </c>
      <c r="Q556" s="166">
        <f t="shared" si="52"/>
        <v>44233</v>
      </c>
      <c r="R556" s="7"/>
    </row>
    <row r="557" spans="14:18" x14ac:dyDescent="0.2">
      <c r="N557" s="160">
        <f t="shared" si="49"/>
        <v>29</v>
      </c>
      <c r="O557" s="161">
        <f t="shared" si="48"/>
        <v>1524</v>
      </c>
      <c r="P557" s="166">
        <f t="shared" si="52"/>
        <v>44194</v>
      </c>
      <c r="Q557" s="166">
        <f t="shared" si="52"/>
        <v>44234</v>
      </c>
      <c r="R557" s="7"/>
    </row>
    <row r="558" spans="14:18" x14ac:dyDescent="0.2">
      <c r="N558" s="160">
        <f t="shared" si="49"/>
        <v>30</v>
      </c>
      <c r="O558" s="161">
        <f t="shared" si="48"/>
        <v>1473</v>
      </c>
      <c r="P558" s="166">
        <f t="shared" si="52"/>
        <v>44195</v>
      </c>
      <c r="Q558" s="166">
        <f t="shared" si="52"/>
        <v>44235</v>
      </c>
      <c r="R558" s="7"/>
    </row>
    <row r="559" spans="14:18" x14ac:dyDescent="0.2">
      <c r="N559" s="160">
        <f t="shared" si="49"/>
        <v>31</v>
      </c>
      <c r="O559" s="161">
        <f t="shared" si="48"/>
        <v>1426</v>
      </c>
      <c r="P559" s="166">
        <f t="shared" si="52"/>
        <v>44196</v>
      </c>
      <c r="Q559" s="166">
        <f t="shared" si="52"/>
        <v>44236</v>
      </c>
      <c r="R559" s="7"/>
    </row>
    <row r="560" spans="14:18" x14ac:dyDescent="0.2">
      <c r="N560" s="160">
        <f t="shared" si="49"/>
        <v>1</v>
      </c>
      <c r="O560" s="161">
        <f t="shared" si="48"/>
        <v>44197</v>
      </c>
      <c r="P560" s="166">
        <f t="shared" si="52"/>
        <v>44197</v>
      </c>
      <c r="Q560" s="166">
        <f t="shared" si="52"/>
        <v>44237</v>
      </c>
      <c r="R560" s="7"/>
    </row>
    <row r="561" spans="14:18" x14ac:dyDescent="0.2">
      <c r="N561" s="160">
        <f t="shared" si="49"/>
        <v>2</v>
      </c>
      <c r="O561" s="161">
        <f t="shared" si="48"/>
        <v>22099</v>
      </c>
      <c r="P561" s="166">
        <f t="shared" si="52"/>
        <v>44198</v>
      </c>
      <c r="Q561" s="166">
        <f t="shared" si="52"/>
        <v>44238</v>
      </c>
      <c r="R561" s="7"/>
    </row>
    <row r="562" spans="14:18" x14ac:dyDescent="0.2">
      <c r="N562" s="160">
        <f t="shared" si="49"/>
        <v>3</v>
      </c>
      <c r="O562" s="161">
        <f t="shared" si="48"/>
        <v>14733</v>
      </c>
      <c r="P562" s="166">
        <f t="shared" si="52"/>
        <v>44199</v>
      </c>
      <c r="Q562" s="166">
        <f t="shared" si="52"/>
        <v>44239</v>
      </c>
      <c r="R562" s="7"/>
    </row>
    <row r="563" spans="14:18" x14ac:dyDescent="0.2">
      <c r="N563" s="160">
        <f t="shared" si="49"/>
        <v>4</v>
      </c>
      <c r="O563" s="161">
        <f t="shared" si="48"/>
        <v>11050</v>
      </c>
      <c r="P563" s="166">
        <f t="shared" si="52"/>
        <v>44200</v>
      </c>
      <c r="Q563" s="166">
        <f t="shared" si="52"/>
        <v>44240</v>
      </c>
      <c r="R563" s="7"/>
    </row>
    <row r="564" spans="14:18" x14ac:dyDescent="0.2">
      <c r="N564" s="160">
        <f t="shared" si="49"/>
        <v>5</v>
      </c>
      <c r="O564" s="161">
        <f t="shared" si="48"/>
        <v>8840</v>
      </c>
      <c r="P564" s="166">
        <f t="shared" si="52"/>
        <v>44201</v>
      </c>
      <c r="Q564" s="166">
        <f t="shared" si="52"/>
        <v>44241</v>
      </c>
      <c r="R564" s="7"/>
    </row>
    <row r="565" spans="14:18" x14ac:dyDescent="0.2">
      <c r="N565" s="160">
        <f t="shared" si="49"/>
        <v>6</v>
      </c>
      <c r="O565" s="161">
        <f t="shared" si="48"/>
        <v>7367</v>
      </c>
      <c r="P565" s="166">
        <f t="shared" si="52"/>
        <v>44202</v>
      </c>
      <c r="Q565" s="166">
        <f t="shared" si="52"/>
        <v>44242</v>
      </c>
      <c r="R565" s="7"/>
    </row>
    <row r="566" spans="14:18" x14ac:dyDescent="0.2">
      <c r="N566" s="160">
        <f t="shared" si="49"/>
        <v>7</v>
      </c>
      <c r="O566" s="161">
        <f t="shared" si="48"/>
        <v>6315</v>
      </c>
      <c r="P566" s="166">
        <f t="shared" si="52"/>
        <v>44203</v>
      </c>
      <c r="Q566" s="166">
        <f t="shared" si="52"/>
        <v>44243</v>
      </c>
      <c r="R566" s="7"/>
    </row>
    <row r="567" spans="14:18" x14ac:dyDescent="0.2">
      <c r="N567" s="160">
        <f t="shared" si="49"/>
        <v>8</v>
      </c>
      <c r="O567" s="161">
        <f t="shared" si="48"/>
        <v>5526</v>
      </c>
      <c r="P567" s="166">
        <f t="shared" si="52"/>
        <v>44204</v>
      </c>
      <c r="Q567" s="166">
        <f t="shared" si="52"/>
        <v>44244</v>
      </c>
      <c r="R567" s="7"/>
    </row>
    <row r="568" spans="14:18" x14ac:dyDescent="0.2">
      <c r="N568" s="160">
        <f t="shared" si="49"/>
        <v>9</v>
      </c>
      <c r="O568" s="161">
        <f t="shared" si="48"/>
        <v>4912</v>
      </c>
      <c r="P568" s="166">
        <f t="shared" si="52"/>
        <v>44205</v>
      </c>
      <c r="Q568" s="166">
        <f t="shared" si="52"/>
        <v>44245</v>
      </c>
      <c r="R568" s="7"/>
    </row>
    <row r="569" spans="14:18" x14ac:dyDescent="0.2">
      <c r="N569" s="160">
        <f t="shared" si="49"/>
        <v>10</v>
      </c>
      <c r="O569" s="161">
        <f t="shared" si="48"/>
        <v>4421</v>
      </c>
      <c r="P569" s="166">
        <f t="shared" si="52"/>
        <v>44206</v>
      </c>
      <c r="Q569" s="166">
        <f t="shared" si="52"/>
        <v>44246</v>
      </c>
      <c r="R569" s="7"/>
    </row>
    <row r="570" spans="14:18" x14ac:dyDescent="0.2">
      <c r="N570" s="160">
        <f t="shared" si="49"/>
        <v>11</v>
      </c>
      <c r="O570" s="161">
        <f t="shared" si="48"/>
        <v>4019</v>
      </c>
      <c r="P570" s="166">
        <f t="shared" si="52"/>
        <v>44207</v>
      </c>
      <c r="Q570" s="166">
        <f t="shared" si="52"/>
        <v>44247</v>
      </c>
      <c r="R570" s="7"/>
    </row>
    <row r="571" spans="14:18" x14ac:dyDescent="0.2">
      <c r="N571" s="160">
        <f t="shared" si="49"/>
        <v>12</v>
      </c>
      <c r="O571" s="161">
        <f t="shared" si="48"/>
        <v>3684</v>
      </c>
      <c r="P571" s="166">
        <f t="shared" si="52"/>
        <v>44208</v>
      </c>
      <c r="Q571" s="166">
        <f t="shared" si="52"/>
        <v>44248</v>
      </c>
      <c r="R571" s="7"/>
    </row>
    <row r="572" spans="14:18" x14ac:dyDescent="0.2">
      <c r="N572" s="160">
        <f t="shared" si="49"/>
        <v>13</v>
      </c>
      <c r="O572" s="161">
        <f t="shared" si="48"/>
        <v>3401</v>
      </c>
      <c r="P572" s="166">
        <f t="shared" ref="P572:Q587" si="53">P571+1</f>
        <v>44209</v>
      </c>
      <c r="Q572" s="166">
        <f t="shared" si="53"/>
        <v>44249</v>
      </c>
      <c r="R572" s="7"/>
    </row>
    <row r="573" spans="14:18" x14ac:dyDescent="0.2">
      <c r="N573" s="160">
        <f t="shared" si="49"/>
        <v>14</v>
      </c>
      <c r="O573" s="161">
        <f t="shared" si="48"/>
        <v>3158</v>
      </c>
      <c r="P573" s="166">
        <f t="shared" si="53"/>
        <v>44210</v>
      </c>
      <c r="Q573" s="166">
        <f t="shared" si="53"/>
        <v>44250</v>
      </c>
      <c r="R573" s="7"/>
    </row>
    <row r="574" spans="14:18" x14ac:dyDescent="0.2">
      <c r="N574" s="160">
        <f t="shared" si="49"/>
        <v>15</v>
      </c>
      <c r="O574" s="161">
        <f t="shared" si="48"/>
        <v>2947</v>
      </c>
      <c r="P574" s="166">
        <f t="shared" si="53"/>
        <v>44211</v>
      </c>
      <c r="Q574" s="166">
        <f t="shared" si="53"/>
        <v>44251</v>
      </c>
      <c r="R574" s="7"/>
    </row>
    <row r="575" spans="14:18" x14ac:dyDescent="0.2">
      <c r="N575" s="160">
        <f t="shared" si="49"/>
        <v>16</v>
      </c>
      <c r="O575" s="161">
        <f t="shared" si="48"/>
        <v>2763</v>
      </c>
      <c r="P575" s="166">
        <f t="shared" si="53"/>
        <v>44212</v>
      </c>
      <c r="Q575" s="166">
        <f t="shared" si="53"/>
        <v>44252</v>
      </c>
      <c r="R575" s="7"/>
    </row>
    <row r="576" spans="14:18" x14ac:dyDescent="0.2">
      <c r="N576" s="160">
        <f t="shared" si="49"/>
        <v>17</v>
      </c>
      <c r="O576" s="161">
        <f t="shared" si="48"/>
        <v>2601</v>
      </c>
      <c r="P576" s="166">
        <f t="shared" si="53"/>
        <v>44213</v>
      </c>
      <c r="Q576" s="166">
        <f t="shared" si="53"/>
        <v>44253</v>
      </c>
      <c r="R576" s="7"/>
    </row>
    <row r="577" spans="14:18" x14ac:dyDescent="0.2">
      <c r="N577" s="160">
        <f t="shared" si="49"/>
        <v>18</v>
      </c>
      <c r="O577" s="161">
        <f t="shared" si="48"/>
        <v>2456</v>
      </c>
      <c r="P577" s="166">
        <f t="shared" si="53"/>
        <v>44214</v>
      </c>
      <c r="Q577" s="166">
        <f t="shared" si="53"/>
        <v>44254</v>
      </c>
      <c r="R577" s="7"/>
    </row>
    <row r="578" spans="14:18" x14ac:dyDescent="0.2">
      <c r="N578" s="160">
        <f t="shared" si="49"/>
        <v>19</v>
      </c>
      <c r="O578" s="161">
        <f t="shared" si="48"/>
        <v>2327</v>
      </c>
      <c r="P578" s="166">
        <f t="shared" si="53"/>
        <v>44215</v>
      </c>
      <c r="Q578" s="166">
        <f t="shared" si="53"/>
        <v>44255</v>
      </c>
      <c r="R578" s="7"/>
    </row>
    <row r="579" spans="14:18" x14ac:dyDescent="0.2">
      <c r="N579" s="160">
        <f t="shared" si="49"/>
        <v>20</v>
      </c>
      <c r="O579" s="161">
        <f t="shared" si="48"/>
        <v>2211</v>
      </c>
      <c r="P579" s="166">
        <f t="shared" si="53"/>
        <v>44216</v>
      </c>
      <c r="Q579" s="166">
        <f t="shared" si="53"/>
        <v>44256</v>
      </c>
      <c r="R579" s="7"/>
    </row>
    <row r="580" spans="14:18" x14ac:dyDescent="0.2">
      <c r="N580" s="160">
        <f t="shared" si="49"/>
        <v>21</v>
      </c>
      <c r="O580" s="161">
        <f t="shared" si="48"/>
        <v>2106</v>
      </c>
      <c r="P580" s="166">
        <f t="shared" si="53"/>
        <v>44217</v>
      </c>
      <c r="Q580" s="166">
        <f t="shared" si="53"/>
        <v>44257</v>
      </c>
      <c r="R580" s="7"/>
    </row>
    <row r="581" spans="14:18" x14ac:dyDescent="0.2">
      <c r="N581" s="160">
        <f t="shared" si="49"/>
        <v>22</v>
      </c>
      <c r="O581" s="161">
        <f t="shared" si="48"/>
        <v>2010</v>
      </c>
      <c r="P581" s="166">
        <f t="shared" si="53"/>
        <v>44218</v>
      </c>
      <c r="Q581" s="166">
        <f t="shared" si="53"/>
        <v>44258</v>
      </c>
      <c r="R581" s="7"/>
    </row>
    <row r="582" spans="14:18" x14ac:dyDescent="0.2">
      <c r="N582" s="160">
        <f t="shared" si="49"/>
        <v>23</v>
      </c>
      <c r="O582" s="161">
        <f t="shared" si="48"/>
        <v>1923</v>
      </c>
      <c r="P582" s="166">
        <f t="shared" si="53"/>
        <v>44219</v>
      </c>
      <c r="Q582" s="166">
        <f t="shared" si="53"/>
        <v>44259</v>
      </c>
      <c r="R582" s="7"/>
    </row>
    <row r="583" spans="14:18" x14ac:dyDescent="0.2">
      <c r="N583" s="160">
        <f t="shared" si="49"/>
        <v>24</v>
      </c>
      <c r="O583" s="161">
        <f t="shared" si="48"/>
        <v>1843</v>
      </c>
      <c r="P583" s="166">
        <f t="shared" si="53"/>
        <v>44220</v>
      </c>
      <c r="Q583" s="166">
        <f t="shared" si="53"/>
        <v>44260</v>
      </c>
      <c r="R583" s="7"/>
    </row>
    <row r="584" spans="14:18" x14ac:dyDescent="0.2">
      <c r="N584" s="160">
        <f t="shared" si="49"/>
        <v>25</v>
      </c>
      <c r="O584" s="161">
        <f t="shared" si="48"/>
        <v>1769</v>
      </c>
      <c r="P584" s="166">
        <f t="shared" si="53"/>
        <v>44221</v>
      </c>
      <c r="Q584" s="166">
        <f t="shared" si="53"/>
        <v>44261</v>
      </c>
      <c r="R584" s="7"/>
    </row>
    <row r="585" spans="14:18" x14ac:dyDescent="0.2">
      <c r="N585" s="160">
        <f t="shared" si="49"/>
        <v>26</v>
      </c>
      <c r="O585" s="161">
        <f t="shared" si="48"/>
        <v>1701</v>
      </c>
      <c r="P585" s="166">
        <f t="shared" si="53"/>
        <v>44222</v>
      </c>
      <c r="Q585" s="166">
        <f t="shared" si="53"/>
        <v>44262</v>
      </c>
      <c r="R585" s="7"/>
    </row>
    <row r="586" spans="14:18" x14ac:dyDescent="0.2">
      <c r="N586" s="160">
        <f t="shared" si="49"/>
        <v>27</v>
      </c>
      <c r="O586" s="161">
        <f t="shared" ref="O586:O649" si="54">ROUND(P586/N586,0)</f>
        <v>1638</v>
      </c>
      <c r="P586" s="166">
        <f t="shared" si="53"/>
        <v>44223</v>
      </c>
      <c r="Q586" s="166">
        <f t="shared" si="53"/>
        <v>44263</v>
      </c>
      <c r="R586" s="7"/>
    </row>
    <row r="587" spans="14:18" x14ac:dyDescent="0.2">
      <c r="N587" s="160">
        <f t="shared" ref="N587:N650" si="55">DAY(P587)</f>
        <v>28</v>
      </c>
      <c r="O587" s="161">
        <f t="shared" si="54"/>
        <v>1579</v>
      </c>
      <c r="P587" s="166">
        <f t="shared" si="53"/>
        <v>44224</v>
      </c>
      <c r="Q587" s="166">
        <f t="shared" si="53"/>
        <v>44264</v>
      </c>
      <c r="R587" s="7"/>
    </row>
    <row r="588" spans="14:18" x14ac:dyDescent="0.2">
      <c r="N588" s="160">
        <f t="shared" si="55"/>
        <v>29</v>
      </c>
      <c r="O588" s="161">
        <f t="shared" si="54"/>
        <v>1525</v>
      </c>
      <c r="P588" s="166">
        <f t="shared" ref="P588:Q603" si="56">P587+1</f>
        <v>44225</v>
      </c>
      <c r="Q588" s="166">
        <f t="shared" si="56"/>
        <v>44265</v>
      </c>
      <c r="R588" s="7"/>
    </row>
    <row r="589" spans="14:18" x14ac:dyDescent="0.2">
      <c r="N589" s="160">
        <f t="shared" si="55"/>
        <v>30</v>
      </c>
      <c r="O589" s="161">
        <f t="shared" si="54"/>
        <v>1474</v>
      </c>
      <c r="P589" s="166">
        <f t="shared" si="56"/>
        <v>44226</v>
      </c>
      <c r="Q589" s="166">
        <f t="shared" si="56"/>
        <v>44266</v>
      </c>
      <c r="R589" s="7"/>
    </row>
    <row r="590" spans="14:18" x14ac:dyDescent="0.2">
      <c r="N590" s="160">
        <f t="shared" si="55"/>
        <v>31</v>
      </c>
      <c r="O590" s="161">
        <f t="shared" si="54"/>
        <v>1427</v>
      </c>
      <c r="P590" s="166">
        <f t="shared" si="56"/>
        <v>44227</v>
      </c>
      <c r="Q590" s="166">
        <f t="shared" si="56"/>
        <v>44267</v>
      </c>
      <c r="R590" s="7"/>
    </row>
    <row r="591" spans="14:18" x14ac:dyDescent="0.2">
      <c r="N591" s="160">
        <f t="shared" si="55"/>
        <v>1</v>
      </c>
      <c r="O591" s="161">
        <f t="shared" si="54"/>
        <v>44228</v>
      </c>
      <c r="P591" s="166">
        <f t="shared" si="56"/>
        <v>44228</v>
      </c>
      <c r="Q591" s="166">
        <f t="shared" si="56"/>
        <v>44268</v>
      </c>
      <c r="R591" s="7"/>
    </row>
    <row r="592" spans="14:18" x14ac:dyDescent="0.2">
      <c r="N592" s="160">
        <f t="shared" si="55"/>
        <v>2</v>
      </c>
      <c r="O592" s="161">
        <f t="shared" si="54"/>
        <v>22115</v>
      </c>
      <c r="P592" s="166">
        <f t="shared" si="56"/>
        <v>44229</v>
      </c>
      <c r="Q592" s="166">
        <f t="shared" si="56"/>
        <v>44269</v>
      </c>
      <c r="R592" s="7"/>
    </row>
    <row r="593" spans="14:18" x14ac:dyDescent="0.2">
      <c r="N593" s="160">
        <f t="shared" si="55"/>
        <v>3</v>
      </c>
      <c r="O593" s="161">
        <f t="shared" si="54"/>
        <v>14743</v>
      </c>
      <c r="P593" s="166">
        <f t="shared" si="56"/>
        <v>44230</v>
      </c>
      <c r="Q593" s="166">
        <f t="shared" si="56"/>
        <v>44270</v>
      </c>
      <c r="R593" s="7"/>
    </row>
    <row r="594" spans="14:18" x14ac:dyDescent="0.2">
      <c r="N594" s="160">
        <f t="shared" si="55"/>
        <v>4</v>
      </c>
      <c r="O594" s="161">
        <f t="shared" si="54"/>
        <v>11058</v>
      </c>
      <c r="P594" s="166">
        <f t="shared" si="56"/>
        <v>44231</v>
      </c>
      <c r="Q594" s="166">
        <f t="shared" si="56"/>
        <v>44271</v>
      </c>
      <c r="R594" s="7"/>
    </row>
    <row r="595" spans="14:18" x14ac:dyDescent="0.2">
      <c r="N595" s="160">
        <f t="shared" si="55"/>
        <v>5</v>
      </c>
      <c r="O595" s="161">
        <f t="shared" si="54"/>
        <v>8846</v>
      </c>
      <c r="P595" s="166">
        <f t="shared" si="56"/>
        <v>44232</v>
      </c>
      <c r="Q595" s="166">
        <f t="shared" si="56"/>
        <v>44272</v>
      </c>
      <c r="R595" s="7"/>
    </row>
    <row r="596" spans="14:18" x14ac:dyDescent="0.2">
      <c r="N596" s="160">
        <f t="shared" si="55"/>
        <v>6</v>
      </c>
      <c r="O596" s="161">
        <f t="shared" si="54"/>
        <v>7372</v>
      </c>
      <c r="P596" s="166">
        <f t="shared" si="56"/>
        <v>44233</v>
      </c>
      <c r="Q596" s="166">
        <f t="shared" si="56"/>
        <v>44273</v>
      </c>
      <c r="R596" s="7"/>
    </row>
    <row r="597" spans="14:18" x14ac:dyDescent="0.2">
      <c r="N597" s="160">
        <f t="shared" si="55"/>
        <v>7</v>
      </c>
      <c r="O597" s="161">
        <f t="shared" si="54"/>
        <v>6319</v>
      </c>
      <c r="P597" s="166">
        <f t="shared" si="56"/>
        <v>44234</v>
      </c>
      <c r="Q597" s="166">
        <f t="shared" si="56"/>
        <v>44274</v>
      </c>
      <c r="R597" s="7"/>
    </row>
    <row r="598" spans="14:18" x14ac:dyDescent="0.2">
      <c r="N598" s="160">
        <f t="shared" si="55"/>
        <v>8</v>
      </c>
      <c r="O598" s="161">
        <f t="shared" si="54"/>
        <v>5529</v>
      </c>
      <c r="P598" s="166">
        <f t="shared" si="56"/>
        <v>44235</v>
      </c>
      <c r="Q598" s="166">
        <f t="shared" si="56"/>
        <v>44275</v>
      </c>
      <c r="R598" s="7"/>
    </row>
    <row r="599" spans="14:18" x14ac:dyDescent="0.2">
      <c r="N599" s="160">
        <f t="shared" si="55"/>
        <v>9</v>
      </c>
      <c r="O599" s="161">
        <f t="shared" si="54"/>
        <v>4915</v>
      </c>
      <c r="P599" s="166">
        <f t="shared" si="56"/>
        <v>44236</v>
      </c>
      <c r="Q599" s="166">
        <f t="shared" si="56"/>
        <v>44276</v>
      </c>
      <c r="R599" s="7"/>
    </row>
    <row r="600" spans="14:18" x14ac:dyDescent="0.2">
      <c r="N600" s="160">
        <f t="shared" si="55"/>
        <v>10</v>
      </c>
      <c r="O600" s="161">
        <f t="shared" si="54"/>
        <v>4424</v>
      </c>
      <c r="P600" s="166">
        <f t="shared" si="56"/>
        <v>44237</v>
      </c>
      <c r="Q600" s="166">
        <f t="shared" si="56"/>
        <v>44277</v>
      </c>
      <c r="R600" s="7"/>
    </row>
    <row r="601" spans="14:18" x14ac:dyDescent="0.2">
      <c r="N601" s="160">
        <f t="shared" si="55"/>
        <v>11</v>
      </c>
      <c r="O601" s="161">
        <f t="shared" si="54"/>
        <v>4022</v>
      </c>
      <c r="P601" s="166">
        <f t="shared" si="56"/>
        <v>44238</v>
      </c>
      <c r="Q601" s="166">
        <f t="shared" si="56"/>
        <v>44278</v>
      </c>
      <c r="R601" s="7"/>
    </row>
    <row r="602" spans="14:18" x14ac:dyDescent="0.2">
      <c r="N602" s="160">
        <f t="shared" si="55"/>
        <v>12</v>
      </c>
      <c r="O602" s="161">
        <f t="shared" si="54"/>
        <v>3687</v>
      </c>
      <c r="P602" s="166">
        <f t="shared" si="56"/>
        <v>44239</v>
      </c>
      <c r="Q602" s="166">
        <f t="shared" si="56"/>
        <v>44279</v>
      </c>
      <c r="R602" s="7"/>
    </row>
    <row r="603" spans="14:18" x14ac:dyDescent="0.2">
      <c r="N603" s="160">
        <f t="shared" si="55"/>
        <v>13</v>
      </c>
      <c r="O603" s="161">
        <f t="shared" si="54"/>
        <v>3403</v>
      </c>
      <c r="P603" s="166">
        <f t="shared" si="56"/>
        <v>44240</v>
      </c>
      <c r="Q603" s="166">
        <f t="shared" si="56"/>
        <v>44280</v>
      </c>
      <c r="R603" s="7"/>
    </row>
    <row r="604" spans="14:18" x14ac:dyDescent="0.2">
      <c r="N604" s="160">
        <f t="shared" si="55"/>
        <v>14</v>
      </c>
      <c r="O604" s="161">
        <f t="shared" si="54"/>
        <v>3160</v>
      </c>
      <c r="P604" s="166">
        <f t="shared" ref="P604:Q619" si="57">P603+1</f>
        <v>44241</v>
      </c>
      <c r="Q604" s="166">
        <f t="shared" si="57"/>
        <v>44281</v>
      </c>
      <c r="R604" s="7"/>
    </row>
    <row r="605" spans="14:18" x14ac:dyDescent="0.2">
      <c r="N605" s="160">
        <f t="shared" si="55"/>
        <v>15</v>
      </c>
      <c r="O605" s="161">
        <f t="shared" si="54"/>
        <v>2949</v>
      </c>
      <c r="P605" s="166">
        <f t="shared" si="57"/>
        <v>44242</v>
      </c>
      <c r="Q605" s="166">
        <f t="shared" si="57"/>
        <v>44282</v>
      </c>
      <c r="R605" s="7"/>
    </row>
    <row r="606" spans="14:18" x14ac:dyDescent="0.2">
      <c r="N606" s="160">
        <f t="shared" si="55"/>
        <v>16</v>
      </c>
      <c r="O606" s="161">
        <f t="shared" si="54"/>
        <v>2765</v>
      </c>
      <c r="P606" s="166">
        <f t="shared" si="57"/>
        <v>44243</v>
      </c>
      <c r="Q606" s="166">
        <f t="shared" si="57"/>
        <v>44283</v>
      </c>
      <c r="R606" s="7"/>
    </row>
    <row r="607" spans="14:18" x14ac:dyDescent="0.2">
      <c r="N607" s="160">
        <f t="shared" si="55"/>
        <v>17</v>
      </c>
      <c r="O607" s="161">
        <f t="shared" si="54"/>
        <v>2603</v>
      </c>
      <c r="P607" s="166">
        <f t="shared" si="57"/>
        <v>44244</v>
      </c>
      <c r="Q607" s="166">
        <f t="shared" si="57"/>
        <v>44284</v>
      </c>
      <c r="R607" s="7"/>
    </row>
    <row r="608" spans="14:18" x14ac:dyDescent="0.2">
      <c r="N608" s="160">
        <f t="shared" si="55"/>
        <v>18</v>
      </c>
      <c r="O608" s="161">
        <f t="shared" si="54"/>
        <v>2458</v>
      </c>
      <c r="P608" s="166">
        <f t="shared" si="57"/>
        <v>44245</v>
      </c>
      <c r="Q608" s="166">
        <f t="shared" si="57"/>
        <v>44285</v>
      </c>
      <c r="R608" s="7"/>
    </row>
    <row r="609" spans="14:18" x14ac:dyDescent="0.2">
      <c r="N609" s="160">
        <f t="shared" si="55"/>
        <v>19</v>
      </c>
      <c r="O609" s="161">
        <f t="shared" si="54"/>
        <v>2329</v>
      </c>
      <c r="P609" s="166">
        <f t="shared" si="57"/>
        <v>44246</v>
      </c>
      <c r="Q609" s="166">
        <f t="shared" si="57"/>
        <v>44286</v>
      </c>
      <c r="R609" s="7"/>
    </row>
    <row r="610" spans="14:18" x14ac:dyDescent="0.2">
      <c r="N610" s="160">
        <f t="shared" si="55"/>
        <v>20</v>
      </c>
      <c r="O610" s="161">
        <f t="shared" si="54"/>
        <v>2212</v>
      </c>
      <c r="P610" s="166">
        <f t="shared" si="57"/>
        <v>44247</v>
      </c>
      <c r="Q610" s="166">
        <f t="shared" si="57"/>
        <v>44287</v>
      </c>
      <c r="R610" s="7"/>
    </row>
    <row r="611" spans="14:18" x14ac:dyDescent="0.2">
      <c r="N611" s="160">
        <f t="shared" si="55"/>
        <v>21</v>
      </c>
      <c r="O611" s="161">
        <f t="shared" si="54"/>
        <v>2107</v>
      </c>
      <c r="P611" s="166">
        <f t="shared" si="57"/>
        <v>44248</v>
      </c>
      <c r="Q611" s="166">
        <f t="shared" si="57"/>
        <v>44288</v>
      </c>
      <c r="R611" s="7"/>
    </row>
    <row r="612" spans="14:18" x14ac:dyDescent="0.2">
      <c r="N612" s="160">
        <f t="shared" si="55"/>
        <v>22</v>
      </c>
      <c r="O612" s="161">
        <f t="shared" si="54"/>
        <v>2011</v>
      </c>
      <c r="P612" s="166">
        <f t="shared" si="57"/>
        <v>44249</v>
      </c>
      <c r="Q612" s="166">
        <f t="shared" si="57"/>
        <v>44289</v>
      </c>
      <c r="R612" s="7"/>
    </row>
    <row r="613" spans="14:18" x14ac:dyDescent="0.2">
      <c r="N613" s="160">
        <f t="shared" si="55"/>
        <v>23</v>
      </c>
      <c r="O613" s="161">
        <f t="shared" si="54"/>
        <v>1924</v>
      </c>
      <c r="P613" s="166">
        <f t="shared" si="57"/>
        <v>44250</v>
      </c>
      <c r="Q613" s="166">
        <f t="shared" si="57"/>
        <v>44290</v>
      </c>
      <c r="R613" s="7"/>
    </row>
    <row r="614" spans="14:18" x14ac:dyDescent="0.2">
      <c r="N614" s="160">
        <f t="shared" si="55"/>
        <v>24</v>
      </c>
      <c r="O614" s="161">
        <f t="shared" si="54"/>
        <v>1844</v>
      </c>
      <c r="P614" s="166">
        <f t="shared" si="57"/>
        <v>44251</v>
      </c>
      <c r="Q614" s="166">
        <f t="shared" si="57"/>
        <v>44291</v>
      </c>
      <c r="R614" s="7"/>
    </row>
    <row r="615" spans="14:18" x14ac:dyDescent="0.2">
      <c r="N615" s="160">
        <f t="shared" si="55"/>
        <v>25</v>
      </c>
      <c r="O615" s="161">
        <f t="shared" si="54"/>
        <v>1770</v>
      </c>
      <c r="P615" s="166">
        <f t="shared" si="57"/>
        <v>44252</v>
      </c>
      <c r="Q615" s="166">
        <f t="shared" si="57"/>
        <v>44292</v>
      </c>
      <c r="R615" s="7"/>
    </row>
    <row r="616" spans="14:18" x14ac:dyDescent="0.2">
      <c r="N616" s="160">
        <f t="shared" si="55"/>
        <v>26</v>
      </c>
      <c r="O616" s="161">
        <f t="shared" si="54"/>
        <v>1702</v>
      </c>
      <c r="P616" s="166">
        <f t="shared" si="57"/>
        <v>44253</v>
      </c>
      <c r="Q616" s="166">
        <f t="shared" si="57"/>
        <v>44293</v>
      </c>
      <c r="R616" s="7"/>
    </row>
    <row r="617" spans="14:18" x14ac:dyDescent="0.2">
      <c r="N617" s="160">
        <f t="shared" si="55"/>
        <v>27</v>
      </c>
      <c r="O617" s="161">
        <f t="shared" si="54"/>
        <v>1639</v>
      </c>
      <c r="P617" s="166">
        <f t="shared" si="57"/>
        <v>44254</v>
      </c>
      <c r="Q617" s="166">
        <f t="shared" si="57"/>
        <v>44294</v>
      </c>
      <c r="R617" s="7"/>
    </row>
    <row r="618" spans="14:18" x14ac:dyDescent="0.2">
      <c r="N618" s="160">
        <f t="shared" si="55"/>
        <v>28</v>
      </c>
      <c r="O618" s="161">
        <f t="shared" si="54"/>
        <v>1581</v>
      </c>
      <c r="P618" s="166">
        <f t="shared" si="57"/>
        <v>44255</v>
      </c>
      <c r="Q618" s="166">
        <f t="shared" si="57"/>
        <v>44295</v>
      </c>
      <c r="R618" s="7"/>
    </row>
    <row r="619" spans="14:18" x14ac:dyDescent="0.2">
      <c r="N619" s="160">
        <f t="shared" si="55"/>
        <v>1</v>
      </c>
      <c r="O619" s="161">
        <f t="shared" si="54"/>
        <v>44256</v>
      </c>
      <c r="P619" s="166">
        <f t="shared" si="57"/>
        <v>44256</v>
      </c>
      <c r="Q619" s="166">
        <f t="shared" si="57"/>
        <v>44296</v>
      </c>
      <c r="R619" s="7"/>
    </row>
    <row r="620" spans="14:18" x14ac:dyDescent="0.2">
      <c r="N620" s="160">
        <f t="shared" si="55"/>
        <v>2</v>
      </c>
      <c r="O620" s="161">
        <f t="shared" si="54"/>
        <v>22129</v>
      </c>
      <c r="P620" s="166">
        <f t="shared" ref="P620:Q635" si="58">P619+1</f>
        <v>44257</v>
      </c>
      <c r="Q620" s="166">
        <f t="shared" si="58"/>
        <v>44297</v>
      </c>
      <c r="R620" s="7"/>
    </row>
    <row r="621" spans="14:18" x14ac:dyDescent="0.2">
      <c r="N621" s="160">
        <f t="shared" si="55"/>
        <v>3</v>
      </c>
      <c r="O621" s="161">
        <f t="shared" si="54"/>
        <v>14753</v>
      </c>
      <c r="P621" s="166">
        <f t="shared" si="58"/>
        <v>44258</v>
      </c>
      <c r="Q621" s="166">
        <f t="shared" si="58"/>
        <v>44298</v>
      </c>
      <c r="R621" s="7"/>
    </row>
    <row r="622" spans="14:18" x14ac:dyDescent="0.2">
      <c r="N622" s="160">
        <f t="shared" si="55"/>
        <v>4</v>
      </c>
      <c r="O622" s="161">
        <f t="shared" si="54"/>
        <v>11065</v>
      </c>
      <c r="P622" s="166">
        <f t="shared" si="58"/>
        <v>44259</v>
      </c>
      <c r="Q622" s="166">
        <f t="shared" si="58"/>
        <v>44299</v>
      </c>
      <c r="R622" s="7"/>
    </row>
    <row r="623" spans="14:18" x14ac:dyDescent="0.2">
      <c r="N623" s="160">
        <f t="shared" si="55"/>
        <v>5</v>
      </c>
      <c r="O623" s="161">
        <f t="shared" si="54"/>
        <v>8852</v>
      </c>
      <c r="P623" s="166">
        <f t="shared" si="58"/>
        <v>44260</v>
      </c>
      <c r="Q623" s="166">
        <f t="shared" si="58"/>
        <v>44300</v>
      </c>
      <c r="R623" s="7"/>
    </row>
    <row r="624" spans="14:18" x14ac:dyDescent="0.2">
      <c r="N624" s="160">
        <f t="shared" si="55"/>
        <v>6</v>
      </c>
      <c r="O624" s="161">
        <f t="shared" si="54"/>
        <v>7377</v>
      </c>
      <c r="P624" s="166">
        <f t="shared" si="58"/>
        <v>44261</v>
      </c>
      <c r="Q624" s="166">
        <f t="shared" si="58"/>
        <v>44301</v>
      </c>
      <c r="R624" s="7"/>
    </row>
    <row r="625" spans="14:18" x14ac:dyDescent="0.2">
      <c r="N625" s="160">
        <f t="shared" si="55"/>
        <v>7</v>
      </c>
      <c r="O625" s="161">
        <f t="shared" si="54"/>
        <v>6323</v>
      </c>
      <c r="P625" s="166">
        <f t="shared" si="58"/>
        <v>44262</v>
      </c>
      <c r="Q625" s="166">
        <f t="shared" si="58"/>
        <v>44302</v>
      </c>
      <c r="R625" s="7"/>
    </row>
    <row r="626" spans="14:18" x14ac:dyDescent="0.2">
      <c r="N626" s="160">
        <f t="shared" si="55"/>
        <v>8</v>
      </c>
      <c r="O626" s="161">
        <f t="shared" si="54"/>
        <v>5533</v>
      </c>
      <c r="P626" s="166">
        <f t="shared" si="58"/>
        <v>44263</v>
      </c>
      <c r="Q626" s="166">
        <f t="shared" si="58"/>
        <v>44303</v>
      </c>
      <c r="R626" s="7"/>
    </row>
    <row r="627" spans="14:18" x14ac:dyDescent="0.2">
      <c r="N627" s="160">
        <f t="shared" si="55"/>
        <v>9</v>
      </c>
      <c r="O627" s="161">
        <f t="shared" si="54"/>
        <v>4918</v>
      </c>
      <c r="P627" s="166">
        <f t="shared" si="58"/>
        <v>44264</v>
      </c>
      <c r="Q627" s="166">
        <f t="shared" si="58"/>
        <v>44304</v>
      </c>
      <c r="R627" s="7"/>
    </row>
    <row r="628" spans="14:18" x14ac:dyDescent="0.2">
      <c r="N628" s="160">
        <f t="shared" si="55"/>
        <v>10</v>
      </c>
      <c r="O628" s="161">
        <f t="shared" si="54"/>
        <v>4427</v>
      </c>
      <c r="P628" s="166">
        <f t="shared" si="58"/>
        <v>44265</v>
      </c>
      <c r="Q628" s="166">
        <f t="shared" si="58"/>
        <v>44305</v>
      </c>
      <c r="R628" s="7"/>
    </row>
    <row r="629" spans="14:18" x14ac:dyDescent="0.2">
      <c r="N629" s="160">
        <f t="shared" si="55"/>
        <v>11</v>
      </c>
      <c r="O629" s="161">
        <f t="shared" si="54"/>
        <v>4024</v>
      </c>
      <c r="P629" s="166">
        <f t="shared" si="58"/>
        <v>44266</v>
      </c>
      <c r="Q629" s="166">
        <f t="shared" si="58"/>
        <v>44306</v>
      </c>
      <c r="R629" s="7"/>
    </row>
    <row r="630" spans="14:18" x14ac:dyDescent="0.2">
      <c r="N630" s="160">
        <f t="shared" si="55"/>
        <v>12</v>
      </c>
      <c r="O630" s="161">
        <f t="shared" si="54"/>
        <v>3689</v>
      </c>
      <c r="P630" s="166">
        <f t="shared" si="58"/>
        <v>44267</v>
      </c>
      <c r="Q630" s="166">
        <f t="shared" si="58"/>
        <v>44307</v>
      </c>
      <c r="R630" s="7"/>
    </row>
    <row r="631" spans="14:18" x14ac:dyDescent="0.2">
      <c r="N631" s="160">
        <f t="shared" si="55"/>
        <v>13</v>
      </c>
      <c r="O631" s="161">
        <f t="shared" si="54"/>
        <v>3405</v>
      </c>
      <c r="P631" s="166">
        <f t="shared" si="58"/>
        <v>44268</v>
      </c>
      <c r="Q631" s="166">
        <f t="shared" si="58"/>
        <v>44308</v>
      </c>
      <c r="R631" s="7"/>
    </row>
    <row r="632" spans="14:18" x14ac:dyDescent="0.2">
      <c r="N632" s="160">
        <f t="shared" si="55"/>
        <v>14</v>
      </c>
      <c r="O632" s="161">
        <f t="shared" si="54"/>
        <v>3162</v>
      </c>
      <c r="P632" s="166">
        <f t="shared" si="58"/>
        <v>44269</v>
      </c>
      <c r="Q632" s="166">
        <f t="shared" si="58"/>
        <v>44309</v>
      </c>
      <c r="R632" s="7"/>
    </row>
    <row r="633" spans="14:18" x14ac:dyDescent="0.2">
      <c r="N633" s="160">
        <f t="shared" si="55"/>
        <v>15</v>
      </c>
      <c r="O633" s="161">
        <f t="shared" si="54"/>
        <v>2951</v>
      </c>
      <c r="P633" s="166">
        <f t="shared" si="58"/>
        <v>44270</v>
      </c>
      <c r="Q633" s="166">
        <f t="shared" si="58"/>
        <v>44310</v>
      </c>
      <c r="R633" s="7"/>
    </row>
    <row r="634" spans="14:18" x14ac:dyDescent="0.2">
      <c r="N634" s="160">
        <f t="shared" si="55"/>
        <v>16</v>
      </c>
      <c r="O634" s="161">
        <f t="shared" si="54"/>
        <v>2767</v>
      </c>
      <c r="P634" s="166">
        <f t="shared" si="58"/>
        <v>44271</v>
      </c>
      <c r="Q634" s="166">
        <f t="shared" si="58"/>
        <v>44311</v>
      </c>
      <c r="R634" s="7"/>
    </row>
    <row r="635" spans="14:18" x14ac:dyDescent="0.2">
      <c r="N635" s="160">
        <f t="shared" si="55"/>
        <v>17</v>
      </c>
      <c r="O635" s="161">
        <f t="shared" si="54"/>
        <v>2604</v>
      </c>
      <c r="P635" s="166">
        <f t="shared" si="58"/>
        <v>44272</v>
      </c>
      <c r="Q635" s="166">
        <f t="shared" si="58"/>
        <v>44312</v>
      </c>
      <c r="R635" s="7"/>
    </row>
    <row r="636" spans="14:18" x14ac:dyDescent="0.2">
      <c r="N636" s="160">
        <f t="shared" si="55"/>
        <v>18</v>
      </c>
      <c r="O636" s="161">
        <f t="shared" si="54"/>
        <v>2460</v>
      </c>
      <c r="P636" s="166">
        <f t="shared" ref="P636:Q651" si="59">P635+1</f>
        <v>44273</v>
      </c>
      <c r="Q636" s="166">
        <f t="shared" si="59"/>
        <v>44313</v>
      </c>
      <c r="R636" s="7"/>
    </row>
    <row r="637" spans="14:18" x14ac:dyDescent="0.2">
      <c r="N637" s="160">
        <f t="shared" si="55"/>
        <v>19</v>
      </c>
      <c r="O637" s="161">
        <f t="shared" si="54"/>
        <v>2330</v>
      </c>
      <c r="P637" s="166">
        <f t="shared" si="59"/>
        <v>44274</v>
      </c>
      <c r="Q637" s="166">
        <f t="shared" si="59"/>
        <v>44314</v>
      </c>
      <c r="R637" s="7"/>
    </row>
    <row r="638" spans="14:18" x14ac:dyDescent="0.2">
      <c r="N638" s="160">
        <f t="shared" si="55"/>
        <v>20</v>
      </c>
      <c r="O638" s="161">
        <f t="shared" si="54"/>
        <v>2214</v>
      </c>
      <c r="P638" s="166">
        <f t="shared" si="59"/>
        <v>44275</v>
      </c>
      <c r="Q638" s="166">
        <f t="shared" si="59"/>
        <v>44315</v>
      </c>
      <c r="R638" s="7"/>
    </row>
    <row r="639" spans="14:18" x14ac:dyDescent="0.2">
      <c r="N639" s="160">
        <f t="shared" si="55"/>
        <v>21</v>
      </c>
      <c r="O639" s="161">
        <f t="shared" si="54"/>
        <v>2108</v>
      </c>
      <c r="P639" s="166">
        <f t="shared" si="59"/>
        <v>44276</v>
      </c>
      <c r="Q639" s="166">
        <f t="shared" si="59"/>
        <v>44316</v>
      </c>
      <c r="R639" s="7"/>
    </row>
    <row r="640" spans="14:18" x14ac:dyDescent="0.2">
      <c r="N640" s="160">
        <f t="shared" si="55"/>
        <v>22</v>
      </c>
      <c r="O640" s="161">
        <f t="shared" si="54"/>
        <v>2013</v>
      </c>
      <c r="P640" s="166">
        <f t="shared" si="59"/>
        <v>44277</v>
      </c>
      <c r="Q640" s="166">
        <f t="shared" si="59"/>
        <v>44317</v>
      </c>
      <c r="R640" s="7"/>
    </row>
    <row r="641" spans="14:18" x14ac:dyDescent="0.2">
      <c r="N641" s="160">
        <f t="shared" si="55"/>
        <v>23</v>
      </c>
      <c r="O641" s="161">
        <f t="shared" si="54"/>
        <v>1925</v>
      </c>
      <c r="P641" s="166">
        <f t="shared" si="59"/>
        <v>44278</v>
      </c>
      <c r="Q641" s="166">
        <f t="shared" si="59"/>
        <v>44318</v>
      </c>
      <c r="R641" s="7"/>
    </row>
    <row r="642" spans="14:18" x14ac:dyDescent="0.2">
      <c r="N642" s="160">
        <f t="shared" si="55"/>
        <v>24</v>
      </c>
      <c r="O642" s="161">
        <f t="shared" si="54"/>
        <v>1845</v>
      </c>
      <c r="P642" s="166">
        <f t="shared" si="59"/>
        <v>44279</v>
      </c>
      <c r="Q642" s="166">
        <f t="shared" si="59"/>
        <v>44319</v>
      </c>
      <c r="R642" s="7"/>
    </row>
    <row r="643" spans="14:18" x14ac:dyDescent="0.2">
      <c r="N643" s="160">
        <f t="shared" si="55"/>
        <v>25</v>
      </c>
      <c r="O643" s="161">
        <f t="shared" si="54"/>
        <v>1771</v>
      </c>
      <c r="P643" s="166">
        <f t="shared" si="59"/>
        <v>44280</v>
      </c>
      <c r="Q643" s="166">
        <f t="shared" si="59"/>
        <v>44320</v>
      </c>
      <c r="R643" s="7"/>
    </row>
    <row r="644" spans="14:18" x14ac:dyDescent="0.2">
      <c r="N644" s="160">
        <f t="shared" si="55"/>
        <v>26</v>
      </c>
      <c r="O644" s="161">
        <f t="shared" si="54"/>
        <v>1703</v>
      </c>
      <c r="P644" s="166">
        <f t="shared" si="59"/>
        <v>44281</v>
      </c>
      <c r="Q644" s="166">
        <f t="shared" si="59"/>
        <v>44321</v>
      </c>
      <c r="R644" s="7"/>
    </row>
    <row r="645" spans="14:18" x14ac:dyDescent="0.2">
      <c r="N645" s="160">
        <f t="shared" si="55"/>
        <v>27</v>
      </c>
      <c r="O645" s="161">
        <f t="shared" si="54"/>
        <v>1640</v>
      </c>
      <c r="P645" s="166">
        <f t="shared" si="59"/>
        <v>44282</v>
      </c>
      <c r="Q645" s="166">
        <f t="shared" si="59"/>
        <v>44322</v>
      </c>
      <c r="R645" s="7"/>
    </row>
    <row r="646" spans="14:18" x14ac:dyDescent="0.2">
      <c r="N646" s="160">
        <f t="shared" si="55"/>
        <v>28</v>
      </c>
      <c r="O646" s="161">
        <f t="shared" si="54"/>
        <v>1582</v>
      </c>
      <c r="P646" s="166">
        <f t="shared" si="59"/>
        <v>44283</v>
      </c>
      <c r="Q646" s="166">
        <f t="shared" si="59"/>
        <v>44323</v>
      </c>
      <c r="R646" s="7"/>
    </row>
    <row r="647" spans="14:18" x14ac:dyDescent="0.2">
      <c r="N647" s="160">
        <f t="shared" si="55"/>
        <v>29</v>
      </c>
      <c r="O647" s="161">
        <f t="shared" si="54"/>
        <v>1527</v>
      </c>
      <c r="P647" s="166">
        <f t="shared" si="59"/>
        <v>44284</v>
      </c>
      <c r="Q647" s="166">
        <f t="shared" si="59"/>
        <v>44324</v>
      </c>
      <c r="R647" s="7"/>
    </row>
    <row r="648" spans="14:18" x14ac:dyDescent="0.2">
      <c r="N648" s="160">
        <f t="shared" si="55"/>
        <v>30</v>
      </c>
      <c r="O648" s="161">
        <f t="shared" si="54"/>
        <v>1476</v>
      </c>
      <c r="P648" s="166">
        <f t="shared" si="59"/>
        <v>44285</v>
      </c>
      <c r="Q648" s="166">
        <f t="shared" si="59"/>
        <v>44325</v>
      </c>
      <c r="R648" s="7"/>
    </row>
    <row r="649" spans="14:18" x14ac:dyDescent="0.2">
      <c r="N649" s="160">
        <f t="shared" si="55"/>
        <v>31</v>
      </c>
      <c r="O649" s="161">
        <f t="shared" si="54"/>
        <v>1429</v>
      </c>
      <c r="P649" s="166">
        <f t="shared" si="59"/>
        <v>44286</v>
      </c>
      <c r="Q649" s="166">
        <f t="shared" si="59"/>
        <v>44326</v>
      </c>
      <c r="R649" s="7"/>
    </row>
    <row r="650" spans="14:18" x14ac:dyDescent="0.2">
      <c r="N650" s="160">
        <f t="shared" si="55"/>
        <v>1</v>
      </c>
      <c r="O650" s="161">
        <f t="shared" ref="O650:O713" si="60">ROUND(P650/N650,0)</f>
        <v>44287</v>
      </c>
      <c r="P650" s="166">
        <f t="shared" si="59"/>
        <v>44287</v>
      </c>
      <c r="Q650" s="166">
        <f t="shared" si="59"/>
        <v>44327</v>
      </c>
      <c r="R650" s="7"/>
    </row>
    <row r="651" spans="14:18" x14ac:dyDescent="0.2">
      <c r="N651" s="160">
        <f t="shared" ref="N651:N714" si="61">DAY(P651)</f>
        <v>2</v>
      </c>
      <c r="O651" s="161">
        <f t="shared" si="60"/>
        <v>22144</v>
      </c>
      <c r="P651" s="166">
        <f t="shared" si="59"/>
        <v>44288</v>
      </c>
      <c r="Q651" s="166">
        <f t="shared" si="59"/>
        <v>44328</v>
      </c>
      <c r="R651" s="7"/>
    </row>
    <row r="652" spans="14:18" x14ac:dyDescent="0.2">
      <c r="N652" s="160">
        <f t="shared" si="61"/>
        <v>3</v>
      </c>
      <c r="O652" s="161">
        <f t="shared" si="60"/>
        <v>14763</v>
      </c>
      <c r="P652" s="166">
        <f t="shared" ref="P652:Q667" si="62">P651+1</f>
        <v>44289</v>
      </c>
      <c r="Q652" s="166">
        <f t="shared" si="62"/>
        <v>44329</v>
      </c>
      <c r="R652" s="7"/>
    </row>
    <row r="653" spans="14:18" x14ac:dyDescent="0.2">
      <c r="N653" s="160">
        <f t="shared" si="61"/>
        <v>4</v>
      </c>
      <c r="O653" s="161">
        <f t="shared" si="60"/>
        <v>11073</v>
      </c>
      <c r="P653" s="166">
        <f t="shared" si="62"/>
        <v>44290</v>
      </c>
      <c r="Q653" s="166">
        <f t="shared" si="62"/>
        <v>44330</v>
      </c>
      <c r="R653" s="7"/>
    </row>
    <row r="654" spans="14:18" x14ac:dyDescent="0.2">
      <c r="N654" s="160">
        <f t="shared" si="61"/>
        <v>5</v>
      </c>
      <c r="O654" s="161">
        <f t="shared" si="60"/>
        <v>8858</v>
      </c>
      <c r="P654" s="166">
        <f t="shared" si="62"/>
        <v>44291</v>
      </c>
      <c r="Q654" s="166">
        <f t="shared" si="62"/>
        <v>44331</v>
      </c>
      <c r="R654" s="7"/>
    </row>
    <row r="655" spans="14:18" x14ac:dyDescent="0.2">
      <c r="N655" s="160">
        <f t="shared" si="61"/>
        <v>6</v>
      </c>
      <c r="O655" s="161">
        <f t="shared" si="60"/>
        <v>7382</v>
      </c>
      <c r="P655" s="166">
        <f t="shared" si="62"/>
        <v>44292</v>
      </c>
      <c r="Q655" s="166">
        <f t="shared" si="62"/>
        <v>44332</v>
      </c>
      <c r="R655" s="7"/>
    </row>
    <row r="656" spans="14:18" x14ac:dyDescent="0.2">
      <c r="N656" s="160">
        <f t="shared" si="61"/>
        <v>7</v>
      </c>
      <c r="O656" s="161">
        <f t="shared" si="60"/>
        <v>6328</v>
      </c>
      <c r="P656" s="166">
        <f t="shared" si="62"/>
        <v>44293</v>
      </c>
      <c r="Q656" s="166">
        <f t="shared" si="62"/>
        <v>44333</v>
      </c>
      <c r="R656" s="7"/>
    </row>
    <row r="657" spans="14:18" x14ac:dyDescent="0.2">
      <c r="N657" s="160">
        <f t="shared" si="61"/>
        <v>8</v>
      </c>
      <c r="O657" s="161">
        <f t="shared" si="60"/>
        <v>5537</v>
      </c>
      <c r="P657" s="166">
        <f t="shared" si="62"/>
        <v>44294</v>
      </c>
      <c r="Q657" s="166">
        <f t="shared" si="62"/>
        <v>44334</v>
      </c>
      <c r="R657" s="7"/>
    </row>
    <row r="658" spans="14:18" x14ac:dyDescent="0.2">
      <c r="N658" s="160">
        <f t="shared" si="61"/>
        <v>9</v>
      </c>
      <c r="O658" s="161">
        <f t="shared" si="60"/>
        <v>4922</v>
      </c>
      <c r="P658" s="166">
        <f t="shared" si="62"/>
        <v>44295</v>
      </c>
      <c r="Q658" s="166">
        <f t="shared" si="62"/>
        <v>44335</v>
      </c>
      <c r="R658" s="7"/>
    </row>
    <row r="659" spans="14:18" x14ac:dyDescent="0.2">
      <c r="N659" s="160">
        <f t="shared" si="61"/>
        <v>10</v>
      </c>
      <c r="O659" s="161">
        <f t="shared" si="60"/>
        <v>4430</v>
      </c>
      <c r="P659" s="166">
        <f t="shared" si="62"/>
        <v>44296</v>
      </c>
      <c r="Q659" s="166">
        <f t="shared" si="62"/>
        <v>44336</v>
      </c>
      <c r="R659" s="7"/>
    </row>
    <row r="660" spans="14:18" x14ac:dyDescent="0.2">
      <c r="N660" s="160">
        <f t="shared" si="61"/>
        <v>11</v>
      </c>
      <c r="O660" s="161">
        <f t="shared" si="60"/>
        <v>4027</v>
      </c>
      <c r="P660" s="166">
        <f t="shared" si="62"/>
        <v>44297</v>
      </c>
      <c r="Q660" s="166">
        <f t="shared" si="62"/>
        <v>44337</v>
      </c>
      <c r="R660" s="7"/>
    </row>
    <row r="661" spans="14:18" x14ac:dyDescent="0.2">
      <c r="N661" s="160">
        <f t="shared" si="61"/>
        <v>12</v>
      </c>
      <c r="O661" s="161">
        <f t="shared" si="60"/>
        <v>3692</v>
      </c>
      <c r="P661" s="166">
        <f t="shared" si="62"/>
        <v>44298</v>
      </c>
      <c r="Q661" s="166">
        <f t="shared" si="62"/>
        <v>44338</v>
      </c>
      <c r="R661" s="7"/>
    </row>
    <row r="662" spans="14:18" x14ac:dyDescent="0.2">
      <c r="N662" s="160">
        <f t="shared" si="61"/>
        <v>13</v>
      </c>
      <c r="O662" s="161">
        <f t="shared" si="60"/>
        <v>3408</v>
      </c>
      <c r="P662" s="166">
        <f t="shared" si="62"/>
        <v>44299</v>
      </c>
      <c r="Q662" s="166">
        <f t="shared" si="62"/>
        <v>44339</v>
      </c>
      <c r="R662" s="7"/>
    </row>
    <row r="663" spans="14:18" x14ac:dyDescent="0.2">
      <c r="N663" s="160">
        <f t="shared" si="61"/>
        <v>14</v>
      </c>
      <c r="O663" s="161">
        <f t="shared" si="60"/>
        <v>3164</v>
      </c>
      <c r="P663" s="166">
        <f t="shared" si="62"/>
        <v>44300</v>
      </c>
      <c r="Q663" s="166">
        <f t="shared" si="62"/>
        <v>44340</v>
      </c>
      <c r="R663" s="7"/>
    </row>
    <row r="664" spans="14:18" x14ac:dyDescent="0.2">
      <c r="N664" s="160">
        <f t="shared" si="61"/>
        <v>15</v>
      </c>
      <c r="O664" s="161">
        <f t="shared" si="60"/>
        <v>2953</v>
      </c>
      <c r="P664" s="166">
        <f t="shared" si="62"/>
        <v>44301</v>
      </c>
      <c r="Q664" s="166">
        <f t="shared" si="62"/>
        <v>44341</v>
      </c>
      <c r="R664" s="7"/>
    </row>
    <row r="665" spans="14:18" x14ac:dyDescent="0.2">
      <c r="N665" s="160">
        <f t="shared" si="61"/>
        <v>16</v>
      </c>
      <c r="O665" s="161">
        <f t="shared" si="60"/>
        <v>2769</v>
      </c>
      <c r="P665" s="166">
        <f t="shared" si="62"/>
        <v>44302</v>
      </c>
      <c r="Q665" s="166">
        <f t="shared" si="62"/>
        <v>44342</v>
      </c>
      <c r="R665" s="7"/>
    </row>
    <row r="666" spans="14:18" x14ac:dyDescent="0.2">
      <c r="N666" s="160">
        <f t="shared" si="61"/>
        <v>17</v>
      </c>
      <c r="O666" s="161">
        <f t="shared" si="60"/>
        <v>2606</v>
      </c>
      <c r="P666" s="166">
        <f t="shared" si="62"/>
        <v>44303</v>
      </c>
      <c r="Q666" s="166">
        <f t="shared" si="62"/>
        <v>44343</v>
      </c>
      <c r="R666" s="7"/>
    </row>
    <row r="667" spans="14:18" x14ac:dyDescent="0.2">
      <c r="N667" s="160">
        <f t="shared" si="61"/>
        <v>18</v>
      </c>
      <c r="O667" s="161">
        <f t="shared" si="60"/>
        <v>2461</v>
      </c>
      <c r="P667" s="166">
        <f t="shared" si="62"/>
        <v>44304</v>
      </c>
      <c r="Q667" s="166">
        <f t="shared" si="62"/>
        <v>44344</v>
      </c>
      <c r="R667" s="7"/>
    </row>
    <row r="668" spans="14:18" x14ac:dyDescent="0.2">
      <c r="N668" s="160">
        <f t="shared" si="61"/>
        <v>19</v>
      </c>
      <c r="O668" s="161">
        <f t="shared" si="60"/>
        <v>2332</v>
      </c>
      <c r="P668" s="166">
        <f t="shared" ref="P668:Q683" si="63">P667+1</f>
        <v>44305</v>
      </c>
      <c r="Q668" s="166">
        <f t="shared" si="63"/>
        <v>44345</v>
      </c>
      <c r="R668" s="7"/>
    </row>
    <row r="669" spans="14:18" x14ac:dyDescent="0.2">
      <c r="N669" s="160">
        <f t="shared" si="61"/>
        <v>20</v>
      </c>
      <c r="O669" s="161">
        <f t="shared" si="60"/>
        <v>2215</v>
      </c>
      <c r="P669" s="166">
        <f t="shared" si="63"/>
        <v>44306</v>
      </c>
      <c r="Q669" s="166">
        <f t="shared" si="63"/>
        <v>44346</v>
      </c>
      <c r="R669" s="7"/>
    </row>
    <row r="670" spans="14:18" x14ac:dyDescent="0.2">
      <c r="N670" s="160">
        <f t="shared" si="61"/>
        <v>21</v>
      </c>
      <c r="O670" s="161">
        <f t="shared" si="60"/>
        <v>2110</v>
      </c>
      <c r="P670" s="166">
        <f t="shared" si="63"/>
        <v>44307</v>
      </c>
      <c r="Q670" s="166">
        <f t="shared" si="63"/>
        <v>44347</v>
      </c>
      <c r="R670" s="7"/>
    </row>
    <row r="671" spans="14:18" x14ac:dyDescent="0.2">
      <c r="N671" s="160">
        <f t="shared" si="61"/>
        <v>22</v>
      </c>
      <c r="O671" s="161">
        <f t="shared" si="60"/>
        <v>2014</v>
      </c>
      <c r="P671" s="166">
        <f t="shared" si="63"/>
        <v>44308</v>
      </c>
      <c r="Q671" s="166">
        <f t="shared" si="63"/>
        <v>44348</v>
      </c>
      <c r="R671" s="7"/>
    </row>
    <row r="672" spans="14:18" x14ac:dyDescent="0.2">
      <c r="N672" s="160">
        <f t="shared" si="61"/>
        <v>23</v>
      </c>
      <c r="O672" s="161">
        <f t="shared" si="60"/>
        <v>1926</v>
      </c>
      <c r="P672" s="166">
        <f t="shared" si="63"/>
        <v>44309</v>
      </c>
      <c r="Q672" s="166">
        <f t="shared" si="63"/>
        <v>44349</v>
      </c>
      <c r="R672" s="7"/>
    </row>
    <row r="673" spans="14:18" x14ac:dyDescent="0.2">
      <c r="N673" s="160">
        <f t="shared" si="61"/>
        <v>24</v>
      </c>
      <c r="O673" s="161">
        <f t="shared" si="60"/>
        <v>1846</v>
      </c>
      <c r="P673" s="166">
        <f t="shared" si="63"/>
        <v>44310</v>
      </c>
      <c r="Q673" s="166">
        <f t="shared" si="63"/>
        <v>44350</v>
      </c>
      <c r="R673" s="7"/>
    </row>
    <row r="674" spans="14:18" x14ac:dyDescent="0.2">
      <c r="N674" s="160">
        <f t="shared" si="61"/>
        <v>25</v>
      </c>
      <c r="O674" s="161">
        <f t="shared" si="60"/>
        <v>1772</v>
      </c>
      <c r="P674" s="166">
        <f t="shared" si="63"/>
        <v>44311</v>
      </c>
      <c r="Q674" s="166">
        <f t="shared" si="63"/>
        <v>44351</v>
      </c>
      <c r="R674" s="7"/>
    </row>
    <row r="675" spans="14:18" x14ac:dyDescent="0.2">
      <c r="N675" s="160">
        <f t="shared" si="61"/>
        <v>26</v>
      </c>
      <c r="O675" s="161">
        <f t="shared" si="60"/>
        <v>1704</v>
      </c>
      <c r="P675" s="166">
        <f t="shared" si="63"/>
        <v>44312</v>
      </c>
      <c r="Q675" s="166">
        <f t="shared" si="63"/>
        <v>44352</v>
      </c>
      <c r="R675" s="7"/>
    </row>
    <row r="676" spans="14:18" x14ac:dyDescent="0.2">
      <c r="N676" s="160">
        <f t="shared" si="61"/>
        <v>27</v>
      </c>
      <c r="O676" s="161">
        <f t="shared" si="60"/>
        <v>1641</v>
      </c>
      <c r="P676" s="166">
        <f t="shared" si="63"/>
        <v>44313</v>
      </c>
      <c r="Q676" s="166">
        <f t="shared" si="63"/>
        <v>44353</v>
      </c>
      <c r="R676" s="7"/>
    </row>
    <row r="677" spans="14:18" x14ac:dyDescent="0.2">
      <c r="N677" s="160">
        <f t="shared" si="61"/>
        <v>28</v>
      </c>
      <c r="O677" s="161">
        <f t="shared" si="60"/>
        <v>1583</v>
      </c>
      <c r="P677" s="166">
        <f t="shared" si="63"/>
        <v>44314</v>
      </c>
      <c r="Q677" s="166">
        <f t="shared" si="63"/>
        <v>44354</v>
      </c>
      <c r="R677" s="7"/>
    </row>
    <row r="678" spans="14:18" x14ac:dyDescent="0.2">
      <c r="N678" s="160">
        <f t="shared" si="61"/>
        <v>29</v>
      </c>
      <c r="O678" s="161">
        <f t="shared" si="60"/>
        <v>1528</v>
      </c>
      <c r="P678" s="166">
        <f t="shared" si="63"/>
        <v>44315</v>
      </c>
      <c r="Q678" s="166">
        <f t="shared" si="63"/>
        <v>44355</v>
      </c>
      <c r="R678" s="7"/>
    </row>
    <row r="679" spans="14:18" x14ac:dyDescent="0.2">
      <c r="N679" s="160">
        <f t="shared" si="61"/>
        <v>30</v>
      </c>
      <c r="O679" s="161">
        <f t="shared" si="60"/>
        <v>1477</v>
      </c>
      <c r="P679" s="166">
        <f t="shared" si="63"/>
        <v>44316</v>
      </c>
      <c r="Q679" s="166">
        <f t="shared" si="63"/>
        <v>44356</v>
      </c>
      <c r="R679" s="7"/>
    </row>
    <row r="680" spans="14:18" x14ac:dyDescent="0.2">
      <c r="N680" s="160">
        <f t="shared" si="61"/>
        <v>1</v>
      </c>
      <c r="O680" s="161">
        <f t="shared" si="60"/>
        <v>44317</v>
      </c>
      <c r="P680" s="166">
        <f t="shared" si="63"/>
        <v>44317</v>
      </c>
      <c r="Q680" s="166">
        <f t="shared" si="63"/>
        <v>44357</v>
      </c>
      <c r="R680" s="7"/>
    </row>
    <row r="681" spans="14:18" x14ac:dyDescent="0.2">
      <c r="N681" s="160">
        <f t="shared" si="61"/>
        <v>2</v>
      </c>
      <c r="O681" s="161">
        <f t="shared" si="60"/>
        <v>22159</v>
      </c>
      <c r="P681" s="166">
        <f t="shared" si="63"/>
        <v>44318</v>
      </c>
      <c r="Q681" s="166">
        <f t="shared" si="63"/>
        <v>44358</v>
      </c>
      <c r="R681" s="7"/>
    </row>
    <row r="682" spans="14:18" x14ac:dyDescent="0.2">
      <c r="N682" s="160">
        <f t="shared" si="61"/>
        <v>3</v>
      </c>
      <c r="O682" s="161">
        <f t="shared" si="60"/>
        <v>14773</v>
      </c>
      <c r="P682" s="166">
        <f t="shared" si="63"/>
        <v>44319</v>
      </c>
      <c r="Q682" s="166">
        <f t="shared" si="63"/>
        <v>44359</v>
      </c>
      <c r="R682" s="7"/>
    </row>
    <row r="683" spans="14:18" x14ac:dyDescent="0.2">
      <c r="N683" s="160">
        <f t="shared" si="61"/>
        <v>4</v>
      </c>
      <c r="O683" s="161">
        <f t="shared" si="60"/>
        <v>11080</v>
      </c>
      <c r="P683" s="166">
        <f t="shared" si="63"/>
        <v>44320</v>
      </c>
      <c r="Q683" s="166">
        <f t="shared" si="63"/>
        <v>44360</v>
      </c>
      <c r="R683" s="7"/>
    </row>
    <row r="684" spans="14:18" x14ac:dyDescent="0.2">
      <c r="N684" s="160">
        <f t="shared" si="61"/>
        <v>5</v>
      </c>
      <c r="O684" s="161">
        <f t="shared" si="60"/>
        <v>8864</v>
      </c>
      <c r="P684" s="166">
        <f t="shared" ref="P684:Q699" si="64">P683+1</f>
        <v>44321</v>
      </c>
      <c r="Q684" s="166">
        <f t="shared" si="64"/>
        <v>44361</v>
      </c>
      <c r="R684" s="7"/>
    </row>
    <row r="685" spans="14:18" x14ac:dyDescent="0.2">
      <c r="N685" s="160">
        <f t="shared" si="61"/>
        <v>6</v>
      </c>
      <c r="O685" s="161">
        <f t="shared" si="60"/>
        <v>7387</v>
      </c>
      <c r="P685" s="166">
        <f t="shared" si="64"/>
        <v>44322</v>
      </c>
      <c r="Q685" s="166">
        <f t="shared" si="64"/>
        <v>44362</v>
      </c>
      <c r="R685" s="7"/>
    </row>
    <row r="686" spans="14:18" x14ac:dyDescent="0.2">
      <c r="N686" s="160">
        <f t="shared" si="61"/>
        <v>7</v>
      </c>
      <c r="O686" s="161">
        <f t="shared" si="60"/>
        <v>6332</v>
      </c>
      <c r="P686" s="166">
        <f t="shared" si="64"/>
        <v>44323</v>
      </c>
      <c r="Q686" s="166">
        <f t="shared" si="64"/>
        <v>44363</v>
      </c>
      <c r="R686" s="7"/>
    </row>
    <row r="687" spans="14:18" x14ac:dyDescent="0.2">
      <c r="N687" s="160">
        <f t="shared" si="61"/>
        <v>8</v>
      </c>
      <c r="O687" s="161">
        <f t="shared" si="60"/>
        <v>5541</v>
      </c>
      <c r="P687" s="166">
        <f t="shared" si="64"/>
        <v>44324</v>
      </c>
      <c r="Q687" s="166">
        <f t="shared" si="64"/>
        <v>44364</v>
      </c>
      <c r="R687" s="7"/>
    </row>
    <row r="688" spans="14:18" x14ac:dyDescent="0.2">
      <c r="N688" s="160">
        <f t="shared" si="61"/>
        <v>9</v>
      </c>
      <c r="O688" s="161">
        <f t="shared" si="60"/>
        <v>4925</v>
      </c>
      <c r="P688" s="166">
        <f t="shared" si="64"/>
        <v>44325</v>
      </c>
      <c r="Q688" s="166">
        <f t="shared" si="64"/>
        <v>44365</v>
      </c>
      <c r="R688" s="7"/>
    </row>
    <row r="689" spans="14:18" x14ac:dyDescent="0.2">
      <c r="N689" s="160">
        <f t="shared" si="61"/>
        <v>10</v>
      </c>
      <c r="O689" s="161">
        <f t="shared" si="60"/>
        <v>4433</v>
      </c>
      <c r="P689" s="166">
        <f t="shared" si="64"/>
        <v>44326</v>
      </c>
      <c r="Q689" s="166">
        <f t="shared" si="64"/>
        <v>44366</v>
      </c>
      <c r="R689" s="7"/>
    </row>
    <row r="690" spans="14:18" x14ac:dyDescent="0.2">
      <c r="N690" s="160">
        <f t="shared" si="61"/>
        <v>11</v>
      </c>
      <c r="O690" s="161">
        <f t="shared" si="60"/>
        <v>4030</v>
      </c>
      <c r="P690" s="166">
        <f t="shared" si="64"/>
        <v>44327</v>
      </c>
      <c r="Q690" s="166">
        <f t="shared" si="64"/>
        <v>44367</v>
      </c>
      <c r="R690" s="7"/>
    </row>
    <row r="691" spans="14:18" x14ac:dyDescent="0.2">
      <c r="N691" s="160">
        <f t="shared" si="61"/>
        <v>12</v>
      </c>
      <c r="O691" s="161">
        <f t="shared" si="60"/>
        <v>3694</v>
      </c>
      <c r="P691" s="166">
        <f t="shared" si="64"/>
        <v>44328</v>
      </c>
      <c r="Q691" s="166">
        <f t="shared" si="64"/>
        <v>44368</v>
      </c>
      <c r="R691" s="7"/>
    </row>
    <row r="692" spans="14:18" x14ac:dyDescent="0.2">
      <c r="N692" s="160">
        <f t="shared" si="61"/>
        <v>13</v>
      </c>
      <c r="O692" s="161">
        <f t="shared" si="60"/>
        <v>3410</v>
      </c>
      <c r="P692" s="166">
        <f t="shared" si="64"/>
        <v>44329</v>
      </c>
      <c r="Q692" s="166">
        <f t="shared" si="64"/>
        <v>44369</v>
      </c>
      <c r="R692" s="7"/>
    </row>
    <row r="693" spans="14:18" x14ac:dyDescent="0.2">
      <c r="N693" s="160">
        <f t="shared" si="61"/>
        <v>14</v>
      </c>
      <c r="O693" s="161">
        <f t="shared" si="60"/>
        <v>3166</v>
      </c>
      <c r="P693" s="166">
        <f t="shared" si="64"/>
        <v>44330</v>
      </c>
      <c r="Q693" s="166">
        <f t="shared" si="64"/>
        <v>44370</v>
      </c>
      <c r="R693" s="7"/>
    </row>
    <row r="694" spans="14:18" x14ac:dyDescent="0.2">
      <c r="N694" s="160">
        <f t="shared" si="61"/>
        <v>15</v>
      </c>
      <c r="O694" s="161">
        <f t="shared" si="60"/>
        <v>2955</v>
      </c>
      <c r="P694" s="166">
        <f t="shared" si="64"/>
        <v>44331</v>
      </c>
      <c r="Q694" s="166">
        <f t="shared" si="64"/>
        <v>44371</v>
      </c>
      <c r="R694" s="7"/>
    </row>
    <row r="695" spans="14:18" x14ac:dyDescent="0.2">
      <c r="N695" s="160">
        <f t="shared" si="61"/>
        <v>16</v>
      </c>
      <c r="O695" s="161">
        <f t="shared" si="60"/>
        <v>2771</v>
      </c>
      <c r="P695" s="166">
        <f t="shared" si="64"/>
        <v>44332</v>
      </c>
      <c r="Q695" s="166">
        <f t="shared" si="64"/>
        <v>44372</v>
      </c>
      <c r="R695" s="7"/>
    </row>
    <row r="696" spans="14:18" x14ac:dyDescent="0.2">
      <c r="N696" s="160">
        <f t="shared" si="61"/>
        <v>17</v>
      </c>
      <c r="O696" s="161">
        <f t="shared" si="60"/>
        <v>2608</v>
      </c>
      <c r="P696" s="166">
        <f t="shared" si="64"/>
        <v>44333</v>
      </c>
      <c r="Q696" s="166">
        <f t="shared" si="64"/>
        <v>44373</v>
      </c>
      <c r="R696" s="7"/>
    </row>
    <row r="697" spans="14:18" x14ac:dyDescent="0.2">
      <c r="N697" s="160">
        <f t="shared" si="61"/>
        <v>18</v>
      </c>
      <c r="O697" s="161">
        <f t="shared" si="60"/>
        <v>2463</v>
      </c>
      <c r="P697" s="166">
        <f t="shared" si="64"/>
        <v>44334</v>
      </c>
      <c r="Q697" s="166">
        <f t="shared" si="64"/>
        <v>44374</v>
      </c>
      <c r="R697" s="7"/>
    </row>
    <row r="698" spans="14:18" x14ac:dyDescent="0.2">
      <c r="N698" s="160">
        <f t="shared" si="61"/>
        <v>19</v>
      </c>
      <c r="O698" s="161">
        <f t="shared" si="60"/>
        <v>2333</v>
      </c>
      <c r="P698" s="166">
        <f t="shared" si="64"/>
        <v>44335</v>
      </c>
      <c r="Q698" s="166">
        <f t="shared" si="64"/>
        <v>44375</v>
      </c>
      <c r="R698" s="7"/>
    </row>
    <row r="699" spans="14:18" x14ac:dyDescent="0.2">
      <c r="N699" s="160">
        <f t="shared" si="61"/>
        <v>20</v>
      </c>
      <c r="O699" s="161">
        <f t="shared" si="60"/>
        <v>2217</v>
      </c>
      <c r="P699" s="166">
        <f t="shared" si="64"/>
        <v>44336</v>
      </c>
      <c r="Q699" s="166">
        <f t="shared" si="64"/>
        <v>44376</v>
      </c>
      <c r="R699" s="7"/>
    </row>
    <row r="700" spans="14:18" x14ac:dyDescent="0.2">
      <c r="N700" s="160">
        <f t="shared" si="61"/>
        <v>21</v>
      </c>
      <c r="O700" s="161">
        <f t="shared" si="60"/>
        <v>2111</v>
      </c>
      <c r="P700" s="166">
        <f t="shared" ref="P700:Q715" si="65">P699+1</f>
        <v>44337</v>
      </c>
      <c r="Q700" s="166">
        <f t="shared" si="65"/>
        <v>44377</v>
      </c>
      <c r="R700" s="7"/>
    </row>
    <row r="701" spans="14:18" x14ac:dyDescent="0.2">
      <c r="N701" s="160">
        <f t="shared" si="61"/>
        <v>22</v>
      </c>
      <c r="O701" s="161">
        <f t="shared" si="60"/>
        <v>2015</v>
      </c>
      <c r="P701" s="166">
        <f t="shared" si="65"/>
        <v>44338</v>
      </c>
      <c r="Q701" s="166">
        <f t="shared" si="65"/>
        <v>44378</v>
      </c>
      <c r="R701" s="7"/>
    </row>
    <row r="702" spans="14:18" x14ac:dyDescent="0.2">
      <c r="N702" s="160">
        <f t="shared" si="61"/>
        <v>23</v>
      </c>
      <c r="O702" s="161">
        <f t="shared" si="60"/>
        <v>1928</v>
      </c>
      <c r="P702" s="166">
        <f t="shared" si="65"/>
        <v>44339</v>
      </c>
      <c r="Q702" s="166">
        <f t="shared" si="65"/>
        <v>44379</v>
      </c>
      <c r="R702" s="7"/>
    </row>
    <row r="703" spans="14:18" x14ac:dyDescent="0.2">
      <c r="N703" s="160">
        <f t="shared" si="61"/>
        <v>24</v>
      </c>
      <c r="O703" s="161">
        <f t="shared" si="60"/>
        <v>1848</v>
      </c>
      <c r="P703" s="166">
        <f t="shared" si="65"/>
        <v>44340</v>
      </c>
      <c r="Q703" s="166">
        <f t="shared" si="65"/>
        <v>44380</v>
      </c>
      <c r="R703" s="7"/>
    </row>
    <row r="704" spans="14:18" x14ac:dyDescent="0.2">
      <c r="N704" s="160">
        <f t="shared" si="61"/>
        <v>25</v>
      </c>
      <c r="O704" s="161">
        <f t="shared" si="60"/>
        <v>1774</v>
      </c>
      <c r="P704" s="166">
        <f t="shared" si="65"/>
        <v>44341</v>
      </c>
      <c r="Q704" s="166">
        <f t="shared" si="65"/>
        <v>44381</v>
      </c>
      <c r="R704" s="7"/>
    </row>
    <row r="705" spans="14:18" x14ac:dyDescent="0.2">
      <c r="N705" s="160">
        <f t="shared" si="61"/>
        <v>26</v>
      </c>
      <c r="O705" s="161">
        <f t="shared" si="60"/>
        <v>1705</v>
      </c>
      <c r="P705" s="166">
        <f t="shared" si="65"/>
        <v>44342</v>
      </c>
      <c r="Q705" s="166">
        <f t="shared" si="65"/>
        <v>44382</v>
      </c>
      <c r="R705" s="7"/>
    </row>
    <row r="706" spans="14:18" x14ac:dyDescent="0.2">
      <c r="N706" s="160">
        <f t="shared" si="61"/>
        <v>27</v>
      </c>
      <c r="O706" s="161">
        <f t="shared" si="60"/>
        <v>1642</v>
      </c>
      <c r="P706" s="166">
        <f t="shared" si="65"/>
        <v>44343</v>
      </c>
      <c r="Q706" s="166">
        <f t="shared" si="65"/>
        <v>44383</v>
      </c>
      <c r="R706" s="7"/>
    </row>
    <row r="707" spans="14:18" x14ac:dyDescent="0.2">
      <c r="N707" s="160">
        <f t="shared" si="61"/>
        <v>28</v>
      </c>
      <c r="O707" s="161">
        <f t="shared" si="60"/>
        <v>1584</v>
      </c>
      <c r="P707" s="166">
        <f t="shared" si="65"/>
        <v>44344</v>
      </c>
      <c r="Q707" s="166">
        <f t="shared" si="65"/>
        <v>44384</v>
      </c>
      <c r="R707" s="7"/>
    </row>
    <row r="708" spans="14:18" x14ac:dyDescent="0.2">
      <c r="N708" s="160">
        <f t="shared" si="61"/>
        <v>29</v>
      </c>
      <c r="O708" s="161">
        <f t="shared" si="60"/>
        <v>1529</v>
      </c>
      <c r="P708" s="166">
        <f t="shared" si="65"/>
        <v>44345</v>
      </c>
      <c r="Q708" s="166">
        <f t="shared" si="65"/>
        <v>44385</v>
      </c>
      <c r="R708" s="7"/>
    </row>
    <row r="709" spans="14:18" x14ac:dyDescent="0.2">
      <c r="N709" s="160">
        <f t="shared" si="61"/>
        <v>30</v>
      </c>
      <c r="O709" s="161">
        <f t="shared" si="60"/>
        <v>1478</v>
      </c>
      <c r="P709" s="166">
        <f t="shared" si="65"/>
        <v>44346</v>
      </c>
      <c r="Q709" s="166">
        <f t="shared" si="65"/>
        <v>44386</v>
      </c>
      <c r="R709" s="7"/>
    </row>
    <row r="710" spans="14:18" x14ac:dyDescent="0.2">
      <c r="N710" s="160">
        <f t="shared" si="61"/>
        <v>31</v>
      </c>
      <c r="O710" s="161">
        <f t="shared" si="60"/>
        <v>1431</v>
      </c>
      <c r="P710" s="166">
        <f t="shared" si="65"/>
        <v>44347</v>
      </c>
      <c r="Q710" s="166">
        <f t="shared" si="65"/>
        <v>44387</v>
      </c>
      <c r="R710" s="7"/>
    </row>
    <row r="711" spans="14:18" x14ac:dyDescent="0.2">
      <c r="N711" s="160">
        <f t="shared" si="61"/>
        <v>1</v>
      </c>
      <c r="O711" s="161">
        <f t="shared" si="60"/>
        <v>44348</v>
      </c>
      <c r="P711" s="166">
        <f t="shared" si="65"/>
        <v>44348</v>
      </c>
      <c r="Q711" s="166">
        <f t="shared" si="65"/>
        <v>44388</v>
      </c>
      <c r="R711" s="7"/>
    </row>
    <row r="712" spans="14:18" x14ac:dyDescent="0.2">
      <c r="N712" s="160">
        <f t="shared" si="61"/>
        <v>2</v>
      </c>
      <c r="O712" s="161">
        <f t="shared" si="60"/>
        <v>22175</v>
      </c>
      <c r="P712" s="166">
        <f t="shared" si="65"/>
        <v>44349</v>
      </c>
      <c r="Q712" s="166">
        <f t="shared" si="65"/>
        <v>44389</v>
      </c>
      <c r="R712" s="7"/>
    </row>
    <row r="713" spans="14:18" x14ac:dyDescent="0.2">
      <c r="N713" s="160">
        <f t="shared" si="61"/>
        <v>3</v>
      </c>
      <c r="O713" s="161">
        <f t="shared" si="60"/>
        <v>14783</v>
      </c>
      <c r="P713" s="166">
        <f t="shared" si="65"/>
        <v>44350</v>
      </c>
      <c r="Q713" s="166">
        <f t="shared" si="65"/>
        <v>44390</v>
      </c>
      <c r="R713" s="7"/>
    </row>
    <row r="714" spans="14:18" x14ac:dyDescent="0.2">
      <c r="N714" s="160">
        <f t="shared" si="61"/>
        <v>4</v>
      </c>
      <c r="O714" s="161">
        <f t="shared" ref="O714:O777" si="66">ROUND(P714/N714,0)</f>
        <v>11088</v>
      </c>
      <c r="P714" s="166">
        <f t="shared" si="65"/>
        <v>44351</v>
      </c>
      <c r="Q714" s="166">
        <f t="shared" si="65"/>
        <v>44391</v>
      </c>
      <c r="R714" s="7"/>
    </row>
    <row r="715" spans="14:18" x14ac:dyDescent="0.2">
      <c r="N715" s="160">
        <f t="shared" ref="N715:N778" si="67">DAY(P715)</f>
        <v>5</v>
      </c>
      <c r="O715" s="161">
        <f t="shared" si="66"/>
        <v>8870</v>
      </c>
      <c r="P715" s="166">
        <f t="shared" si="65"/>
        <v>44352</v>
      </c>
      <c r="Q715" s="166">
        <f t="shared" si="65"/>
        <v>44392</v>
      </c>
      <c r="R715" s="7"/>
    </row>
    <row r="716" spans="14:18" x14ac:dyDescent="0.2">
      <c r="N716" s="160">
        <f t="shared" si="67"/>
        <v>6</v>
      </c>
      <c r="O716" s="161">
        <f t="shared" si="66"/>
        <v>7392</v>
      </c>
      <c r="P716" s="166">
        <f t="shared" ref="P716:Q731" si="68">P715+1</f>
        <v>44353</v>
      </c>
      <c r="Q716" s="166">
        <f t="shared" si="68"/>
        <v>44393</v>
      </c>
      <c r="R716" s="7"/>
    </row>
    <row r="717" spans="14:18" x14ac:dyDescent="0.2">
      <c r="N717" s="160">
        <f t="shared" si="67"/>
        <v>7</v>
      </c>
      <c r="O717" s="161">
        <f t="shared" si="66"/>
        <v>6336</v>
      </c>
      <c r="P717" s="166">
        <f t="shared" si="68"/>
        <v>44354</v>
      </c>
      <c r="Q717" s="166">
        <f t="shared" si="68"/>
        <v>44394</v>
      </c>
      <c r="R717" s="7"/>
    </row>
    <row r="718" spans="14:18" x14ac:dyDescent="0.2">
      <c r="N718" s="160">
        <f t="shared" si="67"/>
        <v>8</v>
      </c>
      <c r="O718" s="161">
        <f t="shared" si="66"/>
        <v>5544</v>
      </c>
      <c r="P718" s="166">
        <f t="shared" si="68"/>
        <v>44355</v>
      </c>
      <c r="Q718" s="166">
        <f t="shared" si="68"/>
        <v>44395</v>
      </c>
      <c r="R718" s="7"/>
    </row>
    <row r="719" spans="14:18" x14ac:dyDescent="0.2">
      <c r="N719" s="160">
        <f t="shared" si="67"/>
        <v>9</v>
      </c>
      <c r="O719" s="161">
        <f t="shared" si="66"/>
        <v>4928</v>
      </c>
      <c r="P719" s="166">
        <f t="shared" si="68"/>
        <v>44356</v>
      </c>
      <c r="Q719" s="166">
        <f t="shared" si="68"/>
        <v>44396</v>
      </c>
      <c r="R719" s="7"/>
    </row>
    <row r="720" spans="14:18" x14ac:dyDescent="0.2">
      <c r="N720" s="160">
        <f t="shared" si="67"/>
        <v>10</v>
      </c>
      <c r="O720" s="161">
        <f t="shared" si="66"/>
        <v>4436</v>
      </c>
      <c r="P720" s="166">
        <f t="shared" si="68"/>
        <v>44357</v>
      </c>
      <c r="Q720" s="166">
        <f t="shared" si="68"/>
        <v>44397</v>
      </c>
      <c r="R720" s="7"/>
    </row>
    <row r="721" spans="14:18" x14ac:dyDescent="0.2">
      <c r="N721" s="160">
        <f t="shared" si="67"/>
        <v>11</v>
      </c>
      <c r="O721" s="161">
        <f t="shared" si="66"/>
        <v>4033</v>
      </c>
      <c r="P721" s="166">
        <f t="shared" si="68"/>
        <v>44358</v>
      </c>
      <c r="Q721" s="166">
        <f t="shared" si="68"/>
        <v>44398</v>
      </c>
      <c r="R721" s="7"/>
    </row>
    <row r="722" spans="14:18" x14ac:dyDescent="0.2">
      <c r="N722" s="160">
        <f t="shared" si="67"/>
        <v>12</v>
      </c>
      <c r="O722" s="161">
        <f t="shared" si="66"/>
        <v>3697</v>
      </c>
      <c r="P722" s="166">
        <f t="shared" si="68"/>
        <v>44359</v>
      </c>
      <c r="Q722" s="166">
        <f t="shared" si="68"/>
        <v>44399</v>
      </c>
      <c r="R722" s="7"/>
    </row>
    <row r="723" spans="14:18" x14ac:dyDescent="0.2">
      <c r="N723" s="160">
        <f t="shared" si="67"/>
        <v>13</v>
      </c>
      <c r="O723" s="161">
        <f t="shared" si="66"/>
        <v>3412</v>
      </c>
      <c r="P723" s="166">
        <f t="shared" si="68"/>
        <v>44360</v>
      </c>
      <c r="Q723" s="166">
        <f t="shared" si="68"/>
        <v>44400</v>
      </c>
      <c r="R723" s="7"/>
    </row>
    <row r="724" spans="14:18" x14ac:dyDescent="0.2">
      <c r="N724" s="160">
        <f t="shared" si="67"/>
        <v>14</v>
      </c>
      <c r="O724" s="161">
        <f t="shared" si="66"/>
        <v>3169</v>
      </c>
      <c r="P724" s="166">
        <f t="shared" si="68"/>
        <v>44361</v>
      </c>
      <c r="Q724" s="166">
        <f t="shared" si="68"/>
        <v>44401</v>
      </c>
      <c r="R724" s="7"/>
    </row>
    <row r="725" spans="14:18" x14ac:dyDescent="0.2">
      <c r="N725" s="160">
        <f t="shared" si="67"/>
        <v>15</v>
      </c>
      <c r="O725" s="161">
        <f t="shared" si="66"/>
        <v>2957</v>
      </c>
      <c r="P725" s="166">
        <f t="shared" si="68"/>
        <v>44362</v>
      </c>
      <c r="Q725" s="166">
        <f t="shared" si="68"/>
        <v>44402</v>
      </c>
      <c r="R725" s="7"/>
    </row>
    <row r="726" spans="14:18" x14ac:dyDescent="0.2">
      <c r="N726" s="160">
        <f t="shared" si="67"/>
        <v>16</v>
      </c>
      <c r="O726" s="161">
        <f t="shared" si="66"/>
        <v>2773</v>
      </c>
      <c r="P726" s="166">
        <f t="shared" si="68"/>
        <v>44363</v>
      </c>
      <c r="Q726" s="166">
        <f t="shared" si="68"/>
        <v>44403</v>
      </c>
      <c r="R726" s="7"/>
    </row>
    <row r="727" spans="14:18" x14ac:dyDescent="0.2">
      <c r="N727" s="160">
        <f t="shared" si="67"/>
        <v>17</v>
      </c>
      <c r="O727" s="161">
        <f t="shared" si="66"/>
        <v>2610</v>
      </c>
      <c r="P727" s="166">
        <f t="shared" si="68"/>
        <v>44364</v>
      </c>
      <c r="Q727" s="166">
        <f t="shared" si="68"/>
        <v>44404</v>
      </c>
      <c r="R727" s="7"/>
    </row>
    <row r="728" spans="14:18" x14ac:dyDescent="0.2">
      <c r="N728" s="160">
        <f t="shared" si="67"/>
        <v>18</v>
      </c>
      <c r="O728" s="161">
        <f t="shared" si="66"/>
        <v>2465</v>
      </c>
      <c r="P728" s="166">
        <f t="shared" si="68"/>
        <v>44365</v>
      </c>
      <c r="Q728" s="166">
        <f t="shared" si="68"/>
        <v>44405</v>
      </c>
      <c r="R728" s="7"/>
    </row>
    <row r="729" spans="14:18" x14ac:dyDescent="0.2">
      <c r="N729" s="160">
        <f t="shared" si="67"/>
        <v>19</v>
      </c>
      <c r="O729" s="161">
        <f t="shared" si="66"/>
        <v>2335</v>
      </c>
      <c r="P729" s="166">
        <f t="shared" si="68"/>
        <v>44366</v>
      </c>
      <c r="Q729" s="166">
        <f t="shared" si="68"/>
        <v>44406</v>
      </c>
      <c r="R729" s="7"/>
    </row>
    <row r="730" spans="14:18" x14ac:dyDescent="0.2">
      <c r="N730" s="160">
        <f t="shared" si="67"/>
        <v>20</v>
      </c>
      <c r="O730" s="161">
        <f t="shared" si="66"/>
        <v>2218</v>
      </c>
      <c r="P730" s="166">
        <f t="shared" si="68"/>
        <v>44367</v>
      </c>
      <c r="Q730" s="166">
        <f t="shared" si="68"/>
        <v>44407</v>
      </c>
      <c r="R730" s="7"/>
    </row>
    <row r="731" spans="14:18" x14ac:dyDescent="0.2">
      <c r="N731" s="160">
        <f t="shared" si="67"/>
        <v>21</v>
      </c>
      <c r="O731" s="161">
        <f t="shared" si="66"/>
        <v>2113</v>
      </c>
      <c r="P731" s="166">
        <f t="shared" si="68"/>
        <v>44368</v>
      </c>
      <c r="Q731" s="166">
        <f t="shared" si="68"/>
        <v>44408</v>
      </c>
      <c r="R731" s="7"/>
    </row>
    <row r="732" spans="14:18" x14ac:dyDescent="0.2">
      <c r="N732" s="160">
        <f t="shared" si="67"/>
        <v>22</v>
      </c>
      <c r="O732" s="161">
        <f t="shared" si="66"/>
        <v>2017</v>
      </c>
      <c r="P732" s="166">
        <f t="shared" ref="P732:Q747" si="69">P731+1</f>
        <v>44369</v>
      </c>
      <c r="Q732" s="166">
        <f t="shared" si="69"/>
        <v>44409</v>
      </c>
      <c r="R732" s="7"/>
    </row>
    <row r="733" spans="14:18" x14ac:dyDescent="0.2">
      <c r="N733" s="160">
        <f t="shared" si="67"/>
        <v>23</v>
      </c>
      <c r="O733" s="161">
        <f t="shared" si="66"/>
        <v>1929</v>
      </c>
      <c r="P733" s="166">
        <f t="shared" si="69"/>
        <v>44370</v>
      </c>
      <c r="Q733" s="166">
        <f t="shared" si="69"/>
        <v>44410</v>
      </c>
      <c r="R733" s="7"/>
    </row>
    <row r="734" spans="14:18" x14ac:dyDescent="0.2">
      <c r="N734" s="160">
        <f t="shared" si="67"/>
        <v>24</v>
      </c>
      <c r="O734" s="161">
        <f t="shared" si="66"/>
        <v>1849</v>
      </c>
      <c r="P734" s="166">
        <f t="shared" si="69"/>
        <v>44371</v>
      </c>
      <c r="Q734" s="166">
        <f t="shared" si="69"/>
        <v>44411</v>
      </c>
      <c r="R734" s="7"/>
    </row>
    <row r="735" spans="14:18" x14ac:dyDescent="0.2">
      <c r="N735" s="160">
        <f t="shared" si="67"/>
        <v>25</v>
      </c>
      <c r="O735" s="161">
        <f t="shared" si="66"/>
        <v>1775</v>
      </c>
      <c r="P735" s="166">
        <f t="shared" si="69"/>
        <v>44372</v>
      </c>
      <c r="Q735" s="166">
        <f t="shared" si="69"/>
        <v>44412</v>
      </c>
      <c r="R735" s="7"/>
    </row>
    <row r="736" spans="14:18" x14ac:dyDescent="0.2">
      <c r="N736" s="160">
        <f t="shared" si="67"/>
        <v>26</v>
      </c>
      <c r="O736" s="161">
        <f t="shared" si="66"/>
        <v>1707</v>
      </c>
      <c r="P736" s="166">
        <f t="shared" si="69"/>
        <v>44373</v>
      </c>
      <c r="Q736" s="166">
        <f t="shared" si="69"/>
        <v>44413</v>
      </c>
      <c r="R736" s="7"/>
    </row>
    <row r="737" spans="14:18" x14ac:dyDescent="0.2">
      <c r="N737" s="160">
        <f t="shared" si="67"/>
        <v>27</v>
      </c>
      <c r="O737" s="161">
        <f t="shared" si="66"/>
        <v>1643</v>
      </c>
      <c r="P737" s="166">
        <f t="shared" si="69"/>
        <v>44374</v>
      </c>
      <c r="Q737" s="166">
        <f t="shared" si="69"/>
        <v>44414</v>
      </c>
      <c r="R737" s="7"/>
    </row>
    <row r="738" spans="14:18" x14ac:dyDescent="0.2">
      <c r="N738" s="160">
        <f t="shared" si="67"/>
        <v>28</v>
      </c>
      <c r="O738" s="161">
        <f t="shared" si="66"/>
        <v>1585</v>
      </c>
      <c r="P738" s="166">
        <f t="shared" si="69"/>
        <v>44375</v>
      </c>
      <c r="Q738" s="166">
        <f t="shared" si="69"/>
        <v>44415</v>
      </c>
      <c r="R738" s="7"/>
    </row>
    <row r="739" spans="14:18" x14ac:dyDescent="0.2">
      <c r="N739" s="160">
        <f t="shared" si="67"/>
        <v>29</v>
      </c>
      <c r="O739" s="161">
        <f t="shared" si="66"/>
        <v>1530</v>
      </c>
      <c r="P739" s="166">
        <f t="shared" si="69"/>
        <v>44376</v>
      </c>
      <c r="Q739" s="166">
        <f t="shared" si="69"/>
        <v>44416</v>
      </c>
      <c r="R739" s="7"/>
    </row>
    <row r="740" spans="14:18" x14ac:dyDescent="0.2">
      <c r="N740" s="160">
        <f t="shared" si="67"/>
        <v>30</v>
      </c>
      <c r="O740" s="161">
        <f t="shared" si="66"/>
        <v>1479</v>
      </c>
      <c r="P740" s="166">
        <f t="shared" si="69"/>
        <v>44377</v>
      </c>
      <c r="Q740" s="166">
        <f t="shared" si="69"/>
        <v>44417</v>
      </c>
      <c r="R740" s="7"/>
    </row>
    <row r="741" spans="14:18" x14ac:dyDescent="0.2">
      <c r="N741" s="160">
        <f t="shared" si="67"/>
        <v>1</v>
      </c>
      <c r="O741" s="161">
        <f t="shared" si="66"/>
        <v>44378</v>
      </c>
      <c r="P741" s="166">
        <f t="shared" si="69"/>
        <v>44378</v>
      </c>
      <c r="Q741" s="166">
        <f t="shared" si="69"/>
        <v>44418</v>
      </c>
      <c r="R741" s="7"/>
    </row>
    <row r="742" spans="14:18" x14ac:dyDescent="0.2">
      <c r="N742" s="160">
        <f t="shared" si="67"/>
        <v>2</v>
      </c>
      <c r="O742" s="161">
        <f t="shared" si="66"/>
        <v>22190</v>
      </c>
      <c r="P742" s="166">
        <f t="shared" si="69"/>
        <v>44379</v>
      </c>
      <c r="Q742" s="166">
        <f t="shared" si="69"/>
        <v>44419</v>
      </c>
      <c r="R742" s="7"/>
    </row>
    <row r="743" spans="14:18" x14ac:dyDescent="0.2">
      <c r="N743" s="160">
        <f t="shared" si="67"/>
        <v>3</v>
      </c>
      <c r="O743" s="161">
        <f t="shared" si="66"/>
        <v>14793</v>
      </c>
      <c r="P743" s="166">
        <f t="shared" si="69"/>
        <v>44380</v>
      </c>
      <c r="Q743" s="166">
        <f t="shared" si="69"/>
        <v>44420</v>
      </c>
      <c r="R743" s="7"/>
    </row>
    <row r="744" spans="14:18" x14ac:dyDescent="0.2">
      <c r="N744" s="160">
        <f t="shared" si="67"/>
        <v>4</v>
      </c>
      <c r="O744" s="161">
        <f t="shared" si="66"/>
        <v>11095</v>
      </c>
      <c r="P744" s="166">
        <f t="shared" si="69"/>
        <v>44381</v>
      </c>
      <c r="Q744" s="166">
        <f t="shared" si="69"/>
        <v>44421</v>
      </c>
      <c r="R744" s="7"/>
    </row>
    <row r="745" spans="14:18" x14ac:dyDescent="0.2">
      <c r="N745" s="160">
        <f t="shared" si="67"/>
        <v>5</v>
      </c>
      <c r="O745" s="161">
        <f t="shared" si="66"/>
        <v>8876</v>
      </c>
      <c r="P745" s="166">
        <f t="shared" si="69"/>
        <v>44382</v>
      </c>
      <c r="Q745" s="166">
        <f t="shared" si="69"/>
        <v>44422</v>
      </c>
      <c r="R745" s="7"/>
    </row>
    <row r="746" spans="14:18" x14ac:dyDescent="0.2">
      <c r="N746" s="160">
        <f t="shared" si="67"/>
        <v>6</v>
      </c>
      <c r="O746" s="161">
        <f t="shared" si="66"/>
        <v>7397</v>
      </c>
      <c r="P746" s="166">
        <f t="shared" si="69"/>
        <v>44383</v>
      </c>
      <c r="Q746" s="166">
        <f t="shared" si="69"/>
        <v>44423</v>
      </c>
      <c r="R746" s="7"/>
    </row>
    <row r="747" spans="14:18" x14ac:dyDescent="0.2">
      <c r="N747" s="160">
        <f t="shared" si="67"/>
        <v>7</v>
      </c>
      <c r="O747" s="161">
        <f t="shared" si="66"/>
        <v>6341</v>
      </c>
      <c r="P747" s="166">
        <f t="shared" si="69"/>
        <v>44384</v>
      </c>
      <c r="Q747" s="166">
        <f t="shared" si="69"/>
        <v>44424</v>
      </c>
      <c r="R747" s="7"/>
    </row>
    <row r="748" spans="14:18" x14ac:dyDescent="0.2">
      <c r="N748" s="160">
        <f t="shared" si="67"/>
        <v>8</v>
      </c>
      <c r="O748" s="161">
        <f t="shared" si="66"/>
        <v>5548</v>
      </c>
      <c r="P748" s="166">
        <f t="shared" ref="P748:Q763" si="70">P747+1</f>
        <v>44385</v>
      </c>
      <c r="Q748" s="166">
        <f t="shared" si="70"/>
        <v>44425</v>
      </c>
      <c r="R748" s="7"/>
    </row>
    <row r="749" spans="14:18" x14ac:dyDescent="0.2">
      <c r="N749" s="160">
        <f t="shared" si="67"/>
        <v>9</v>
      </c>
      <c r="O749" s="161">
        <f t="shared" si="66"/>
        <v>4932</v>
      </c>
      <c r="P749" s="166">
        <f t="shared" si="70"/>
        <v>44386</v>
      </c>
      <c r="Q749" s="166">
        <f t="shared" si="70"/>
        <v>44426</v>
      </c>
      <c r="R749" s="7"/>
    </row>
    <row r="750" spans="14:18" x14ac:dyDescent="0.2">
      <c r="N750" s="160">
        <f t="shared" si="67"/>
        <v>10</v>
      </c>
      <c r="O750" s="161">
        <f t="shared" si="66"/>
        <v>4439</v>
      </c>
      <c r="P750" s="166">
        <f t="shared" si="70"/>
        <v>44387</v>
      </c>
      <c r="Q750" s="166">
        <f t="shared" si="70"/>
        <v>44427</v>
      </c>
      <c r="R750" s="7"/>
    </row>
    <row r="751" spans="14:18" x14ac:dyDescent="0.2">
      <c r="N751" s="160">
        <f t="shared" si="67"/>
        <v>11</v>
      </c>
      <c r="O751" s="161">
        <f t="shared" si="66"/>
        <v>4035</v>
      </c>
      <c r="P751" s="166">
        <f t="shared" si="70"/>
        <v>44388</v>
      </c>
      <c r="Q751" s="166">
        <f t="shared" si="70"/>
        <v>44428</v>
      </c>
      <c r="R751" s="7"/>
    </row>
    <row r="752" spans="14:18" x14ac:dyDescent="0.2">
      <c r="N752" s="160">
        <f t="shared" si="67"/>
        <v>12</v>
      </c>
      <c r="O752" s="161">
        <f t="shared" si="66"/>
        <v>3699</v>
      </c>
      <c r="P752" s="166">
        <f t="shared" si="70"/>
        <v>44389</v>
      </c>
      <c r="Q752" s="166">
        <f t="shared" si="70"/>
        <v>44429</v>
      </c>
      <c r="R752" s="7"/>
    </row>
    <row r="753" spans="14:18" x14ac:dyDescent="0.2">
      <c r="N753" s="160">
        <f t="shared" si="67"/>
        <v>13</v>
      </c>
      <c r="O753" s="161">
        <f t="shared" si="66"/>
        <v>3415</v>
      </c>
      <c r="P753" s="166">
        <f t="shared" si="70"/>
        <v>44390</v>
      </c>
      <c r="Q753" s="166">
        <f t="shared" si="70"/>
        <v>44430</v>
      </c>
      <c r="R753" s="7"/>
    </row>
    <row r="754" spans="14:18" x14ac:dyDescent="0.2">
      <c r="N754" s="160">
        <f t="shared" si="67"/>
        <v>14</v>
      </c>
      <c r="O754" s="161">
        <f t="shared" si="66"/>
        <v>3171</v>
      </c>
      <c r="P754" s="166">
        <f t="shared" si="70"/>
        <v>44391</v>
      </c>
      <c r="Q754" s="166">
        <f t="shared" si="70"/>
        <v>44431</v>
      </c>
      <c r="R754" s="7"/>
    </row>
    <row r="755" spans="14:18" x14ac:dyDescent="0.2">
      <c r="N755" s="160">
        <f t="shared" si="67"/>
        <v>15</v>
      </c>
      <c r="O755" s="161">
        <f t="shared" si="66"/>
        <v>2959</v>
      </c>
      <c r="P755" s="166">
        <f t="shared" si="70"/>
        <v>44392</v>
      </c>
      <c r="Q755" s="166">
        <f t="shared" si="70"/>
        <v>44432</v>
      </c>
      <c r="R755" s="7"/>
    </row>
    <row r="756" spans="14:18" x14ac:dyDescent="0.2">
      <c r="N756" s="160">
        <f t="shared" si="67"/>
        <v>16</v>
      </c>
      <c r="O756" s="161">
        <f t="shared" si="66"/>
        <v>2775</v>
      </c>
      <c r="P756" s="166">
        <f t="shared" si="70"/>
        <v>44393</v>
      </c>
      <c r="Q756" s="166">
        <f t="shared" si="70"/>
        <v>44433</v>
      </c>
      <c r="R756" s="7"/>
    </row>
    <row r="757" spans="14:18" x14ac:dyDescent="0.2">
      <c r="N757" s="160">
        <f t="shared" si="67"/>
        <v>17</v>
      </c>
      <c r="O757" s="161">
        <f t="shared" si="66"/>
        <v>2611</v>
      </c>
      <c r="P757" s="166">
        <f t="shared" si="70"/>
        <v>44394</v>
      </c>
      <c r="Q757" s="166">
        <f t="shared" si="70"/>
        <v>44434</v>
      </c>
      <c r="R757" s="7"/>
    </row>
    <row r="758" spans="14:18" x14ac:dyDescent="0.2">
      <c r="N758" s="160">
        <f t="shared" si="67"/>
        <v>18</v>
      </c>
      <c r="O758" s="161">
        <f t="shared" si="66"/>
        <v>2466</v>
      </c>
      <c r="P758" s="166">
        <f t="shared" si="70"/>
        <v>44395</v>
      </c>
      <c r="Q758" s="166">
        <f t="shared" si="70"/>
        <v>44435</v>
      </c>
      <c r="R758" s="7"/>
    </row>
    <row r="759" spans="14:18" x14ac:dyDescent="0.2">
      <c r="N759" s="160">
        <f t="shared" si="67"/>
        <v>19</v>
      </c>
      <c r="O759" s="161">
        <f t="shared" si="66"/>
        <v>2337</v>
      </c>
      <c r="P759" s="166">
        <f t="shared" si="70"/>
        <v>44396</v>
      </c>
      <c r="Q759" s="166">
        <f t="shared" si="70"/>
        <v>44436</v>
      </c>
      <c r="R759" s="7"/>
    </row>
    <row r="760" spans="14:18" x14ac:dyDescent="0.2">
      <c r="N760" s="160">
        <f t="shared" si="67"/>
        <v>20</v>
      </c>
      <c r="O760" s="161">
        <f t="shared" si="66"/>
        <v>2220</v>
      </c>
      <c r="P760" s="166">
        <f t="shared" si="70"/>
        <v>44397</v>
      </c>
      <c r="Q760" s="166">
        <f t="shared" si="70"/>
        <v>44437</v>
      </c>
      <c r="R760" s="7"/>
    </row>
    <row r="761" spans="14:18" x14ac:dyDescent="0.2">
      <c r="N761" s="160">
        <f t="shared" si="67"/>
        <v>21</v>
      </c>
      <c r="O761" s="161">
        <f t="shared" si="66"/>
        <v>2114</v>
      </c>
      <c r="P761" s="166">
        <f t="shared" si="70"/>
        <v>44398</v>
      </c>
      <c r="Q761" s="166">
        <f t="shared" si="70"/>
        <v>44438</v>
      </c>
      <c r="R761" s="7"/>
    </row>
    <row r="762" spans="14:18" x14ac:dyDescent="0.2">
      <c r="N762" s="160">
        <f t="shared" si="67"/>
        <v>22</v>
      </c>
      <c r="O762" s="161">
        <f t="shared" si="66"/>
        <v>2018</v>
      </c>
      <c r="P762" s="166">
        <f t="shared" si="70"/>
        <v>44399</v>
      </c>
      <c r="Q762" s="166">
        <f t="shared" si="70"/>
        <v>44439</v>
      </c>
      <c r="R762" s="7"/>
    </row>
    <row r="763" spans="14:18" x14ac:dyDescent="0.2">
      <c r="N763" s="160">
        <f t="shared" si="67"/>
        <v>23</v>
      </c>
      <c r="O763" s="161">
        <f t="shared" si="66"/>
        <v>1930</v>
      </c>
      <c r="P763" s="166">
        <f t="shared" si="70"/>
        <v>44400</v>
      </c>
      <c r="Q763" s="166">
        <f t="shared" si="70"/>
        <v>44440</v>
      </c>
      <c r="R763" s="7"/>
    </row>
    <row r="764" spans="14:18" x14ac:dyDescent="0.2">
      <c r="N764" s="160">
        <f t="shared" si="67"/>
        <v>24</v>
      </c>
      <c r="O764" s="161">
        <f t="shared" si="66"/>
        <v>1850</v>
      </c>
      <c r="P764" s="166">
        <f t="shared" ref="P764:Q779" si="71">P763+1</f>
        <v>44401</v>
      </c>
      <c r="Q764" s="166">
        <f t="shared" si="71"/>
        <v>44441</v>
      </c>
      <c r="R764" s="7"/>
    </row>
    <row r="765" spans="14:18" x14ac:dyDescent="0.2">
      <c r="N765" s="160">
        <f t="shared" si="67"/>
        <v>25</v>
      </c>
      <c r="O765" s="161">
        <f t="shared" si="66"/>
        <v>1776</v>
      </c>
      <c r="P765" s="166">
        <f t="shared" si="71"/>
        <v>44402</v>
      </c>
      <c r="Q765" s="166">
        <f t="shared" si="71"/>
        <v>44442</v>
      </c>
      <c r="R765" s="7"/>
    </row>
    <row r="766" spans="14:18" x14ac:dyDescent="0.2">
      <c r="N766" s="160">
        <f t="shared" si="67"/>
        <v>26</v>
      </c>
      <c r="O766" s="161">
        <f t="shared" si="66"/>
        <v>1708</v>
      </c>
      <c r="P766" s="166">
        <f t="shared" si="71"/>
        <v>44403</v>
      </c>
      <c r="Q766" s="166">
        <f t="shared" si="71"/>
        <v>44443</v>
      </c>
      <c r="R766" s="7"/>
    </row>
    <row r="767" spans="14:18" x14ac:dyDescent="0.2">
      <c r="N767" s="160">
        <f t="shared" si="67"/>
        <v>27</v>
      </c>
      <c r="O767" s="161">
        <f t="shared" si="66"/>
        <v>1645</v>
      </c>
      <c r="P767" s="166">
        <f t="shared" si="71"/>
        <v>44404</v>
      </c>
      <c r="Q767" s="166">
        <f t="shared" si="71"/>
        <v>44444</v>
      </c>
      <c r="R767" s="7"/>
    </row>
    <row r="768" spans="14:18" x14ac:dyDescent="0.2">
      <c r="N768" s="160">
        <f t="shared" si="67"/>
        <v>28</v>
      </c>
      <c r="O768" s="161">
        <f t="shared" si="66"/>
        <v>1586</v>
      </c>
      <c r="P768" s="166">
        <f t="shared" si="71"/>
        <v>44405</v>
      </c>
      <c r="Q768" s="166">
        <f t="shared" si="71"/>
        <v>44445</v>
      </c>
      <c r="R768" s="7"/>
    </row>
    <row r="769" spans="14:18" x14ac:dyDescent="0.2">
      <c r="N769" s="160">
        <f t="shared" si="67"/>
        <v>29</v>
      </c>
      <c r="O769" s="161">
        <f t="shared" si="66"/>
        <v>1531</v>
      </c>
      <c r="P769" s="166">
        <f t="shared" si="71"/>
        <v>44406</v>
      </c>
      <c r="Q769" s="166">
        <f t="shared" si="71"/>
        <v>44446</v>
      </c>
      <c r="R769" s="7"/>
    </row>
    <row r="770" spans="14:18" x14ac:dyDescent="0.2">
      <c r="N770" s="160">
        <f t="shared" si="67"/>
        <v>30</v>
      </c>
      <c r="O770" s="161">
        <f t="shared" si="66"/>
        <v>1480</v>
      </c>
      <c r="P770" s="166">
        <f t="shared" si="71"/>
        <v>44407</v>
      </c>
      <c r="Q770" s="166">
        <f t="shared" si="71"/>
        <v>44447</v>
      </c>
      <c r="R770" s="7"/>
    </row>
    <row r="771" spans="14:18" x14ac:dyDescent="0.2">
      <c r="N771" s="160">
        <f t="shared" si="67"/>
        <v>31</v>
      </c>
      <c r="O771" s="161">
        <f t="shared" si="66"/>
        <v>1433</v>
      </c>
      <c r="P771" s="166">
        <f t="shared" si="71"/>
        <v>44408</v>
      </c>
      <c r="Q771" s="166">
        <f t="shared" si="71"/>
        <v>44448</v>
      </c>
      <c r="R771" s="7"/>
    </row>
    <row r="772" spans="14:18" x14ac:dyDescent="0.2">
      <c r="N772" s="160">
        <f t="shared" si="67"/>
        <v>1</v>
      </c>
      <c r="O772" s="161">
        <f t="shared" si="66"/>
        <v>44409</v>
      </c>
      <c r="P772" s="166">
        <f t="shared" si="71"/>
        <v>44409</v>
      </c>
      <c r="Q772" s="166">
        <f t="shared" si="71"/>
        <v>44449</v>
      </c>
      <c r="R772" s="7"/>
    </row>
    <row r="773" spans="14:18" x14ac:dyDescent="0.2">
      <c r="N773" s="160">
        <f t="shared" si="67"/>
        <v>2</v>
      </c>
      <c r="O773" s="161">
        <f t="shared" si="66"/>
        <v>22205</v>
      </c>
      <c r="P773" s="166">
        <f t="shared" si="71"/>
        <v>44410</v>
      </c>
      <c r="Q773" s="166">
        <f t="shared" si="71"/>
        <v>44450</v>
      </c>
      <c r="R773" s="7"/>
    </row>
    <row r="774" spans="14:18" x14ac:dyDescent="0.2">
      <c r="N774" s="160">
        <f t="shared" si="67"/>
        <v>3</v>
      </c>
      <c r="O774" s="161">
        <f t="shared" si="66"/>
        <v>14804</v>
      </c>
      <c r="P774" s="166">
        <f t="shared" si="71"/>
        <v>44411</v>
      </c>
      <c r="Q774" s="166">
        <f t="shared" si="71"/>
        <v>44451</v>
      </c>
      <c r="R774" s="7"/>
    </row>
    <row r="775" spans="14:18" x14ac:dyDescent="0.2">
      <c r="N775" s="160">
        <f t="shared" si="67"/>
        <v>4</v>
      </c>
      <c r="O775" s="161">
        <f t="shared" si="66"/>
        <v>11103</v>
      </c>
      <c r="P775" s="166">
        <f t="shared" si="71"/>
        <v>44412</v>
      </c>
      <c r="Q775" s="166">
        <f t="shared" si="71"/>
        <v>44452</v>
      </c>
      <c r="R775" s="7"/>
    </row>
    <row r="776" spans="14:18" x14ac:dyDescent="0.2">
      <c r="N776" s="160">
        <f t="shared" si="67"/>
        <v>5</v>
      </c>
      <c r="O776" s="161">
        <f t="shared" si="66"/>
        <v>8883</v>
      </c>
      <c r="P776" s="166">
        <f t="shared" si="71"/>
        <v>44413</v>
      </c>
      <c r="Q776" s="166">
        <f t="shared" si="71"/>
        <v>44453</v>
      </c>
      <c r="R776" s="7"/>
    </row>
    <row r="777" spans="14:18" x14ac:dyDescent="0.2">
      <c r="N777" s="160">
        <f t="shared" si="67"/>
        <v>6</v>
      </c>
      <c r="O777" s="161">
        <f t="shared" si="66"/>
        <v>7402</v>
      </c>
      <c r="P777" s="166">
        <f t="shared" si="71"/>
        <v>44414</v>
      </c>
      <c r="Q777" s="166">
        <f t="shared" si="71"/>
        <v>44454</v>
      </c>
      <c r="R777" s="7"/>
    </row>
    <row r="778" spans="14:18" x14ac:dyDescent="0.2">
      <c r="N778" s="160">
        <f t="shared" si="67"/>
        <v>7</v>
      </c>
      <c r="O778" s="161">
        <f t="shared" ref="O778:O841" si="72">ROUND(P778/N778,0)</f>
        <v>6345</v>
      </c>
      <c r="P778" s="166">
        <f t="shared" si="71"/>
        <v>44415</v>
      </c>
      <c r="Q778" s="166">
        <f t="shared" si="71"/>
        <v>44455</v>
      </c>
      <c r="R778" s="7"/>
    </row>
    <row r="779" spans="14:18" x14ac:dyDescent="0.2">
      <c r="N779" s="160">
        <f t="shared" ref="N779:N842" si="73">DAY(P779)</f>
        <v>8</v>
      </c>
      <c r="O779" s="161">
        <f t="shared" si="72"/>
        <v>5552</v>
      </c>
      <c r="P779" s="166">
        <f t="shared" si="71"/>
        <v>44416</v>
      </c>
      <c r="Q779" s="166">
        <f t="shared" si="71"/>
        <v>44456</v>
      </c>
      <c r="R779" s="7"/>
    </row>
    <row r="780" spans="14:18" x14ac:dyDescent="0.2">
      <c r="N780" s="160">
        <f t="shared" si="73"/>
        <v>9</v>
      </c>
      <c r="O780" s="161">
        <f t="shared" si="72"/>
        <v>4935</v>
      </c>
      <c r="P780" s="166">
        <f t="shared" ref="P780:Q795" si="74">P779+1</f>
        <v>44417</v>
      </c>
      <c r="Q780" s="166">
        <f t="shared" si="74"/>
        <v>44457</v>
      </c>
      <c r="R780" s="7"/>
    </row>
    <row r="781" spans="14:18" x14ac:dyDescent="0.2">
      <c r="N781" s="160">
        <f t="shared" si="73"/>
        <v>10</v>
      </c>
      <c r="O781" s="161">
        <f t="shared" si="72"/>
        <v>4442</v>
      </c>
      <c r="P781" s="166">
        <f t="shared" si="74"/>
        <v>44418</v>
      </c>
      <c r="Q781" s="166">
        <f t="shared" si="74"/>
        <v>44458</v>
      </c>
      <c r="R781" s="7"/>
    </row>
    <row r="782" spans="14:18" x14ac:dyDescent="0.2">
      <c r="N782" s="160">
        <f t="shared" si="73"/>
        <v>11</v>
      </c>
      <c r="O782" s="161">
        <f t="shared" si="72"/>
        <v>4038</v>
      </c>
      <c r="P782" s="166">
        <f t="shared" si="74"/>
        <v>44419</v>
      </c>
      <c r="Q782" s="166">
        <f t="shared" si="74"/>
        <v>44459</v>
      </c>
      <c r="R782" s="7"/>
    </row>
    <row r="783" spans="14:18" x14ac:dyDescent="0.2">
      <c r="N783" s="160">
        <f t="shared" si="73"/>
        <v>12</v>
      </c>
      <c r="O783" s="161">
        <f t="shared" si="72"/>
        <v>3702</v>
      </c>
      <c r="P783" s="166">
        <f t="shared" si="74"/>
        <v>44420</v>
      </c>
      <c r="Q783" s="166">
        <f t="shared" si="74"/>
        <v>44460</v>
      </c>
      <c r="R783" s="7"/>
    </row>
    <row r="784" spans="14:18" x14ac:dyDescent="0.2">
      <c r="N784" s="160">
        <f t="shared" si="73"/>
        <v>13</v>
      </c>
      <c r="O784" s="161">
        <f t="shared" si="72"/>
        <v>3417</v>
      </c>
      <c r="P784" s="166">
        <f t="shared" si="74"/>
        <v>44421</v>
      </c>
      <c r="Q784" s="166">
        <f t="shared" si="74"/>
        <v>44461</v>
      </c>
      <c r="R784" s="7"/>
    </row>
    <row r="785" spans="14:18" x14ac:dyDescent="0.2">
      <c r="N785" s="160">
        <f t="shared" si="73"/>
        <v>14</v>
      </c>
      <c r="O785" s="161">
        <f t="shared" si="72"/>
        <v>3173</v>
      </c>
      <c r="P785" s="166">
        <f t="shared" si="74"/>
        <v>44422</v>
      </c>
      <c r="Q785" s="166">
        <f t="shared" si="74"/>
        <v>44462</v>
      </c>
      <c r="R785" s="7"/>
    </row>
    <row r="786" spans="14:18" x14ac:dyDescent="0.2">
      <c r="N786" s="160">
        <f t="shared" si="73"/>
        <v>15</v>
      </c>
      <c r="O786" s="161">
        <f t="shared" si="72"/>
        <v>2962</v>
      </c>
      <c r="P786" s="166">
        <f t="shared" si="74"/>
        <v>44423</v>
      </c>
      <c r="Q786" s="166">
        <f t="shared" si="74"/>
        <v>44463</v>
      </c>
      <c r="R786" s="7"/>
    </row>
    <row r="787" spans="14:18" x14ac:dyDescent="0.2">
      <c r="N787" s="160">
        <f t="shared" si="73"/>
        <v>16</v>
      </c>
      <c r="O787" s="161">
        <f t="shared" si="72"/>
        <v>2777</v>
      </c>
      <c r="P787" s="166">
        <f t="shared" si="74"/>
        <v>44424</v>
      </c>
      <c r="Q787" s="166">
        <f t="shared" si="74"/>
        <v>44464</v>
      </c>
      <c r="R787" s="7"/>
    </row>
    <row r="788" spans="14:18" x14ac:dyDescent="0.2">
      <c r="N788" s="160">
        <f t="shared" si="73"/>
        <v>17</v>
      </c>
      <c r="O788" s="161">
        <f t="shared" si="72"/>
        <v>2613</v>
      </c>
      <c r="P788" s="166">
        <f t="shared" si="74"/>
        <v>44425</v>
      </c>
      <c r="Q788" s="166">
        <f t="shared" si="74"/>
        <v>44465</v>
      </c>
      <c r="R788" s="7"/>
    </row>
    <row r="789" spans="14:18" x14ac:dyDescent="0.2">
      <c r="N789" s="160">
        <f t="shared" si="73"/>
        <v>18</v>
      </c>
      <c r="O789" s="161">
        <f t="shared" si="72"/>
        <v>2468</v>
      </c>
      <c r="P789" s="166">
        <f t="shared" si="74"/>
        <v>44426</v>
      </c>
      <c r="Q789" s="166">
        <f t="shared" si="74"/>
        <v>44466</v>
      </c>
      <c r="R789" s="7"/>
    </row>
    <row r="790" spans="14:18" x14ac:dyDescent="0.2">
      <c r="N790" s="160">
        <f t="shared" si="73"/>
        <v>19</v>
      </c>
      <c r="O790" s="161">
        <f t="shared" si="72"/>
        <v>2338</v>
      </c>
      <c r="P790" s="166">
        <f t="shared" si="74"/>
        <v>44427</v>
      </c>
      <c r="Q790" s="166">
        <f t="shared" si="74"/>
        <v>44467</v>
      </c>
      <c r="R790" s="7"/>
    </row>
    <row r="791" spans="14:18" x14ac:dyDescent="0.2">
      <c r="N791" s="160">
        <f t="shared" si="73"/>
        <v>20</v>
      </c>
      <c r="O791" s="161">
        <f t="shared" si="72"/>
        <v>2221</v>
      </c>
      <c r="P791" s="166">
        <f t="shared" si="74"/>
        <v>44428</v>
      </c>
      <c r="Q791" s="166">
        <f t="shared" si="74"/>
        <v>44468</v>
      </c>
      <c r="R791" s="7"/>
    </row>
    <row r="792" spans="14:18" x14ac:dyDescent="0.2">
      <c r="N792" s="160">
        <f t="shared" si="73"/>
        <v>21</v>
      </c>
      <c r="O792" s="161">
        <f t="shared" si="72"/>
        <v>2116</v>
      </c>
      <c r="P792" s="166">
        <f t="shared" si="74"/>
        <v>44429</v>
      </c>
      <c r="Q792" s="166">
        <f t="shared" si="74"/>
        <v>44469</v>
      </c>
      <c r="R792" s="7"/>
    </row>
    <row r="793" spans="14:18" x14ac:dyDescent="0.2">
      <c r="N793" s="160">
        <f t="shared" si="73"/>
        <v>22</v>
      </c>
      <c r="O793" s="161">
        <f t="shared" si="72"/>
        <v>2020</v>
      </c>
      <c r="P793" s="166">
        <f t="shared" si="74"/>
        <v>44430</v>
      </c>
      <c r="Q793" s="166">
        <f t="shared" si="74"/>
        <v>44470</v>
      </c>
      <c r="R793" s="7"/>
    </row>
    <row r="794" spans="14:18" x14ac:dyDescent="0.2">
      <c r="N794" s="160">
        <f t="shared" si="73"/>
        <v>23</v>
      </c>
      <c r="O794" s="161">
        <f t="shared" si="72"/>
        <v>1932</v>
      </c>
      <c r="P794" s="166">
        <f t="shared" si="74"/>
        <v>44431</v>
      </c>
      <c r="Q794" s="166">
        <f t="shared" si="74"/>
        <v>44471</v>
      </c>
      <c r="R794" s="7"/>
    </row>
    <row r="795" spans="14:18" x14ac:dyDescent="0.2">
      <c r="N795" s="160">
        <f t="shared" si="73"/>
        <v>24</v>
      </c>
      <c r="O795" s="161">
        <f t="shared" si="72"/>
        <v>1851</v>
      </c>
      <c r="P795" s="166">
        <f t="shared" si="74"/>
        <v>44432</v>
      </c>
      <c r="Q795" s="166">
        <f t="shared" si="74"/>
        <v>44472</v>
      </c>
      <c r="R795" s="7"/>
    </row>
    <row r="796" spans="14:18" x14ac:dyDescent="0.2">
      <c r="N796" s="160">
        <f t="shared" si="73"/>
        <v>25</v>
      </c>
      <c r="O796" s="161">
        <f t="shared" si="72"/>
        <v>1777</v>
      </c>
      <c r="P796" s="166">
        <f t="shared" ref="P796:Q811" si="75">P795+1</f>
        <v>44433</v>
      </c>
      <c r="Q796" s="166">
        <f t="shared" si="75"/>
        <v>44473</v>
      </c>
      <c r="R796" s="7"/>
    </row>
    <row r="797" spans="14:18" x14ac:dyDescent="0.2">
      <c r="N797" s="160">
        <f t="shared" si="73"/>
        <v>26</v>
      </c>
      <c r="O797" s="161">
        <f t="shared" si="72"/>
        <v>1709</v>
      </c>
      <c r="P797" s="166">
        <f t="shared" si="75"/>
        <v>44434</v>
      </c>
      <c r="Q797" s="166">
        <f t="shared" si="75"/>
        <v>44474</v>
      </c>
      <c r="R797" s="7"/>
    </row>
    <row r="798" spans="14:18" x14ac:dyDescent="0.2">
      <c r="N798" s="160">
        <f t="shared" si="73"/>
        <v>27</v>
      </c>
      <c r="O798" s="161">
        <f t="shared" si="72"/>
        <v>1646</v>
      </c>
      <c r="P798" s="166">
        <f t="shared" si="75"/>
        <v>44435</v>
      </c>
      <c r="Q798" s="166">
        <f t="shared" si="75"/>
        <v>44475</v>
      </c>
      <c r="R798" s="7"/>
    </row>
    <row r="799" spans="14:18" x14ac:dyDescent="0.2">
      <c r="N799" s="160">
        <f t="shared" si="73"/>
        <v>28</v>
      </c>
      <c r="O799" s="161">
        <f t="shared" si="72"/>
        <v>1587</v>
      </c>
      <c r="P799" s="166">
        <f t="shared" si="75"/>
        <v>44436</v>
      </c>
      <c r="Q799" s="166">
        <f t="shared" si="75"/>
        <v>44476</v>
      </c>
      <c r="R799" s="7"/>
    </row>
    <row r="800" spans="14:18" x14ac:dyDescent="0.2">
      <c r="N800" s="160">
        <f t="shared" si="73"/>
        <v>29</v>
      </c>
      <c r="O800" s="161">
        <f t="shared" si="72"/>
        <v>1532</v>
      </c>
      <c r="P800" s="166">
        <f t="shared" si="75"/>
        <v>44437</v>
      </c>
      <c r="Q800" s="166">
        <f t="shared" si="75"/>
        <v>44477</v>
      </c>
      <c r="R800" s="7"/>
    </row>
    <row r="801" spans="14:18" x14ac:dyDescent="0.2">
      <c r="N801" s="160">
        <f t="shared" si="73"/>
        <v>30</v>
      </c>
      <c r="O801" s="161">
        <f t="shared" si="72"/>
        <v>1481</v>
      </c>
      <c r="P801" s="166">
        <f t="shared" si="75"/>
        <v>44438</v>
      </c>
      <c r="Q801" s="166">
        <f t="shared" si="75"/>
        <v>44478</v>
      </c>
      <c r="R801" s="7"/>
    </row>
    <row r="802" spans="14:18" x14ac:dyDescent="0.2">
      <c r="N802" s="160">
        <f t="shared" si="73"/>
        <v>31</v>
      </c>
      <c r="O802" s="161">
        <f t="shared" si="72"/>
        <v>1434</v>
      </c>
      <c r="P802" s="166">
        <f t="shared" si="75"/>
        <v>44439</v>
      </c>
      <c r="Q802" s="166">
        <f t="shared" si="75"/>
        <v>44479</v>
      </c>
      <c r="R802" s="7"/>
    </row>
    <row r="803" spans="14:18" x14ac:dyDescent="0.2">
      <c r="N803" s="160">
        <f t="shared" si="73"/>
        <v>1</v>
      </c>
      <c r="O803" s="161">
        <f t="shared" si="72"/>
        <v>44440</v>
      </c>
      <c r="P803" s="166">
        <f t="shared" si="75"/>
        <v>44440</v>
      </c>
      <c r="Q803" s="166">
        <f t="shared" si="75"/>
        <v>44480</v>
      </c>
      <c r="R803" s="7"/>
    </row>
    <row r="804" spans="14:18" x14ac:dyDescent="0.2">
      <c r="N804" s="160">
        <f t="shared" si="73"/>
        <v>2</v>
      </c>
      <c r="O804" s="161">
        <f t="shared" si="72"/>
        <v>22221</v>
      </c>
      <c r="P804" s="166">
        <f t="shared" si="75"/>
        <v>44441</v>
      </c>
      <c r="Q804" s="166">
        <f t="shared" si="75"/>
        <v>44481</v>
      </c>
      <c r="R804" s="7"/>
    </row>
    <row r="805" spans="14:18" x14ac:dyDescent="0.2">
      <c r="N805" s="160">
        <f t="shared" si="73"/>
        <v>3</v>
      </c>
      <c r="O805" s="161">
        <f t="shared" si="72"/>
        <v>14814</v>
      </c>
      <c r="P805" s="166">
        <f t="shared" si="75"/>
        <v>44442</v>
      </c>
      <c r="Q805" s="166">
        <f t="shared" si="75"/>
        <v>44482</v>
      </c>
      <c r="R805" s="7"/>
    </row>
    <row r="806" spans="14:18" x14ac:dyDescent="0.2">
      <c r="N806" s="160">
        <f t="shared" si="73"/>
        <v>4</v>
      </c>
      <c r="O806" s="161">
        <f t="shared" si="72"/>
        <v>11111</v>
      </c>
      <c r="P806" s="166">
        <f t="shared" si="75"/>
        <v>44443</v>
      </c>
      <c r="Q806" s="166">
        <f t="shared" si="75"/>
        <v>44483</v>
      </c>
      <c r="R806" s="7"/>
    </row>
    <row r="807" spans="14:18" x14ac:dyDescent="0.2">
      <c r="N807" s="160">
        <f t="shared" si="73"/>
        <v>5</v>
      </c>
      <c r="O807" s="161">
        <f t="shared" si="72"/>
        <v>8889</v>
      </c>
      <c r="P807" s="166">
        <f t="shared" si="75"/>
        <v>44444</v>
      </c>
      <c r="Q807" s="166">
        <f t="shared" si="75"/>
        <v>44484</v>
      </c>
      <c r="R807" s="7"/>
    </row>
    <row r="808" spans="14:18" x14ac:dyDescent="0.2">
      <c r="N808" s="160">
        <f t="shared" si="73"/>
        <v>6</v>
      </c>
      <c r="O808" s="161">
        <f t="shared" si="72"/>
        <v>7408</v>
      </c>
      <c r="P808" s="166">
        <f t="shared" si="75"/>
        <v>44445</v>
      </c>
      <c r="Q808" s="166">
        <f t="shared" si="75"/>
        <v>44485</v>
      </c>
      <c r="R808" s="7"/>
    </row>
    <row r="809" spans="14:18" x14ac:dyDescent="0.2">
      <c r="N809" s="160">
        <f t="shared" si="73"/>
        <v>7</v>
      </c>
      <c r="O809" s="161">
        <f t="shared" si="72"/>
        <v>6349</v>
      </c>
      <c r="P809" s="166">
        <f t="shared" si="75"/>
        <v>44446</v>
      </c>
      <c r="Q809" s="166">
        <f t="shared" si="75"/>
        <v>44486</v>
      </c>
      <c r="R809" s="7"/>
    </row>
    <row r="810" spans="14:18" x14ac:dyDescent="0.2">
      <c r="N810" s="160">
        <f t="shared" si="73"/>
        <v>8</v>
      </c>
      <c r="O810" s="161">
        <f t="shared" si="72"/>
        <v>5556</v>
      </c>
      <c r="P810" s="166">
        <f t="shared" si="75"/>
        <v>44447</v>
      </c>
      <c r="Q810" s="166">
        <f t="shared" si="75"/>
        <v>44487</v>
      </c>
      <c r="R810" s="7"/>
    </row>
    <row r="811" spans="14:18" x14ac:dyDescent="0.2">
      <c r="N811" s="160">
        <f t="shared" si="73"/>
        <v>9</v>
      </c>
      <c r="O811" s="161">
        <f t="shared" si="72"/>
        <v>4939</v>
      </c>
      <c r="P811" s="166">
        <f t="shared" si="75"/>
        <v>44448</v>
      </c>
      <c r="Q811" s="166">
        <f t="shared" si="75"/>
        <v>44488</v>
      </c>
      <c r="R811" s="7"/>
    </row>
    <row r="812" spans="14:18" x14ac:dyDescent="0.2">
      <c r="N812" s="160">
        <f t="shared" si="73"/>
        <v>10</v>
      </c>
      <c r="O812" s="161">
        <f t="shared" si="72"/>
        <v>4445</v>
      </c>
      <c r="P812" s="166">
        <f t="shared" ref="P812:Q827" si="76">P811+1</f>
        <v>44449</v>
      </c>
      <c r="Q812" s="166">
        <f t="shared" si="76"/>
        <v>44489</v>
      </c>
      <c r="R812" s="7"/>
    </row>
    <row r="813" spans="14:18" x14ac:dyDescent="0.2">
      <c r="N813" s="160">
        <f t="shared" si="73"/>
        <v>11</v>
      </c>
      <c r="O813" s="161">
        <f t="shared" si="72"/>
        <v>4041</v>
      </c>
      <c r="P813" s="166">
        <f t="shared" si="76"/>
        <v>44450</v>
      </c>
      <c r="Q813" s="166">
        <f t="shared" si="76"/>
        <v>44490</v>
      </c>
      <c r="R813" s="7"/>
    </row>
    <row r="814" spans="14:18" x14ac:dyDescent="0.2">
      <c r="N814" s="160">
        <f t="shared" si="73"/>
        <v>12</v>
      </c>
      <c r="O814" s="161">
        <f t="shared" si="72"/>
        <v>3704</v>
      </c>
      <c r="P814" s="166">
        <f t="shared" si="76"/>
        <v>44451</v>
      </c>
      <c r="Q814" s="166">
        <f t="shared" si="76"/>
        <v>44491</v>
      </c>
      <c r="R814" s="7"/>
    </row>
    <row r="815" spans="14:18" x14ac:dyDescent="0.2">
      <c r="N815" s="160">
        <f t="shared" si="73"/>
        <v>13</v>
      </c>
      <c r="O815" s="161">
        <f t="shared" si="72"/>
        <v>3419</v>
      </c>
      <c r="P815" s="166">
        <f t="shared" si="76"/>
        <v>44452</v>
      </c>
      <c r="Q815" s="166">
        <f t="shared" si="76"/>
        <v>44492</v>
      </c>
      <c r="R815" s="7"/>
    </row>
    <row r="816" spans="14:18" x14ac:dyDescent="0.2">
      <c r="N816" s="160">
        <f t="shared" si="73"/>
        <v>14</v>
      </c>
      <c r="O816" s="161">
        <f t="shared" si="72"/>
        <v>3175</v>
      </c>
      <c r="P816" s="166">
        <f t="shared" si="76"/>
        <v>44453</v>
      </c>
      <c r="Q816" s="166">
        <f t="shared" si="76"/>
        <v>44493</v>
      </c>
      <c r="R816" s="7"/>
    </row>
    <row r="817" spans="14:18" x14ac:dyDescent="0.2">
      <c r="N817" s="160">
        <f t="shared" si="73"/>
        <v>15</v>
      </c>
      <c r="O817" s="161">
        <f t="shared" si="72"/>
        <v>2964</v>
      </c>
      <c r="P817" s="166">
        <f t="shared" si="76"/>
        <v>44454</v>
      </c>
      <c r="Q817" s="166">
        <f t="shared" si="76"/>
        <v>44494</v>
      </c>
      <c r="R817" s="7"/>
    </row>
    <row r="818" spans="14:18" x14ac:dyDescent="0.2">
      <c r="N818" s="160">
        <f t="shared" si="73"/>
        <v>16</v>
      </c>
      <c r="O818" s="161">
        <f t="shared" si="72"/>
        <v>2778</v>
      </c>
      <c r="P818" s="166">
        <f t="shared" si="76"/>
        <v>44455</v>
      </c>
      <c r="Q818" s="166">
        <f t="shared" si="76"/>
        <v>44495</v>
      </c>
      <c r="R818" s="7"/>
    </row>
    <row r="819" spans="14:18" x14ac:dyDescent="0.2">
      <c r="N819" s="160">
        <f t="shared" si="73"/>
        <v>17</v>
      </c>
      <c r="O819" s="161">
        <f t="shared" si="72"/>
        <v>2615</v>
      </c>
      <c r="P819" s="166">
        <f t="shared" si="76"/>
        <v>44456</v>
      </c>
      <c r="Q819" s="166">
        <f t="shared" si="76"/>
        <v>44496</v>
      </c>
      <c r="R819" s="7"/>
    </row>
    <row r="820" spans="14:18" x14ac:dyDescent="0.2">
      <c r="N820" s="160">
        <f t="shared" si="73"/>
        <v>18</v>
      </c>
      <c r="O820" s="161">
        <f t="shared" si="72"/>
        <v>2470</v>
      </c>
      <c r="P820" s="166">
        <f t="shared" si="76"/>
        <v>44457</v>
      </c>
      <c r="Q820" s="166">
        <f t="shared" si="76"/>
        <v>44497</v>
      </c>
      <c r="R820" s="7"/>
    </row>
    <row r="821" spans="14:18" x14ac:dyDescent="0.2">
      <c r="N821" s="160">
        <f t="shared" si="73"/>
        <v>19</v>
      </c>
      <c r="O821" s="161">
        <f t="shared" si="72"/>
        <v>2340</v>
      </c>
      <c r="P821" s="166">
        <f t="shared" si="76"/>
        <v>44458</v>
      </c>
      <c r="Q821" s="166">
        <f t="shared" si="76"/>
        <v>44498</v>
      </c>
      <c r="R821" s="7"/>
    </row>
    <row r="822" spans="14:18" x14ac:dyDescent="0.2">
      <c r="N822" s="160">
        <f t="shared" si="73"/>
        <v>20</v>
      </c>
      <c r="O822" s="161">
        <f t="shared" si="72"/>
        <v>2223</v>
      </c>
      <c r="P822" s="166">
        <f t="shared" si="76"/>
        <v>44459</v>
      </c>
      <c r="Q822" s="166">
        <f t="shared" si="76"/>
        <v>44499</v>
      </c>
      <c r="R822" s="7"/>
    </row>
    <row r="823" spans="14:18" x14ac:dyDescent="0.2">
      <c r="N823" s="160">
        <f t="shared" si="73"/>
        <v>21</v>
      </c>
      <c r="O823" s="161">
        <f t="shared" si="72"/>
        <v>2117</v>
      </c>
      <c r="P823" s="166">
        <f t="shared" si="76"/>
        <v>44460</v>
      </c>
      <c r="Q823" s="166">
        <f t="shared" si="76"/>
        <v>44500</v>
      </c>
      <c r="R823" s="7"/>
    </row>
    <row r="824" spans="14:18" x14ac:dyDescent="0.2">
      <c r="N824" s="160">
        <f t="shared" si="73"/>
        <v>22</v>
      </c>
      <c r="O824" s="161">
        <f t="shared" si="72"/>
        <v>2021</v>
      </c>
      <c r="P824" s="166">
        <f t="shared" si="76"/>
        <v>44461</v>
      </c>
      <c r="Q824" s="166">
        <f t="shared" si="76"/>
        <v>44501</v>
      </c>
      <c r="R824" s="7"/>
    </row>
    <row r="825" spans="14:18" x14ac:dyDescent="0.2">
      <c r="N825" s="160">
        <f t="shared" si="73"/>
        <v>23</v>
      </c>
      <c r="O825" s="161">
        <f t="shared" si="72"/>
        <v>1933</v>
      </c>
      <c r="P825" s="166">
        <f t="shared" si="76"/>
        <v>44462</v>
      </c>
      <c r="Q825" s="166">
        <f t="shared" si="76"/>
        <v>44502</v>
      </c>
      <c r="R825" s="7"/>
    </row>
    <row r="826" spans="14:18" x14ac:dyDescent="0.2">
      <c r="N826" s="160">
        <f t="shared" si="73"/>
        <v>24</v>
      </c>
      <c r="O826" s="161">
        <f t="shared" si="72"/>
        <v>1853</v>
      </c>
      <c r="P826" s="166">
        <f t="shared" si="76"/>
        <v>44463</v>
      </c>
      <c r="Q826" s="166">
        <f t="shared" si="76"/>
        <v>44503</v>
      </c>
      <c r="R826" s="7"/>
    </row>
    <row r="827" spans="14:18" x14ac:dyDescent="0.2">
      <c r="N827" s="160">
        <f t="shared" si="73"/>
        <v>25</v>
      </c>
      <c r="O827" s="161">
        <f t="shared" si="72"/>
        <v>1779</v>
      </c>
      <c r="P827" s="166">
        <f t="shared" si="76"/>
        <v>44464</v>
      </c>
      <c r="Q827" s="166">
        <f t="shared" si="76"/>
        <v>44504</v>
      </c>
      <c r="R827" s="7"/>
    </row>
    <row r="828" spans="14:18" x14ac:dyDescent="0.2">
      <c r="N828" s="160">
        <f t="shared" si="73"/>
        <v>26</v>
      </c>
      <c r="O828" s="161">
        <f t="shared" si="72"/>
        <v>1710</v>
      </c>
      <c r="P828" s="166">
        <f t="shared" ref="P828:Q843" si="77">P827+1</f>
        <v>44465</v>
      </c>
      <c r="Q828" s="166">
        <f t="shared" si="77"/>
        <v>44505</v>
      </c>
      <c r="R828" s="7"/>
    </row>
    <row r="829" spans="14:18" x14ac:dyDescent="0.2">
      <c r="N829" s="160">
        <f t="shared" si="73"/>
        <v>27</v>
      </c>
      <c r="O829" s="161">
        <f t="shared" si="72"/>
        <v>1647</v>
      </c>
      <c r="P829" s="166">
        <f t="shared" si="77"/>
        <v>44466</v>
      </c>
      <c r="Q829" s="166">
        <f t="shared" si="77"/>
        <v>44506</v>
      </c>
      <c r="R829" s="7"/>
    </row>
    <row r="830" spans="14:18" x14ac:dyDescent="0.2">
      <c r="N830" s="160">
        <f t="shared" si="73"/>
        <v>28</v>
      </c>
      <c r="O830" s="161">
        <f t="shared" si="72"/>
        <v>1588</v>
      </c>
      <c r="P830" s="166">
        <f t="shared" si="77"/>
        <v>44467</v>
      </c>
      <c r="Q830" s="166">
        <f t="shared" si="77"/>
        <v>44507</v>
      </c>
      <c r="R830" s="7"/>
    </row>
    <row r="831" spans="14:18" x14ac:dyDescent="0.2">
      <c r="N831" s="160">
        <f t="shared" si="73"/>
        <v>29</v>
      </c>
      <c r="O831" s="161">
        <f t="shared" si="72"/>
        <v>1533</v>
      </c>
      <c r="P831" s="166">
        <f t="shared" si="77"/>
        <v>44468</v>
      </c>
      <c r="Q831" s="166">
        <f t="shared" si="77"/>
        <v>44508</v>
      </c>
      <c r="R831" s="7"/>
    </row>
    <row r="832" spans="14:18" x14ac:dyDescent="0.2">
      <c r="N832" s="160">
        <f t="shared" si="73"/>
        <v>30</v>
      </c>
      <c r="O832" s="161">
        <f t="shared" si="72"/>
        <v>1482</v>
      </c>
      <c r="P832" s="166">
        <f t="shared" si="77"/>
        <v>44469</v>
      </c>
      <c r="Q832" s="166">
        <f t="shared" si="77"/>
        <v>44509</v>
      </c>
      <c r="R832" s="7"/>
    </row>
    <row r="833" spans="14:18" x14ac:dyDescent="0.2">
      <c r="N833" s="160">
        <f t="shared" si="73"/>
        <v>1</v>
      </c>
      <c r="O833" s="161">
        <f t="shared" si="72"/>
        <v>44470</v>
      </c>
      <c r="P833" s="166">
        <f t="shared" si="77"/>
        <v>44470</v>
      </c>
      <c r="Q833" s="166">
        <f t="shared" si="77"/>
        <v>44510</v>
      </c>
      <c r="R833" s="7"/>
    </row>
    <row r="834" spans="14:18" x14ac:dyDescent="0.2">
      <c r="N834" s="160">
        <f t="shared" si="73"/>
        <v>2</v>
      </c>
      <c r="O834" s="161">
        <f t="shared" si="72"/>
        <v>22236</v>
      </c>
      <c r="P834" s="166">
        <f t="shared" si="77"/>
        <v>44471</v>
      </c>
      <c r="Q834" s="166">
        <f t="shared" si="77"/>
        <v>44511</v>
      </c>
      <c r="R834" s="7"/>
    </row>
    <row r="835" spans="14:18" x14ac:dyDescent="0.2">
      <c r="N835" s="160">
        <f t="shared" si="73"/>
        <v>3</v>
      </c>
      <c r="O835" s="161">
        <f t="shared" si="72"/>
        <v>14824</v>
      </c>
      <c r="P835" s="166">
        <f t="shared" si="77"/>
        <v>44472</v>
      </c>
      <c r="Q835" s="166">
        <f t="shared" si="77"/>
        <v>44512</v>
      </c>
      <c r="R835" s="7"/>
    </row>
    <row r="836" spans="14:18" x14ac:dyDescent="0.2">
      <c r="N836" s="160">
        <f t="shared" si="73"/>
        <v>4</v>
      </c>
      <c r="O836" s="161">
        <f t="shared" si="72"/>
        <v>11118</v>
      </c>
      <c r="P836" s="166">
        <f t="shared" si="77"/>
        <v>44473</v>
      </c>
      <c r="Q836" s="166">
        <f t="shared" si="77"/>
        <v>44513</v>
      </c>
      <c r="R836" s="7"/>
    </row>
    <row r="837" spans="14:18" x14ac:dyDescent="0.2">
      <c r="N837" s="160">
        <f t="shared" si="73"/>
        <v>5</v>
      </c>
      <c r="O837" s="161">
        <f t="shared" si="72"/>
        <v>8895</v>
      </c>
      <c r="P837" s="166">
        <f t="shared" si="77"/>
        <v>44474</v>
      </c>
      <c r="Q837" s="166">
        <f t="shared" si="77"/>
        <v>44514</v>
      </c>
      <c r="R837" s="7"/>
    </row>
    <row r="838" spans="14:18" x14ac:dyDescent="0.2">
      <c r="N838" s="160">
        <f t="shared" si="73"/>
        <v>6</v>
      </c>
      <c r="O838" s="161">
        <f t="shared" si="72"/>
        <v>7413</v>
      </c>
      <c r="P838" s="166">
        <f t="shared" si="77"/>
        <v>44475</v>
      </c>
      <c r="Q838" s="166">
        <f t="shared" si="77"/>
        <v>44515</v>
      </c>
      <c r="R838" s="7"/>
    </row>
    <row r="839" spans="14:18" x14ac:dyDescent="0.2">
      <c r="N839" s="160">
        <f t="shared" si="73"/>
        <v>7</v>
      </c>
      <c r="O839" s="161">
        <f t="shared" si="72"/>
        <v>6354</v>
      </c>
      <c r="P839" s="166">
        <f t="shared" si="77"/>
        <v>44476</v>
      </c>
      <c r="Q839" s="166">
        <f t="shared" si="77"/>
        <v>44516</v>
      </c>
      <c r="R839" s="7"/>
    </row>
    <row r="840" spans="14:18" x14ac:dyDescent="0.2">
      <c r="N840" s="160">
        <f t="shared" si="73"/>
        <v>8</v>
      </c>
      <c r="O840" s="161">
        <f t="shared" si="72"/>
        <v>5560</v>
      </c>
      <c r="P840" s="166">
        <f t="shared" si="77"/>
        <v>44477</v>
      </c>
      <c r="Q840" s="166">
        <f t="shared" si="77"/>
        <v>44517</v>
      </c>
      <c r="R840" s="7"/>
    </row>
    <row r="841" spans="14:18" x14ac:dyDescent="0.2">
      <c r="N841" s="160">
        <f t="shared" si="73"/>
        <v>9</v>
      </c>
      <c r="O841" s="161">
        <f t="shared" si="72"/>
        <v>4942</v>
      </c>
      <c r="P841" s="166">
        <f t="shared" si="77"/>
        <v>44478</v>
      </c>
      <c r="Q841" s="166">
        <f t="shared" si="77"/>
        <v>44518</v>
      </c>
      <c r="R841" s="7"/>
    </row>
    <row r="842" spans="14:18" x14ac:dyDescent="0.2">
      <c r="N842" s="160">
        <f t="shared" si="73"/>
        <v>10</v>
      </c>
      <c r="O842" s="161">
        <f t="shared" ref="O842:O905" si="78">ROUND(P842/N842,0)</f>
        <v>4448</v>
      </c>
      <c r="P842" s="166">
        <f t="shared" si="77"/>
        <v>44479</v>
      </c>
      <c r="Q842" s="166">
        <f t="shared" si="77"/>
        <v>44519</v>
      </c>
      <c r="R842" s="7"/>
    </row>
    <row r="843" spans="14:18" x14ac:dyDescent="0.2">
      <c r="N843" s="160">
        <f t="shared" ref="N843:N906" si="79">DAY(P843)</f>
        <v>11</v>
      </c>
      <c r="O843" s="161">
        <f t="shared" si="78"/>
        <v>4044</v>
      </c>
      <c r="P843" s="166">
        <f t="shared" si="77"/>
        <v>44480</v>
      </c>
      <c r="Q843" s="166">
        <f t="shared" si="77"/>
        <v>44520</v>
      </c>
      <c r="R843" s="7"/>
    </row>
    <row r="844" spans="14:18" x14ac:dyDescent="0.2">
      <c r="N844" s="160">
        <f t="shared" si="79"/>
        <v>12</v>
      </c>
      <c r="O844" s="161">
        <f t="shared" si="78"/>
        <v>3707</v>
      </c>
      <c r="P844" s="166">
        <f t="shared" ref="P844:Q859" si="80">P843+1</f>
        <v>44481</v>
      </c>
      <c r="Q844" s="166">
        <f t="shared" si="80"/>
        <v>44521</v>
      </c>
      <c r="R844" s="7"/>
    </row>
    <row r="845" spans="14:18" x14ac:dyDescent="0.2">
      <c r="N845" s="160">
        <f t="shared" si="79"/>
        <v>13</v>
      </c>
      <c r="O845" s="161">
        <f t="shared" si="78"/>
        <v>3422</v>
      </c>
      <c r="P845" s="166">
        <f t="shared" si="80"/>
        <v>44482</v>
      </c>
      <c r="Q845" s="166">
        <f t="shared" si="80"/>
        <v>44522</v>
      </c>
      <c r="R845" s="7"/>
    </row>
    <row r="846" spans="14:18" x14ac:dyDescent="0.2">
      <c r="N846" s="160">
        <f t="shared" si="79"/>
        <v>14</v>
      </c>
      <c r="O846" s="161">
        <f t="shared" si="78"/>
        <v>3177</v>
      </c>
      <c r="P846" s="166">
        <f t="shared" si="80"/>
        <v>44483</v>
      </c>
      <c r="Q846" s="166">
        <f t="shared" si="80"/>
        <v>44523</v>
      </c>
      <c r="R846" s="7"/>
    </row>
    <row r="847" spans="14:18" x14ac:dyDescent="0.2">
      <c r="N847" s="160">
        <f t="shared" si="79"/>
        <v>15</v>
      </c>
      <c r="O847" s="161">
        <f t="shared" si="78"/>
        <v>2966</v>
      </c>
      <c r="P847" s="166">
        <f t="shared" si="80"/>
        <v>44484</v>
      </c>
      <c r="Q847" s="166">
        <f t="shared" si="80"/>
        <v>44524</v>
      </c>
      <c r="R847" s="7"/>
    </row>
    <row r="848" spans="14:18" x14ac:dyDescent="0.2">
      <c r="N848" s="160">
        <f t="shared" si="79"/>
        <v>16</v>
      </c>
      <c r="O848" s="161">
        <f t="shared" si="78"/>
        <v>2780</v>
      </c>
      <c r="P848" s="166">
        <f t="shared" si="80"/>
        <v>44485</v>
      </c>
      <c r="Q848" s="166">
        <f t="shared" si="80"/>
        <v>44525</v>
      </c>
      <c r="R848" s="7"/>
    </row>
    <row r="849" spans="14:18" x14ac:dyDescent="0.2">
      <c r="N849" s="160">
        <f t="shared" si="79"/>
        <v>17</v>
      </c>
      <c r="O849" s="161">
        <f t="shared" si="78"/>
        <v>2617</v>
      </c>
      <c r="P849" s="166">
        <f t="shared" si="80"/>
        <v>44486</v>
      </c>
      <c r="Q849" s="166">
        <f t="shared" si="80"/>
        <v>44526</v>
      </c>
      <c r="R849" s="7"/>
    </row>
    <row r="850" spans="14:18" x14ac:dyDescent="0.2">
      <c r="N850" s="160">
        <f t="shared" si="79"/>
        <v>18</v>
      </c>
      <c r="O850" s="161">
        <f t="shared" si="78"/>
        <v>2472</v>
      </c>
      <c r="P850" s="166">
        <f t="shared" si="80"/>
        <v>44487</v>
      </c>
      <c r="Q850" s="166">
        <f t="shared" si="80"/>
        <v>44527</v>
      </c>
      <c r="R850" s="7"/>
    </row>
    <row r="851" spans="14:18" x14ac:dyDescent="0.2">
      <c r="N851" s="160">
        <f t="shared" si="79"/>
        <v>19</v>
      </c>
      <c r="O851" s="161">
        <f t="shared" si="78"/>
        <v>2341</v>
      </c>
      <c r="P851" s="166">
        <f t="shared" si="80"/>
        <v>44488</v>
      </c>
      <c r="Q851" s="166">
        <f t="shared" si="80"/>
        <v>44528</v>
      </c>
      <c r="R851" s="7"/>
    </row>
    <row r="852" spans="14:18" x14ac:dyDescent="0.2">
      <c r="N852" s="160">
        <f t="shared" si="79"/>
        <v>20</v>
      </c>
      <c r="O852" s="161">
        <f t="shared" si="78"/>
        <v>2224</v>
      </c>
      <c r="P852" s="166">
        <f t="shared" si="80"/>
        <v>44489</v>
      </c>
      <c r="Q852" s="166">
        <f t="shared" si="80"/>
        <v>44529</v>
      </c>
      <c r="R852" s="7"/>
    </row>
    <row r="853" spans="14:18" x14ac:dyDescent="0.2">
      <c r="N853" s="160">
        <f t="shared" si="79"/>
        <v>21</v>
      </c>
      <c r="O853" s="161">
        <f t="shared" si="78"/>
        <v>2119</v>
      </c>
      <c r="P853" s="166">
        <f t="shared" si="80"/>
        <v>44490</v>
      </c>
      <c r="Q853" s="166">
        <f t="shared" si="80"/>
        <v>44530</v>
      </c>
      <c r="R853" s="7"/>
    </row>
    <row r="854" spans="14:18" x14ac:dyDescent="0.2">
      <c r="N854" s="160">
        <f t="shared" si="79"/>
        <v>22</v>
      </c>
      <c r="O854" s="161">
        <f t="shared" si="78"/>
        <v>2022</v>
      </c>
      <c r="P854" s="166">
        <f t="shared" si="80"/>
        <v>44491</v>
      </c>
      <c r="Q854" s="166">
        <f t="shared" si="80"/>
        <v>44531</v>
      </c>
      <c r="R854" s="7"/>
    </row>
    <row r="855" spans="14:18" x14ac:dyDescent="0.2">
      <c r="N855" s="160">
        <f t="shared" si="79"/>
        <v>23</v>
      </c>
      <c r="O855" s="161">
        <f t="shared" si="78"/>
        <v>1934</v>
      </c>
      <c r="P855" s="166">
        <f t="shared" si="80"/>
        <v>44492</v>
      </c>
      <c r="Q855" s="166">
        <f t="shared" si="80"/>
        <v>44532</v>
      </c>
      <c r="R855" s="7"/>
    </row>
    <row r="856" spans="14:18" x14ac:dyDescent="0.2">
      <c r="N856" s="160">
        <f t="shared" si="79"/>
        <v>24</v>
      </c>
      <c r="O856" s="161">
        <f t="shared" si="78"/>
        <v>1854</v>
      </c>
      <c r="P856" s="166">
        <f t="shared" si="80"/>
        <v>44493</v>
      </c>
      <c r="Q856" s="166">
        <f t="shared" si="80"/>
        <v>44533</v>
      </c>
      <c r="R856" s="7"/>
    </row>
    <row r="857" spans="14:18" x14ac:dyDescent="0.2">
      <c r="N857" s="160">
        <f t="shared" si="79"/>
        <v>25</v>
      </c>
      <c r="O857" s="161">
        <f t="shared" si="78"/>
        <v>1780</v>
      </c>
      <c r="P857" s="166">
        <f t="shared" si="80"/>
        <v>44494</v>
      </c>
      <c r="Q857" s="166">
        <f t="shared" si="80"/>
        <v>44534</v>
      </c>
      <c r="R857" s="7"/>
    </row>
    <row r="858" spans="14:18" x14ac:dyDescent="0.2">
      <c r="N858" s="160">
        <f t="shared" si="79"/>
        <v>26</v>
      </c>
      <c r="O858" s="161">
        <f t="shared" si="78"/>
        <v>1711</v>
      </c>
      <c r="P858" s="166">
        <f t="shared" si="80"/>
        <v>44495</v>
      </c>
      <c r="Q858" s="166">
        <f t="shared" si="80"/>
        <v>44535</v>
      </c>
      <c r="R858" s="7"/>
    </row>
    <row r="859" spans="14:18" x14ac:dyDescent="0.2">
      <c r="N859" s="160">
        <f t="shared" si="79"/>
        <v>27</v>
      </c>
      <c r="O859" s="161">
        <f t="shared" si="78"/>
        <v>1648</v>
      </c>
      <c r="P859" s="166">
        <f t="shared" si="80"/>
        <v>44496</v>
      </c>
      <c r="Q859" s="166">
        <f t="shared" si="80"/>
        <v>44536</v>
      </c>
      <c r="R859" s="7"/>
    </row>
    <row r="860" spans="14:18" x14ac:dyDescent="0.2">
      <c r="N860" s="160">
        <f t="shared" si="79"/>
        <v>28</v>
      </c>
      <c r="O860" s="161">
        <f t="shared" si="78"/>
        <v>1589</v>
      </c>
      <c r="P860" s="166">
        <f t="shared" ref="P860:Q875" si="81">P859+1</f>
        <v>44497</v>
      </c>
      <c r="Q860" s="166">
        <f t="shared" si="81"/>
        <v>44537</v>
      </c>
      <c r="R860" s="7"/>
    </row>
    <row r="861" spans="14:18" x14ac:dyDescent="0.2">
      <c r="N861" s="160">
        <f t="shared" si="79"/>
        <v>29</v>
      </c>
      <c r="O861" s="161">
        <f t="shared" si="78"/>
        <v>1534</v>
      </c>
      <c r="P861" s="166">
        <f t="shared" si="81"/>
        <v>44498</v>
      </c>
      <c r="Q861" s="166">
        <f t="shared" si="81"/>
        <v>44538</v>
      </c>
      <c r="R861" s="7"/>
    </row>
    <row r="862" spans="14:18" x14ac:dyDescent="0.2">
      <c r="N862" s="160">
        <f t="shared" si="79"/>
        <v>30</v>
      </c>
      <c r="O862" s="161">
        <f t="shared" si="78"/>
        <v>1483</v>
      </c>
      <c r="P862" s="166">
        <f t="shared" si="81"/>
        <v>44499</v>
      </c>
      <c r="Q862" s="166">
        <f t="shared" si="81"/>
        <v>44539</v>
      </c>
      <c r="R862" s="7"/>
    </row>
    <row r="863" spans="14:18" x14ac:dyDescent="0.2">
      <c r="N863" s="160">
        <f t="shared" si="79"/>
        <v>31</v>
      </c>
      <c r="O863" s="161">
        <f t="shared" si="78"/>
        <v>1435</v>
      </c>
      <c r="P863" s="166">
        <f t="shared" si="81"/>
        <v>44500</v>
      </c>
      <c r="Q863" s="166">
        <f t="shared" si="81"/>
        <v>44540</v>
      </c>
      <c r="R863" s="7"/>
    </row>
    <row r="864" spans="14:18" x14ac:dyDescent="0.2">
      <c r="N864" s="160">
        <f t="shared" si="79"/>
        <v>1</v>
      </c>
      <c r="O864" s="161">
        <f t="shared" si="78"/>
        <v>44501</v>
      </c>
      <c r="P864" s="166">
        <f t="shared" si="81"/>
        <v>44501</v>
      </c>
      <c r="Q864" s="166">
        <f t="shared" si="81"/>
        <v>44541</v>
      </c>
      <c r="R864" s="7"/>
    </row>
    <row r="865" spans="14:18" x14ac:dyDescent="0.2">
      <c r="N865" s="160">
        <f t="shared" si="79"/>
        <v>2</v>
      </c>
      <c r="O865" s="161">
        <f t="shared" si="78"/>
        <v>22251</v>
      </c>
      <c r="P865" s="166">
        <f t="shared" si="81"/>
        <v>44502</v>
      </c>
      <c r="Q865" s="166">
        <f t="shared" si="81"/>
        <v>44542</v>
      </c>
      <c r="R865" s="7"/>
    </row>
    <row r="866" spans="14:18" x14ac:dyDescent="0.2">
      <c r="N866" s="160">
        <f t="shared" si="79"/>
        <v>3</v>
      </c>
      <c r="O866" s="161">
        <f t="shared" si="78"/>
        <v>14834</v>
      </c>
      <c r="P866" s="166">
        <f t="shared" si="81"/>
        <v>44503</v>
      </c>
      <c r="Q866" s="166">
        <f t="shared" si="81"/>
        <v>44543</v>
      </c>
      <c r="R866" s="7"/>
    </row>
    <row r="867" spans="14:18" x14ac:dyDescent="0.2">
      <c r="N867" s="160">
        <f t="shared" si="79"/>
        <v>4</v>
      </c>
      <c r="O867" s="161">
        <f t="shared" si="78"/>
        <v>11126</v>
      </c>
      <c r="P867" s="166">
        <f t="shared" si="81"/>
        <v>44504</v>
      </c>
      <c r="Q867" s="166">
        <f t="shared" si="81"/>
        <v>44544</v>
      </c>
      <c r="R867" s="7"/>
    </row>
    <row r="868" spans="14:18" x14ac:dyDescent="0.2">
      <c r="N868" s="160">
        <f t="shared" si="79"/>
        <v>5</v>
      </c>
      <c r="O868" s="161">
        <f t="shared" si="78"/>
        <v>8901</v>
      </c>
      <c r="P868" s="166">
        <f t="shared" si="81"/>
        <v>44505</v>
      </c>
      <c r="Q868" s="166">
        <f t="shared" si="81"/>
        <v>44545</v>
      </c>
      <c r="R868" s="7"/>
    </row>
    <row r="869" spans="14:18" x14ac:dyDescent="0.2">
      <c r="N869" s="160">
        <f t="shared" si="79"/>
        <v>6</v>
      </c>
      <c r="O869" s="161">
        <f t="shared" si="78"/>
        <v>7418</v>
      </c>
      <c r="P869" s="166">
        <f t="shared" si="81"/>
        <v>44506</v>
      </c>
      <c r="Q869" s="166">
        <f t="shared" si="81"/>
        <v>44546</v>
      </c>
      <c r="R869" s="7"/>
    </row>
    <row r="870" spans="14:18" x14ac:dyDescent="0.2">
      <c r="N870" s="160">
        <f t="shared" si="79"/>
        <v>7</v>
      </c>
      <c r="O870" s="161">
        <f t="shared" si="78"/>
        <v>6358</v>
      </c>
      <c r="P870" s="166">
        <f t="shared" si="81"/>
        <v>44507</v>
      </c>
      <c r="Q870" s="166">
        <f t="shared" si="81"/>
        <v>44547</v>
      </c>
      <c r="R870" s="7"/>
    </row>
    <row r="871" spans="14:18" x14ac:dyDescent="0.2">
      <c r="N871" s="160">
        <f t="shared" si="79"/>
        <v>8</v>
      </c>
      <c r="O871" s="161">
        <f t="shared" si="78"/>
        <v>5564</v>
      </c>
      <c r="P871" s="166">
        <f t="shared" si="81"/>
        <v>44508</v>
      </c>
      <c r="Q871" s="166">
        <f t="shared" si="81"/>
        <v>44548</v>
      </c>
      <c r="R871" s="7"/>
    </row>
    <row r="872" spans="14:18" x14ac:dyDescent="0.2">
      <c r="N872" s="160">
        <f t="shared" si="79"/>
        <v>9</v>
      </c>
      <c r="O872" s="161">
        <f t="shared" si="78"/>
        <v>4945</v>
      </c>
      <c r="P872" s="166">
        <f t="shared" si="81"/>
        <v>44509</v>
      </c>
      <c r="Q872" s="166">
        <f t="shared" si="81"/>
        <v>44549</v>
      </c>
      <c r="R872" s="7"/>
    </row>
    <row r="873" spans="14:18" x14ac:dyDescent="0.2">
      <c r="N873" s="160">
        <f t="shared" si="79"/>
        <v>10</v>
      </c>
      <c r="O873" s="161">
        <f t="shared" si="78"/>
        <v>4451</v>
      </c>
      <c r="P873" s="166">
        <f t="shared" si="81"/>
        <v>44510</v>
      </c>
      <c r="Q873" s="166">
        <f t="shared" si="81"/>
        <v>44550</v>
      </c>
      <c r="R873" s="7"/>
    </row>
    <row r="874" spans="14:18" x14ac:dyDescent="0.2">
      <c r="N874" s="160">
        <f t="shared" si="79"/>
        <v>11</v>
      </c>
      <c r="O874" s="161">
        <f t="shared" si="78"/>
        <v>4046</v>
      </c>
      <c r="P874" s="166">
        <f t="shared" si="81"/>
        <v>44511</v>
      </c>
      <c r="Q874" s="166">
        <f t="shared" si="81"/>
        <v>44551</v>
      </c>
      <c r="R874" s="7"/>
    </row>
    <row r="875" spans="14:18" x14ac:dyDescent="0.2">
      <c r="N875" s="160">
        <f t="shared" si="79"/>
        <v>12</v>
      </c>
      <c r="O875" s="161">
        <f t="shared" si="78"/>
        <v>3709</v>
      </c>
      <c r="P875" s="166">
        <f t="shared" si="81"/>
        <v>44512</v>
      </c>
      <c r="Q875" s="166">
        <f t="shared" si="81"/>
        <v>44552</v>
      </c>
      <c r="R875" s="7"/>
    </row>
    <row r="876" spans="14:18" x14ac:dyDescent="0.2">
      <c r="N876" s="160">
        <f t="shared" si="79"/>
        <v>13</v>
      </c>
      <c r="O876" s="161">
        <f t="shared" si="78"/>
        <v>3424</v>
      </c>
      <c r="P876" s="166">
        <f t="shared" ref="P876:Q891" si="82">P875+1</f>
        <v>44513</v>
      </c>
      <c r="Q876" s="166">
        <f t="shared" si="82"/>
        <v>44553</v>
      </c>
      <c r="R876" s="7"/>
    </row>
    <row r="877" spans="14:18" x14ac:dyDescent="0.2">
      <c r="N877" s="160">
        <f t="shared" si="79"/>
        <v>14</v>
      </c>
      <c r="O877" s="161">
        <f t="shared" si="78"/>
        <v>3180</v>
      </c>
      <c r="P877" s="166">
        <f t="shared" si="82"/>
        <v>44514</v>
      </c>
      <c r="Q877" s="166">
        <f t="shared" si="82"/>
        <v>44554</v>
      </c>
      <c r="R877" s="7"/>
    </row>
    <row r="878" spans="14:18" x14ac:dyDescent="0.2">
      <c r="N878" s="160">
        <f t="shared" si="79"/>
        <v>15</v>
      </c>
      <c r="O878" s="161">
        <f t="shared" si="78"/>
        <v>2968</v>
      </c>
      <c r="P878" s="166">
        <f t="shared" si="82"/>
        <v>44515</v>
      </c>
      <c r="Q878" s="166">
        <f t="shared" si="82"/>
        <v>44555</v>
      </c>
      <c r="R878" s="7"/>
    </row>
    <row r="879" spans="14:18" x14ac:dyDescent="0.2">
      <c r="N879" s="160">
        <f t="shared" si="79"/>
        <v>16</v>
      </c>
      <c r="O879" s="161">
        <f t="shared" si="78"/>
        <v>2782</v>
      </c>
      <c r="P879" s="166">
        <f t="shared" si="82"/>
        <v>44516</v>
      </c>
      <c r="Q879" s="166">
        <f t="shared" si="82"/>
        <v>44556</v>
      </c>
      <c r="R879" s="7"/>
    </row>
    <row r="880" spans="14:18" x14ac:dyDescent="0.2">
      <c r="N880" s="160">
        <f t="shared" si="79"/>
        <v>17</v>
      </c>
      <c r="O880" s="161">
        <f t="shared" si="78"/>
        <v>2619</v>
      </c>
      <c r="P880" s="166">
        <f t="shared" si="82"/>
        <v>44517</v>
      </c>
      <c r="Q880" s="166">
        <f t="shared" si="82"/>
        <v>44557</v>
      </c>
      <c r="R880" s="7"/>
    </row>
    <row r="881" spans="14:18" x14ac:dyDescent="0.2">
      <c r="N881" s="160">
        <f t="shared" si="79"/>
        <v>18</v>
      </c>
      <c r="O881" s="161">
        <f t="shared" si="78"/>
        <v>2473</v>
      </c>
      <c r="P881" s="166">
        <f t="shared" si="82"/>
        <v>44518</v>
      </c>
      <c r="Q881" s="166">
        <f t="shared" si="82"/>
        <v>44558</v>
      </c>
      <c r="R881" s="7"/>
    </row>
    <row r="882" spans="14:18" x14ac:dyDescent="0.2">
      <c r="N882" s="160">
        <f t="shared" si="79"/>
        <v>19</v>
      </c>
      <c r="O882" s="161">
        <f t="shared" si="78"/>
        <v>2343</v>
      </c>
      <c r="P882" s="166">
        <f t="shared" si="82"/>
        <v>44519</v>
      </c>
      <c r="Q882" s="166">
        <f t="shared" si="82"/>
        <v>44559</v>
      </c>
      <c r="R882" s="7"/>
    </row>
    <row r="883" spans="14:18" x14ac:dyDescent="0.2">
      <c r="N883" s="160">
        <f t="shared" si="79"/>
        <v>20</v>
      </c>
      <c r="O883" s="161">
        <f t="shared" si="78"/>
        <v>2226</v>
      </c>
      <c r="P883" s="166">
        <f t="shared" si="82"/>
        <v>44520</v>
      </c>
      <c r="Q883" s="166">
        <f t="shared" si="82"/>
        <v>44560</v>
      </c>
      <c r="R883" s="7"/>
    </row>
    <row r="884" spans="14:18" x14ac:dyDescent="0.2">
      <c r="N884" s="160">
        <f t="shared" si="79"/>
        <v>21</v>
      </c>
      <c r="O884" s="161">
        <f t="shared" si="78"/>
        <v>2120</v>
      </c>
      <c r="P884" s="166">
        <f t="shared" si="82"/>
        <v>44521</v>
      </c>
      <c r="Q884" s="166">
        <f t="shared" si="82"/>
        <v>44561</v>
      </c>
      <c r="R884" s="7"/>
    </row>
    <row r="885" spans="14:18" x14ac:dyDescent="0.2">
      <c r="N885" s="160">
        <f t="shared" si="79"/>
        <v>22</v>
      </c>
      <c r="O885" s="161">
        <f t="shared" si="78"/>
        <v>2024</v>
      </c>
      <c r="P885" s="166">
        <f t="shared" si="82"/>
        <v>44522</v>
      </c>
      <c r="Q885" s="166">
        <f t="shared" si="82"/>
        <v>44562</v>
      </c>
      <c r="R885" s="7"/>
    </row>
    <row r="886" spans="14:18" x14ac:dyDescent="0.2">
      <c r="N886" s="160">
        <f t="shared" si="79"/>
        <v>23</v>
      </c>
      <c r="O886" s="161">
        <f t="shared" si="78"/>
        <v>1936</v>
      </c>
      <c r="P886" s="166">
        <f t="shared" si="82"/>
        <v>44523</v>
      </c>
      <c r="Q886" s="166">
        <f t="shared" si="82"/>
        <v>44563</v>
      </c>
      <c r="R886" s="7"/>
    </row>
    <row r="887" spans="14:18" x14ac:dyDescent="0.2">
      <c r="N887" s="160">
        <f t="shared" si="79"/>
        <v>24</v>
      </c>
      <c r="O887" s="161">
        <f t="shared" si="78"/>
        <v>1855</v>
      </c>
      <c r="P887" s="166">
        <f t="shared" si="82"/>
        <v>44524</v>
      </c>
      <c r="Q887" s="166">
        <f t="shared" si="82"/>
        <v>44564</v>
      </c>
      <c r="R887" s="7"/>
    </row>
    <row r="888" spans="14:18" x14ac:dyDescent="0.2">
      <c r="N888" s="160">
        <f t="shared" si="79"/>
        <v>25</v>
      </c>
      <c r="O888" s="161">
        <f t="shared" si="78"/>
        <v>1781</v>
      </c>
      <c r="P888" s="166">
        <f t="shared" si="82"/>
        <v>44525</v>
      </c>
      <c r="Q888" s="166">
        <f t="shared" si="82"/>
        <v>44565</v>
      </c>
      <c r="R888" s="7"/>
    </row>
    <row r="889" spans="14:18" x14ac:dyDescent="0.2">
      <c r="N889" s="160">
        <f t="shared" si="79"/>
        <v>26</v>
      </c>
      <c r="O889" s="161">
        <f t="shared" si="78"/>
        <v>1713</v>
      </c>
      <c r="P889" s="166">
        <f t="shared" si="82"/>
        <v>44526</v>
      </c>
      <c r="Q889" s="166">
        <f t="shared" si="82"/>
        <v>44566</v>
      </c>
      <c r="R889" s="7"/>
    </row>
    <row r="890" spans="14:18" x14ac:dyDescent="0.2">
      <c r="N890" s="160">
        <f t="shared" si="79"/>
        <v>27</v>
      </c>
      <c r="O890" s="161">
        <f t="shared" si="78"/>
        <v>1649</v>
      </c>
      <c r="P890" s="166">
        <f t="shared" si="82"/>
        <v>44527</v>
      </c>
      <c r="Q890" s="166">
        <f t="shared" si="82"/>
        <v>44567</v>
      </c>
      <c r="R890" s="7"/>
    </row>
    <row r="891" spans="14:18" x14ac:dyDescent="0.2">
      <c r="N891" s="160">
        <f t="shared" si="79"/>
        <v>28</v>
      </c>
      <c r="O891" s="161">
        <f t="shared" si="78"/>
        <v>1590</v>
      </c>
      <c r="P891" s="166">
        <f t="shared" si="82"/>
        <v>44528</v>
      </c>
      <c r="Q891" s="166">
        <f t="shared" si="82"/>
        <v>44568</v>
      </c>
      <c r="R891" s="7"/>
    </row>
    <row r="892" spans="14:18" x14ac:dyDescent="0.2">
      <c r="N892" s="160">
        <f t="shared" si="79"/>
        <v>29</v>
      </c>
      <c r="O892" s="161">
        <f t="shared" si="78"/>
        <v>1535</v>
      </c>
      <c r="P892" s="166">
        <f t="shared" ref="P892:Q907" si="83">P891+1</f>
        <v>44529</v>
      </c>
      <c r="Q892" s="166">
        <f t="shared" si="83"/>
        <v>44569</v>
      </c>
      <c r="R892" s="7"/>
    </row>
    <row r="893" spans="14:18" x14ac:dyDescent="0.2">
      <c r="N893" s="160">
        <f t="shared" si="79"/>
        <v>30</v>
      </c>
      <c r="O893" s="161">
        <f t="shared" si="78"/>
        <v>1484</v>
      </c>
      <c r="P893" s="166">
        <f t="shared" si="83"/>
        <v>44530</v>
      </c>
      <c r="Q893" s="166">
        <f t="shared" si="83"/>
        <v>44570</v>
      </c>
      <c r="R893" s="7"/>
    </row>
    <row r="894" spans="14:18" x14ac:dyDescent="0.2">
      <c r="N894" s="160">
        <f t="shared" si="79"/>
        <v>1</v>
      </c>
      <c r="O894" s="161">
        <f t="shared" si="78"/>
        <v>44531</v>
      </c>
      <c r="P894" s="166">
        <f t="shared" si="83"/>
        <v>44531</v>
      </c>
      <c r="Q894" s="166">
        <f t="shared" si="83"/>
        <v>44571</v>
      </c>
      <c r="R894" s="7"/>
    </row>
    <row r="895" spans="14:18" x14ac:dyDescent="0.2">
      <c r="N895" s="160">
        <f t="shared" si="79"/>
        <v>2</v>
      </c>
      <c r="O895" s="161">
        <f t="shared" si="78"/>
        <v>22266</v>
      </c>
      <c r="P895" s="166">
        <f t="shared" si="83"/>
        <v>44532</v>
      </c>
      <c r="Q895" s="166">
        <f t="shared" si="83"/>
        <v>44572</v>
      </c>
      <c r="R895" s="7"/>
    </row>
    <row r="896" spans="14:18" x14ac:dyDescent="0.2">
      <c r="N896" s="160">
        <f t="shared" si="79"/>
        <v>3</v>
      </c>
      <c r="O896" s="161">
        <f t="shared" si="78"/>
        <v>14844</v>
      </c>
      <c r="P896" s="166">
        <f t="shared" si="83"/>
        <v>44533</v>
      </c>
      <c r="Q896" s="166">
        <f t="shared" si="83"/>
        <v>44573</v>
      </c>
      <c r="R896" s="7"/>
    </row>
    <row r="897" spans="14:18" x14ac:dyDescent="0.2">
      <c r="N897" s="160">
        <f t="shared" si="79"/>
        <v>4</v>
      </c>
      <c r="O897" s="161">
        <f t="shared" si="78"/>
        <v>11134</v>
      </c>
      <c r="P897" s="166">
        <f t="shared" si="83"/>
        <v>44534</v>
      </c>
      <c r="Q897" s="166">
        <f t="shared" si="83"/>
        <v>44574</v>
      </c>
      <c r="R897" s="7"/>
    </row>
    <row r="898" spans="14:18" x14ac:dyDescent="0.2">
      <c r="N898" s="160">
        <f t="shared" si="79"/>
        <v>5</v>
      </c>
      <c r="O898" s="161">
        <f t="shared" si="78"/>
        <v>8907</v>
      </c>
      <c r="P898" s="166">
        <f t="shared" si="83"/>
        <v>44535</v>
      </c>
      <c r="Q898" s="166">
        <f t="shared" si="83"/>
        <v>44575</v>
      </c>
      <c r="R898" s="7"/>
    </row>
    <row r="899" spans="14:18" x14ac:dyDescent="0.2">
      <c r="N899" s="160">
        <f t="shared" si="79"/>
        <v>6</v>
      </c>
      <c r="O899" s="161">
        <f t="shared" si="78"/>
        <v>7423</v>
      </c>
      <c r="P899" s="166">
        <f t="shared" si="83"/>
        <v>44536</v>
      </c>
      <c r="Q899" s="166">
        <f t="shared" si="83"/>
        <v>44576</v>
      </c>
      <c r="R899" s="7"/>
    </row>
    <row r="900" spans="14:18" x14ac:dyDescent="0.2">
      <c r="N900" s="160">
        <f t="shared" si="79"/>
        <v>7</v>
      </c>
      <c r="O900" s="161">
        <f t="shared" si="78"/>
        <v>6362</v>
      </c>
      <c r="P900" s="166">
        <f t="shared" si="83"/>
        <v>44537</v>
      </c>
      <c r="Q900" s="166">
        <f t="shared" si="83"/>
        <v>44577</v>
      </c>
      <c r="R900" s="7"/>
    </row>
    <row r="901" spans="14:18" x14ac:dyDescent="0.2">
      <c r="N901" s="160">
        <f t="shared" si="79"/>
        <v>8</v>
      </c>
      <c r="O901" s="161">
        <f t="shared" si="78"/>
        <v>5567</v>
      </c>
      <c r="P901" s="166">
        <f t="shared" si="83"/>
        <v>44538</v>
      </c>
      <c r="Q901" s="166">
        <f t="shared" si="83"/>
        <v>44578</v>
      </c>
      <c r="R901" s="7"/>
    </row>
    <row r="902" spans="14:18" x14ac:dyDescent="0.2">
      <c r="N902" s="160">
        <f t="shared" si="79"/>
        <v>9</v>
      </c>
      <c r="O902" s="161">
        <f t="shared" si="78"/>
        <v>4949</v>
      </c>
      <c r="P902" s="166">
        <f t="shared" si="83"/>
        <v>44539</v>
      </c>
      <c r="Q902" s="166">
        <f t="shared" si="83"/>
        <v>44579</v>
      </c>
      <c r="R902" s="7"/>
    </row>
    <row r="903" spans="14:18" x14ac:dyDescent="0.2">
      <c r="N903" s="160">
        <f t="shared" si="79"/>
        <v>10</v>
      </c>
      <c r="O903" s="161">
        <f t="shared" si="78"/>
        <v>4454</v>
      </c>
      <c r="P903" s="166">
        <f t="shared" si="83"/>
        <v>44540</v>
      </c>
      <c r="Q903" s="166">
        <f t="shared" si="83"/>
        <v>44580</v>
      </c>
      <c r="R903" s="7"/>
    </row>
    <row r="904" spans="14:18" x14ac:dyDescent="0.2">
      <c r="N904" s="160">
        <f t="shared" si="79"/>
        <v>11</v>
      </c>
      <c r="O904" s="161">
        <f t="shared" si="78"/>
        <v>4049</v>
      </c>
      <c r="P904" s="166">
        <f t="shared" si="83"/>
        <v>44541</v>
      </c>
      <c r="Q904" s="166">
        <f t="shared" si="83"/>
        <v>44581</v>
      </c>
      <c r="R904" s="7"/>
    </row>
    <row r="905" spans="14:18" x14ac:dyDescent="0.2">
      <c r="N905" s="160">
        <f t="shared" si="79"/>
        <v>12</v>
      </c>
      <c r="O905" s="161">
        <f t="shared" si="78"/>
        <v>3712</v>
      </c>
      <c r="P905" s="166">
        <f t="shared" si="83"/>
        <v>44542</v>
      </c>
      <c r="Q905" s="166">
        <f t="shared" si="83"/>
        <v>44582</v>
      </c>
      <c r="R905" s="7"/>
    </row>
    <row r="906" spans="14:18" x14ac:dyDescent="0.2">
      <c r="N906" s="160">
        <f t="shared" si="79"/>
        <v>13</v>
      </c>
      <c r="O906" s="161">
        <f t="shared" ref="O906:O969" si="84">ROUND(P906/N906,0)</f>
        <v>3426</v>
      </c>
      <c r="P906" s="166">
        <f t="shared" si="83"/>
        <v>44543</v>
      </c>
      <c r="Q906" s="166">
        <f t="shared" si="83"/>
        <v>44583</v>
      </c>
      <c r="R906" s="7"/>
    </row>
    <row r="907" spans="14:18" x14ac:dyDescent="0.2">
      <c r="N907" s="160">
        <f t="shared" ref="N907:N970" si="85">DAY(P907)</f>
        <v>14</v>
      </c>
      <c r="O907" s="161">
        <f t="shared" si="84"/>
        <v>3182</v>
      </c>
      <c r="P907" s="166">
        <f t="shared" si="83"/>
        <v>44544</v>
      </c>
      <c r="Q907" s="166">
        <f t="shared" si="83"/>
        <v>44584</v>
      </c>
      <c r="R907" s="7"/>
    </row>
    <row r="908" spans="14:18" x14ac:dyDescent="0.2">
      <c r="N908" s="160">
        <f t="shared" si="85"/>
        <v>15</v>
      </c>
      <c r="O908" s="161">
        <f t="shared" si="84"/>
        <v>2970</v>
      </c>
      <c r="P908" s="166">
        <f t="shared" ref="P908:Q923" si="86">P907+1</f>
        <v>44545</v>
      </c>
      <c r="Q908" s="166">
        <f t="shared" si="86"/>
        <v>44585</v>
      </c>
      <c r="R908" s="7"/>
    </row>
    <row r="909" spans="14:18" x14ac:dyDescent="0.2">
      <c r="N909" s="160">
        <f t="shared" si="85"/>
        <v>16</v>
      </c>
      <c r="O909" s="161">
        <f t="shared" si="84"/>
        <v>2784</v>
      </c>
      <c r="P909" s="166">
        <f t="shared" si="86"/>
        <v>44546</v>
      </c>
      <c r="Q909" s="166">
        <f t="shared" si="86"/>
        <v>44586</v>
      </c>
      <c r="R909" s="7"/>
    </row>
    <row r="910" spans="14:18" x14ac:dyDescent="0.2">
      <c r="N910" s="160">
        <f t="shared" si="85"/>
        <v>17</v>
      </c>
      <c r="O910" s="161">
        <f t="shared" si="84"/>
        <v>2620</v>
      </c>
      <c r="P910" s="166">
        <f t="shared" si="86"/>
        <v>44547</v>
      </c>
      <c r="Q910" s="166">
        <f t="shared" si="86"/>
        <v>44587</v>
      </c>
      <c r="R910" s="7"/>
    </row>
    <row r="911" spans="14:18" x14ac:dyDescent="0.2">
      <c r="N911" s="160">
        <f t="shared" si="85"/>
        <v>18</v>
      </c>
      <c r="O911" s="161">
        <f t="shared" si="84"/>
        <v>2475</v>
      </c>
      <c r="P911" s="166">
        <f t="shared" si="86"/>
        <v>44548</v>
      </c>
      <c r="Q911" s="166">
        <f t="shared" si="86"/>
        <v>44588</v>
      </c>
      <c r="R911" s="7"/>
    </row>
    <row r="912" spans="14:18" x14ac:dyDescent="0.2">
      <c r="N912" s="160">
        <f t="shared" si="85"/>
        <v>19</v>
      </c>
      <c r="O912" s="161">
        <f t="shared" si="84"/>
        <v>2345</v>
      </c>
      <c r="P912" s="166">
        <f t="shared" si="86"/>
        <v>44549</v>
      </c>
      <c r="Q912" s="166">
        <f t="shared" si="86"/>
        <v>44589</v>
      </c>
      <c r="R912" s="7"/>
    </row>
    <row r="913" spans="14:18" x14ac:dyDescent="0.2">
      <c r="N913" s="160">
        <f t="shared" si="85"/>
        <v>20</v>
      </c>
      <c r="O913" s="161">
        <f t="shared" si="84"/>
        <v>2228</v>
      </c>
      <c r="P913" s="166">
        <f t="shared" si="86"/>
        <v>44550</v>
      </c>
      <c r="Q913" s="166">
        <f t="shared" si="86"/>
        <v>44590</v>
      </c>
      <c r="R913" s="7"/>
    </row>
    <row r="914" spans="14:18" x14ac:dyDescent="0.2">
      <c r="N914" s="160">
        <f t="shared" si="85"/>
        <v>21</v>
      </c>
      <c r="O914" s="161">
        <f t="shared" si="84"/>
        <v>2121</v>
      </c>
      <c r="P914" s="166">
        <f t="shared" si="86"/>
        <v>44551</v>
      </c>
      <c r="Q914" s="166">
        <f t="shared" si="86"/>
        <v>44591</v>
      </c>
      <c r="R914" s="7"/>
    </row>
    <row r="915" spans="14:18" x14ac:dyDescent="0.2">
      <c r="N915" s="160">
        <f t="shared" si="85"/>
        <v>22</v>
      </c>
      <c r="O915" s="161">
        <f t="shared" si="84"/>
        <v>2025</v>
      </c>
      <c r="P915" s="166">
        <f t="shared" si="86"/>
        <v>44552</v>
      </c>
      <c r="Q915" s="166">
        <f t="shared" si="86"/>
        <v>44592</v>
      </c>
      <c r="R915" s="7"/>
    </row>
    <row r="916" spans="14:18" x14ac:dyDescent="0.2">
      <c r="N916" s="160">
        <f t="shared" si="85"/>
        <v>23</v>
      </c>
      <c r="O916" s="161">
        <f t="shared" si="84"/>
        <v>1937</v>
      </c>
      <c r="P916" s="166">
        <f t="shared" si="86"/>
        <v>44553</v>
      </c>
      <c r="Q916" s="166">
        <f t="shared" si="86"/>
        <v>44593</v>
      </c>
      <c r="R916" s="7"/>
    </row>
    <row r="917" spans="14:18" x14ac:dyDescent="0.2">
      <c r="N917" s="160">
        <f t="shared" si="85"/>
        <v>24</v>
      </c>
      <c r="O917" s="161">
        <f t="shared" si="84"/>
        <v>1856</v>
      </c>
      <c r="P917" s="166">
        <f t="shared" si="86"/>
        <v>44554</v>
      </c>
      <c r="Q917" s="166">
        <f t="shared" si="86"/>
        <v>44594</v>
      </c>
      <c r="R917" s="7"/>
    </row>
    <row r="918" spans="14:18" x14ac:dyDescent="0.2">
      <c r="N918" s="160">
        <f t="shared" si="85"/>
        <v>25</v>
      </c>
      <c r="O918" s="161">
        <f t="shared" si="84"/>
        <v>1782</v>
      </c>
      <c r="P918" s="166">
        <f t="shared" si="86"/>
        <v>44555</v>
      </c>
      <c r="Q918" s="166">
        <f t="shared" si="86"/>
        <v>44595</v>
      </c>
      <c r="R918" s="7"/>
    </row>
    <row r="919" spans="14:18" x14ac:dyDescent="0.2">
      <c r="N919" s="160">
        <f t="shared" si="85"/>
        <v>26</v>
      </c>
      <c r="O919" s="161">
        <f t="shared" si="84"/>
        <v>1714</v>
      </c>
      <c r="P919" s="166">
        <f t="shared" si="86"/>
        <v>44556</v>
      </c>
      <c r="Q919" s="166">
        <f t="shared" si="86"/>
        <v>44596</v>
      </c>
      <c r="R919" s="7"/>
    </row>
    <row r="920" spans="14:18" x14ac:dyDescent="0.2">
      <c r="N920" s="160">
        <f t="shared" si="85"/>
        <v>27</v>
      </c>
      <c r="O920" s="161">
        <f t="shared" si="84"/>
        <v>1650</v>
      </c>
      <c r="P920" s="166">
        <f t="shared" si="86"/>
        <v>44557</v>
      </c>
      <c r="Q920" s="166">
        <f t="shared" si="86"/>
        <v>44597</v>
      </c>
      <c r="R920" s="7"/>
    </row>
    <row r="921" spans="14:18" x14ac:dyDescent="0.2">
      <c r="N921" s="160">
        <f t="shared" si="85"/>
        <v>28</v>
      </c>
      <c r="O921" s="161">
        <f t="shared" si="84"/>
        <v>1591</v>
      </c>
      <c r="P921" s="166">
        <f t="shared" si="86"/>
        <v>44558</v>
      </c>
      <c r="Q921" s="166">
        <f t="shared" si="86"/>
        <v>44598</v>
      </c>
      <c r="R921" s="7"/>
    </row>
    <row r="922" spans="14:18" x14ac:dyDescent="0.2">
      <c r="N922" s="160">
        <f t="shared" si="85"/>
        <v>29</v>
      </c>
      <c r="O922" s="161">
        <f t="shared" si="84"/>
        <v>1537</v>
      </c>
      <c r="P922" s="166">
        <f t="shared" si="86"/>
        <v>44559</v>
      </c>
      <c r="Q922" s="166">
        <f t="shared" si="86"/>
        <v>44599</v>
      </c>
      <c r="R922" s="7"/>
    </row>
    <row r="923" spans="14:18" x14ac:dyDescent="0.2">
      <c r="N923" s="160">
        <f t="shared" si="85"/>
        <v>30</v>
      </c>
      <c r="O923" s="161">
        <f t="shared" si="84"/>
        <v>1485</v>
      </c>
      <c r="P923" s="166">
        <f t="shared" si="86"/>
        <v>44560</v>
      </c>
      <c r="Q923" s="166">
        <f t="shared" si="86"/>
        <v>44600</v>
      </c>
      <c r="R923" s="7"/>
    </row>
    <row r="924" spans="14:18" x14ac:dyDescent="0.2">
      <c r="N924" s="160">
        <f t="shared" si="85"/>
        <v>31</v>
      </c>
      <c r="O924" s="161">
        <f t="shared" si="84"/>
        <v>1437</v>
      </c>
      <c r="P924" s="166">
        <f t="shared" ref="P924:Q939" si="87">P923+1</f>
        <v>44561</v>
      </c>
      <c r="Q924" s="166">
        <f t="shared" si="87"/>
        <v>44601</v>
      </c>
      <c r="R924" s="7"/>
    </row>
    <row r="925" spans="14:18" x14ac:dyDescent="0.2">
      <c r="N925" s="160">
        <f t="shared" si="85"/>
        <v>1</v>
      </c>
      <c r="O925" s="161">
        <f t="shared" si="84"/>
        <v>44562</v>
      </c>
      <c r="P925" s="166">
        <f t="shared" si="87"/>
        <v>44562</v>
      </c>
      <c r="Q925" s="166">
        <f t="shared" si="87"/>
        <v>44602</v>
      </c>
      <c r="R925" s="7"/>
    </row>
    <row r="926" spans="14:18" x14ac:dyDescent="0.2">
      <c r="N926" s="160">
        <f t="shared" si="85"/>
        <v>2</v>
      </c>
      <c r="O926" s="161">
        <f t="shared" si="84"/>
        <v>22282</v>
      </c>
      <c r="P926" s="166">
        <f t="shared" si="87"/>
        <v>44563</v>
      </c>
      <c r="Q926" s="166">
        <f t="shared" si="87"/>
        <v>44603</v>
      </c>
      <c r="R926" s="7"/>
    </row>
    <row r="927" spans="14:18" x14ac:dyDescent="0.2">
      <c r="N927" s="160">
        <f t="shared" si="85"/>
        <v>3</v>
      </c>
      <c r="O927" s="161">
        <f t="shared" si="84"/>
        <v>14855</v>
      </c>
      <c r="P927" s="166">
        <f t="shared" si="87"/>
        <v>44564</v>
      </c>
      <c r="Q927" s="166">
        <f t="shared" si="87"/>
        <v>44604</v>
      </c>
      <c r="R927" s="7"/>
    </row>
    <row r="928" spans="14:18" x14ac:dyDescent="0.2">
      <c r="N928" s="160">
        <f t="shared" si="85"/>
        <v>4</v>
      </c>
      <c r="O928" s="161">
        <f t="shared" si="84"/>
        <v>11141</v>
      </c>
      <c r="P928" s="166">
        <f t="shared" si="87"/>
        <v>44565</v>
      </c>
      <c r="Q928" s="166">
        <f t="shared" si="87"/>
        <v>44605</v>
      </c>
      <c r="R928" s="7"/>
    </row>
    <row r="929" spans="14:18" x14ac:dyDescent="0.2">
      <c r="N929" s="160">
        <f t="shared" si="85"/>
        <v>5</v>
      </c>
      <c r="O929" s="161">
        <f t="shared" si="84"/>
        <v>8913</v>
      </c>
      <c r="P929" s="166">
        <f t="shared" si="87"/>
        <v>44566</v>
      </c>
      <c r="Q929" s="166">
        <f t="shared" si="87"/>
        <v>44606</v>
      </c>
      <c r="R929" s="7"/>
    </row>
    <row r="930" spans="14:18" x14ac:dyDescent="0.2">
      <c r="N930" s="160">
        <f t="shared" si="85"/>
        <v>6</v>
      </c>
      <c r="O930" s="161">
        <f t="shared" si="84"/>
        <v>7428</v>
      </c>
      <c r="P930" s="166">
        <f t="shared" si="87"/>
        <v>44567</v>
      </c>
      <c r="Q930" s="166">
        <f t="shared" si="87"/>
        <v>44607</v>
      </c>
      <c r="R930" s="7"/>
    </row>
    <row r="931" spans="14:18" x14ac:dyDescent="0.2">
      <c r="N931" s="160">
        <f t="shared" si="85"/>
        <v>7</v>
      </c>
      <c r="O931" s="161">
        <f t="shared" si="84"/>
        <v>6367</v>
      </c>
      <c r="P931" s="166">
        <f t="shared" si="87"/>
        <v>44568</v>
      </c>
      <c r="Q931" s="166">
        <f t="shared" si="87"/>
        <v>44608</v>
      </c>
      <c r="R931" s="7"/>
    </row>
    <row r="932" spans="14:18" x14ac:dyDescent="0.2">
      <c r="N932" s="160">
        <f t="shared" si="85"/>
        <v>8</v>
      </c>
      <c r="O932" s="161">
        <f t="shared" si="84"/>
        <v>5571</v>
      </c>
      <c r="P932" s="166">
        <f t="shared" si="87"/>
        <v>44569</v>
      </c>
      <c r="Q932" s="166">
        <f t="shared" si="87"/>
        <v>44609</v>
      </c>
      <c r="R932" s="7"/>
    </row>
    <row r="933" spans="14:18" x14ac:dyDescent="0.2">
      <c r="N933" s="160">
        <f t="shared" si="85"/>
        <v>9</v>
      </c>
      <c r="O933" s="161">
        <f t="shared" si="84"/>
        <v>4952</v>
      </c>
      <c r="P933" s="166">
        <f t="shared" si="87"/>
        <v>44570</v>
      </c>
      <c r="Q933" s="166">
        <f t="shared" si="87"/>
        <v>44610</v>
      </c>
      <c r="R933" s="7"/>
    </row>
    <row r="934" spans="14:18" x14ac:dyDescent="0.2">
      <c r="N934" s="160">
        <f t="shared" si="85"/>
        <v>10</v>
      </c>
      <c r="O934" s="161">
        <f t="shared" si="84"/>
        <v>4457</v>
      </c>
      <c r="P934" s="166">
        <f t="shared" si="87"/>
        <v>44571</v>
      </c>
      <c r="Q934" s="166">
        <f t="shared" si="87"/>
        <v>44611</v>
      </c>
      <c r="R934" s="7"/>
    </row>
    <row r="935" spans="14:18" x14ac:dyDescent="0.2">
      <c r="N935" s="160">
        <f t="shared" si="85"/>
        <v>11</v>
      </c>
      <c r="O935" s="161">
        <f t="shared" si="84"/>
        <v>4052</v>
      </c>
      <c r="P935" s="166">
        <f t="shared" si="87"/>
        <v>44572</v>
      </c>
      <c r="Q935" s="166">
        <f t="shared" si="87"/>
        <v>44612</v>
      </c>
      <c r="R935" s="7"/>
    </row>
    <row r="936" spans="14:18" x14ac:dyDescent="0.2">
      <c r="N936" s="160">
        <f t="shared" si="85"/>
        <v>12</v>
      </c>
      <c r="O936" s="161">
        <f t="shared" si="84"/>
        <v>3714</v>
      </c>
      <c r="P936" s="166">
        <f t="shared" si="87"/>
        <v>44573</v>
      </c>
      <c r="Q936" s="166">
        <f t="shared" si="87"/>
        <v>44613</v>
      </c>
      <c r="R936" s="7"/>
    </row>
    <row r="937" spans="14:18" x14ac:dyDescent="0.2">
      <c r="N937" s="160">
        <f t="shared" si="85"/>
        <v>13</v>
      </c>
      <c r="O937" s="161">
        <f t="shared" si="84"/>
        <v>3429</v>
      </c>
      <c r="P937" s="166">
        <f t="shared" si="87"/>
        <v>44574</v>
      </c>
      <c r="Q937" s="166">
        <f t="shared" si="87"/>
        <v>44614</v>
      </c>
      <c r="R937" s="7"/>
    </row>
    <row r="938" spans="14:18" x14ac:dyDescent="0.2">
      <c r="N938" s="160">
        <f t="shared" si="85"/>
        <v>14</v>
      </c>
      <c r="O938" s="161">
        <f t="shared" si="84"/>
        <v>3184</v>
      </c>
      <c r="P938" s="166">
        <f t="shared" si="87"/>
        <v>44575</v>
      </c>
      <c r="Q938" s="166">
        <f t="shared" si="87"/>
        <v>44615</v>
      </c>
      <c r="R938" s="7"/>
    </row>
    <row r="939" spans="14:18" x14ac:dyDescent="0.2">
      <c r="N939" s="160">
        <f t="shared" si="85"/>
        <v>15</v>
      </c>
      <c r="O939" s="161">
        <f t="shared" si="84"/>
        <v>2972</v>
      </c>
      <c r="P939" s="166">
        <f t="shared" si="87"/>
        <v>44576</v>
      </c>
      <c r="Q939" s="166">
        <f t="shared" si="87"/>
        <v>44616</v>
      </c>
      <c r="R939" s="7"/>
    </row>
    <row r="940" spans="14:18" x14ac:dyDescent="0.2">
      <c r="N940" s="160">
        <f t="shared" si="85"/>
        <v>16</v>
      </c>
      <c r="O940" s="161">
        <f t="shared" si="84"/>
        <v>2786</v>
      </c>
      <c r="P940" s="166">
        <f t="shared" ref="P940:Q955" si="88">P939+1</f>
        <v>44577</v>
      </c>
      <c r="Q940" s="166">
        <f t="shared" si="88"/>
        <v>44617</v>
      </c>
      <c r="R940" s="7"/>
    </row>
    <row r="941" spans="14:18" x14ac:dyDescent="0.2">
      <c r="N941" s="160">
        <f t="shared" si="85"/>
        <v>17</v>
      </c>
      <c r="O941" s="161">
        <f t="shared" si="84"/>
        <v>2622</v>
      </c>
      <c r="P941" s="166">
        <f t="shared" si="88"/>
        <v>44578</v>
      </c>
      <c r="Q941" s="166">
        <f t="shared" si="88"/>
        <v>44618</v>
      </c>
      <c r="R941" s="7"/>
    </row>
    <row r="942" spans="14:18" x14ac:dyDescent="0.2">
      <c r="N942" s="160">
        <f t="shared" si="85"/>
        <v>18</v>
      </c>
      <c r="O942" s="161">
        <f t="shared" si="84"/>
        <v>2477</v>
      </c>
      <c r="P942" s="166">
        <f t="shared" si="88"/>
        <v>44579</v>
      </c>
      <c r="Q942" s="166">
        <f t="shared" si="88"/>
        <v>44619</v>
      </c>
      <c r="R942" s="7"/>
    </row>
    <row r="943" spans="14:18" x14ac:dyDescent="0.2">
      <c r="N943" s="160">
        <f t="shared" si="85"/>
        <v>19</v>
      </c>
      <c r="O943" s="161">
        <f t="shared" si="84"/>
        <v>2346</v>
      </c>
      <c r="P943" s="166">
        <f t="shared" si="88"/>
        <v>44580</v>
      </c>
      <c r="Q943" s="166">
        <f t="shared" si="88"/>
        <v>44620</v>
      </c>
      <c r="R943" s="7"/>
    </row>
    <row r="944" spans="14:18" x14ac:dyDescent="0.2">
      <c r="N944" s="160">
        <f t="shared" si="85"/>
        <v>20</v>
      </c>
      <c r="O944" s="161">
        <f t="shared" si="84"/>
        <v>2229</v>
      </c>
      <c r="P944" s="166">
        <f t="shared" si="88"/>
        <v>44581</v>
      </c>
      <c r="Q944" s="166">
        <f t="shared" si="88"/>
        <v>44621</v>
      </c>
      <c r="R944" s="7"/>
    </row>
    <row r="945" spans="14:18" x14ac:dyDescent="0.2">
      <c r="N945" s="160">
        <f t="shared" si="85"/>
        <v>21</v>
      </c>
      <c r="O945" s="161">
        <f t="shared" si="84"/>
        <v>2123</v>
      </c>
      <c r="P945" s="166">
        <f t="shared" si="88"/>
        <v>44582</v>
      </c>
      <c r="Q945" s="166">
        <f t="shared" si="88"/>
        <v>44622</v>
      </c>
      <c r="R945" s="7"/>
    </row>
    <row r="946" spans="14:18" x14ac:dyDescent="0.2">
      <c r="N946" s="160">
        <f t="shared" si="85"/>
        <v>22</v>
      </c>
      <c r="O946" s="161">
        <f t="shared" si="84"/>
        <v>2027</v>
      </c>
      <c r="P946" s="166">
        <f t="shared" si="88"/>
        <v>44583</v>
      </c>
      <c r="Q946" s="166">
        <f t="shared" si="88"/>
        <v>44623</v>
      </c>
      <c r="R946" s="7"/>
    </row>
    <row r="947" spans="14:18" x14ac:dyDescent="0.2">
      <c r="N947" s="160">
        <f t="shared" si="85"/>
        <v>23</v>
      </c>
      <c r="O947" s="161">
        <f t="shared" si="84"/>
        <v>1938</v>
      </c>
      <c r="P947" s="166">
        <f t="shared" si="88"/>
        <v>44584</v>
      </c>
      <c r="Q947" s="166">
        <f t="shared" si="88"/>
        <v>44624</v>
      </c>
      <c r="R947" s="7"/>
    </row>
    <row r="948" spans="14:18" x14ac:dyDescent="0.2">
      <c r="N948" s="160">
        <f t="shared" si="85"/>
        <v>24</v>
      </c>
      <c r="O948" s="161">
        <f t="shared" si="84"/>
        <v>1858</v>
      </c>
      <c r="P948" s="166">
        <f t="shared" si="88"/>
        <v>44585</v>
      </c>
      <c r="Q948" s="166">
        <f t="shared" si="88"/>
        <v>44625</v>
      </c>
      <c r="R948" s="7"/>
    </row>
    <row r="949" spans="14:18" x14ac:dyDescent="0.2">
      <c r="N949" s="160">
        <f t="shared" si="85"/>
        <v>25</v>
      </c>
      <c r="O949" s="161">
        <f t="shared" si="84"/>
        <v>1783</v>
      </c>
      <c r="P949" s="166">
        <f t="shared" si="88"/>
        <v>44586</v>
      </c>
      <c r="Q949" s="166">
        <f t="shared" si="88"/>
        <v>44626</v>
      </c>
      <c r="R949" s="7"/>
    </row>
    <row r="950" spans="14:18" x14ac:dyDescent="0.2">
      <c r="N950" s="160">
        <f t="shared" si="85"/>
        <v>26</v>
      </c>
      <c r="O950" s="161">
        <f t="shared" si="84"/>
        <v>1715</v>
      </c>
      <c r="P950" s="166">
        <f t="shared" si="88"/>
        <v>44587</v>
      </c>
      <c r="Q950" s="166">
        <f t="shared" si="88"/>
        <v>44627</v>
      </c>
      <c r="R950" s="7"/>
    </row>
    <row r="951" spans="14:18" x14ac:dyDescent="0.2">
      <c r="N951" s="160">
        <f t="shared" si="85"/>
        <v>27</v>
      </c>
      <c r="O951" s="161">
        <f t="shared" si="84"/>
        <v>1651</v>
      </c>
      <c r="P951" s="166">
        <f t="shared" si="88"/>
        <v>44588</v>
      </c>
      <c r="Q951" s="166">
        <f t="shared" si="88"/>
        <v>44628</v>
      </c>
      <c r="R951" s="7"/>
    </row>
    <row r="952" spans="14:18" x14ac:dyDescent="0.2">
      <c r="N952" s="160">
        <f t="shared" si="85"/>
        <v>28</v>
      </c>
      <c r="O952" s="161">
        <f t="shared" si="84"/>
        <v>1592</v>
      </c>
      <c r="P952" s="166">
        <f t="shared" si="88"/>
        <v>44589</v>
      </c>
      <c r="Q952" s="166">
        <f t="shared" si="88"/>
        <v>44629</v>
      </c>
      <c r="R952" s="7"/>
    </row>
    <row r="953" spans="14:18" x14ac:dyDescent="0.2">
      <c r="N953" s="160">
        <f t="shared" si="85"/>
        <v>29</v>
      </c>
      <c r="O953" s="161">
        <f t="shared" si="84"/>
        <v>1538</v>
      </c>
      <c r="P953" s="166">
        <f t="shared" si="88"/>
        <v>44590</v>
      </c>
      <c r="Q953" s="166">
        <f t="shared" si="88"/>
        <v>44630</v>
      </c>
      <c r="R953" s="7"/>
    </row>
    <row r="954" spans="14:18" x14ac:dyDescent="0.2">
      <c r="N954" s="160">
        <f t="shared" si="85"/>
        <v>30</v>
      </c>
      <c r="O954" s="161">
        <f t="shared" si="84"/>
        <v>1486</v>
      </c>
      <c r="P954" s="166">
        <f t="shared" si="88"/>
        <v>44591</v>
      </c>
      <c r="Q954" s="166">
        <f t="shared" si="88"/>
        <v>44631</v>
      </c>
      <c r="R954" s="7"/>
    </row>
    <row r="955" spans="14:18" x14ac:dyDescent="0.2">
      <c r="N955" s="160">
        <f t="shared" si="85"/>
        <v>31</v>
      </c>
      <c r="O955" s="161">
        <f t="shared" si="84"/>
        <v>1438</v>
      </c>
      <c r="P955" s="166">
        <f t="shared" si="88"/>
        <v>44592</v>
      </c>
      <c r="Q955" s="166">
        <f t="shared" si="88"/>
        <v>44632</v>
      </c>
      <c r="R955" s="7"/>
    </row>
    <row r="956" spans="14:18" x14ac:dyDescent="0.2">
      <c r="N956" s="160">
        <f t="shared" si="85"/>
        <v>1</v>
      </c>
      <c r="O956" s="161">
        <f t="shared" si="84"/>
        <v>44593</v>
      </c>
      <c r="P956" s="166">
        <f t="shared" ref="P956:Q971" si="89">P955+1</f>
        <v>44593</v>
      </c>
      <c r="Q956" s="166">
        <f t="shared" si="89"/>
        <v>44633</v>
      </c>
      <c r="R956" s="7"/>
    </row>
    <row r="957" spans="14:18" x14ac:dyDescent="0.2">
      <c r="N957" s="160">
        <f t="shared" si="85"/>
        <v>2</v>
      </c>
      <c r="O957" s="161">
        <f t="shared" si="84"/>
        <v>22297</v>
      </c>
      <c r="P957" s="166">
        <f t="shared" si="89"/>
        <v>44594</v>
      </c>
      <c r="Q957" s="166">
        <f t="shared" si="89"/>
        <v>44634</v>
      </c>
      <c r="R957" s="7"/>
    </row>
    <row r="958" spans="14:18" x14ac:dyDescent="0.2">
      <c r="N958" s="160">
        <f t="shared" si="85"/>
        <v>3</v>
      </c>
      <c r="O958" s="161">
        <f t="shared" si="84"/>
        <v>14865</v>
      </c>
      <c r="P958" s="166">
        <f t="shared" si="89"/>
        <v>44595</v>
      </c>
      <c r="Q958" s="166">
        <f t="shared" si="89"/>
        <v>44635</v>
      </c>
      <c r="R958" s="7"/>
    </row>
    <row r="959" spans="14:18" x14ac:dyDescent="0.2">
      <c r="N959" s="160">
        <f t="shared" si="85"/>
        <v>4</v>
      </c>
      <c r="O959" s="161">
        <f t="shared" si="84"/>
        <v>11149</v>
      </c>
      <c r="P959" s="166">
        <f t="shared" si="89"/>
        <v>44596</v>
      </c>
      <c r="Q959" s="166">
        <f t="shared" si="89"/>
        <v>44636</v>
      </c>
      <c r="R959" s="7"/>
    </row>
    <row r="960" spans="14:18" x14ac:dyDescent="0.2">
      <c r="N960" s="160">
        <f t="shared" si="85"/>
        <v>5</v>
      </c>
      <c r="O960" s="161">
        <f t="shared" si="84"/>
        <v>8919</v>
      </c>
      <c r="P960" s="166">
        <f t="shared" si="89"/>
        <v>44597</v>
      </c>
      <c r="Q960" s="166">
        <f t="shared" si="89"/>
        <v>44637</v>
      </c>
      <c r="R960" s="7"/>
    </row>
    <row r="961" spans="14:18" x14ac:dyDescent="0.2">
      <c r="N961" s="160">
        <f t="shared" si="85"/>
        <v>6</v>
      </c>
      <c r="O961" s="161">
        <f t="shared" si="84"/>
        <v>7433</v>
      </c>
      <c r="P961" s="166">
        <f t="shared" si="89"/>
        <v>44598</v>
      </c>
      <c r="Q961" s="166">
        <f t="shared" si="89"/>
        <v>44638</v>
      </c>
      <c r="R961" s="7"/>
    </row>
    <row r="962" spans="14:18" x14ac:dyDescent="0.2">
      <c r="N962" s="160">
        <f t="shared" si="85"/>
        <v>7</v>
      </c>
      <c r="O962" s="161">
        <f t="shared" si="84"/>
        <v>6371</v>
      </c>
      <c r="P962" s="166">
        <f t="shared" si="89"/>
        <v>44599</v>
      </c>
      <c r="Q962" s="166">
        <f t="shared" si="89"/>
        <v>44639</v>
      </c>
      <c r="R962" s="7"/>
    </row>
    <row r="963" spans="14:18" x14ac:dyDescent="0.2">
      <c r="N963" s="160">
        <f t="shared" si="85"/>
        <v>8</v>
      </c>
      <c r="O963" s="161">
        <f t="shared" si="84"/>
        <v>5575</v>
      </c>
      <c r="P963" s="166">
        <f t="shared" si="89"/>
        <v>44600</v>
      </c>
      <c r="Q963" s="166">
        <f t="shared" si="89"/>
        <v>44640</v>
      </c>
      <c r="R963" s="7"/>
    </row>
    <row r="964" spans="14:18" x14ac:dyDescent="0.2">
      <c r="N964" s="160">
        <f t="shared" si="85"/>
        <v>9</v>
      </c>
      <c r="O964" s="161">
        <f t="shared" si="84"/>
        <v>4956</v>
      </c>
      <c r="P964" s="166">
        <f t="shared" si="89"/>
        <v>44601</v>
      </c>
      <c r="Q964" s="166">
        <f t="shared" si="89"/>
        <v>44641</v>
      </c>
      <c r="R964" s="7"/>
    </row>
    <row r="965" spans="14:18" x14ac:dyDescent="0.2">
      <c r="N965" s="160">
        <f t="shared" si="85"/>
        <v>10</v>
      </c>
      <c r="O965" s="161">
        <f t="shared" si="84"/>
        <v>4460</v>
      </c>
      <c r="P965" s="166">
        <f t="shared" si="89"/>
        <v>44602</v>
      </c>
      <c r="Q965" s="166">
        <f t="shared" si="89"/>
        <v>44642</v>
      </c>
      <c r="R965" s="7"/>
    </row>
    <row r="966" spans="14:18" x14ac:dyDescent="0.2">
      <c r="N966" s="160">
        <f t="shared" si="85"/>
        <v>11</v>
      </c>
      <c r="O966" s="161">
        <f t="shared" si="84"/>
        <v>4055</v>
      </c>
      <c r="P966" s="166">
        <f t="shared" si="89"/>
        <v>44603</v>
      </c>
      <c r="Q966" s="166">
        <f t="shared" si="89"/>
        <v>44643</v>
      </c>
      <c r="R966" s="7"/>
    </row>
    <row r="967" spans="14:18" x14ac:dyDescent="0.2">
      <c r="N967" s="160">
        <f t="shared" si="85"/>
        <v>12</v>
      </c>
      <c r="O967" s="161">
        <f t="shared" si="84"/>
        <v>3717</v>
      </c>
      <c r="P967" s="166">
        <f t="shared" si="89"/>
        <v>44604</v>
      </c>
      <c r="Q967" s="166">
        <f t="shared" si="89"/>
        <v>44644</v>
      </c>
      <c r="R967" s="7"/>
    </row>
    <row r="968" spans="14:18" x14ac:dyDescent="0.2">
      <c r="N968" s="160">
        <f t="shared" si="85"/>
        <v>13</v>
      </c>
      <c r="O968" s="161">
        <f t="shared" si="84"/>
        <v>3431</v>
      </c>
      <c r="P968" s="166">
        <f t="shared" si="89"/>
        <v>44605</v>
      </c>
      <c r="Q968" s="166">
        <f t="shared" si="89"/>
        <v>44645</v>
      </c>
      <c r="R968" s="7"/>
    </row>
    <row r="969" spans="14:18" x14ac:dyDescent="0.2">
      <c r="N969" s="160">
        <f t="shared" si="85"/>
        <v>14</v>
      </c>
      <c r="O969" s="161">
        <f t="shared" si="84"/>
        <v>3186</v>
      </c>
      <c r="P969" s="166">
        <f t="shared" si="89"/>
        <v>44606</v>
      </c>
      <c r="Q969" s="166">
        <f t="shared" si="89"/>
        <v>44646</v>
      </c>
      <c r="R969" s="7"/>
    </row>
    <row r="970" spans="14:18" x14ac:dyDescent="0.2">
      <c r="N970" s="160">
        <f t="shared" si="85"/>
        <v>15</v>
      </c>
      <c r="O970" s="161">
        <f t="shared" ref="O970:O1033" si="90">ROUND(P970/N970,0)</f>
        <v>2974</v>
      </c>
      <c r="P970" s="166">
        <f t="shared" si="89"/>
        <v>44607</v>
      </c>
      <c r="Q970" s="166">
        <f t="shared" si="89"/>
        <v>44647</v>
      </c>
      <c r="R970" s="7"/>
    </row>
    <row r="971" spans="14:18" x14ac:dyDescent="0.2">
      <c r="N971" s="160">
        <f t="shared" ref="N971:N1034" si="91">DAY(P971)</f>
        <v>16</v>
      </c>
      <c r="O971" s="161">
        <f t="shared" si="90"/>
        <v>2788</v>
      </c>
      <c r="P971" s="166">
        <f t="shared" si="89"/>
        <v>44608</v>
      </c>
      <c r="Q971" s="166">
        <f t="shared" si="89"/>
        <v>44648</v>
      </c>
      <c r="R971" s="7"/>
    </row>
    <row r="972" spans="14:18" x14ac:dyDescent="0.2">
      <c r="N972" s="160">
        <f t="shared" si="91"/>
        <v>17</v>
      </c>
      <c r="O972" s="161">
        <f t="shared" si="90"/>
        <v>2624</v>
      </c>
      <c r="P972" s="166">
        <f t="shared" ref="P972:Q987" si="92">P971+1</f>
        <v>44609</v>
      </c>
      <c r="Q972" s="166">
        <f t="shared" si="92"/>
        <v>44649</v>
      </c>
      <c r="R972" s="7"/>
    </row>
    <row r="973" spans="14:18" x14ac:dyDescent="0.2">
      <c r="N973" s="160">
        <f t="shared" si="91"/>
        <v>18</v>
      </c>
      <c r="O973" s="161">
        <f t="shared" si="90"/>
        <v>2478</v>
      </c>
      <c r="P973" s="166">
        <f t="shared" si="92"/>
        <v>44610</v>
      </c>
      <c r="Q973" s="166">
        <f t="shared" si="92"/>
        <v>44650</v>
      </c>
      <c r="R973" s="7"/>
    </row>
    <row r="974" spans="14:18" x14ac:dyDescent="0.2">
      <c r="N974" s="160">
        <f t="shared" si="91"/>
        <v>19</v>
      </c>
      <c r="O974" s="161">
        <f t="shared" si="90"/>
        <v>2348</v>
      </c>
      <c r="P974" s="166">
        <f t="shared" si="92"/>
        <v>44611</v>
      </c>
      <c r="Q974" s="166">
        <f t="shared" si="92"/>
        <v>44651</v>
      </c>
      <c r="R974" s="7"/>
    </row>
    <row r="975" spans="14:18" x14ac:dyDescent="0.2">
      <c r="N975" s="160">
        <f t="shared" si="91"/>
        <v>20</v>
      </c>
      <c r="O975" s="161">
        <f t="shared" si="90"/>
        <v>2231</v>
      </c>
      <c r="P975" s="166">
        <f t="shared" si="92"/>
        <v>44612</v>
      </c>
      <c r="Q975" s="166">
        <f t="shared" si="92"/>
        <v>44652</v>
      </c>
      <c r="R975" s="7"/>
    </row>
    <row r="976" spans="14:18" x14ac:dyDescent="0.2">
      <c r="N976" s="160">
        <f t="shared" si="91"/>
        <v>21</v>
      </c>
      <c r="O976" s="161">
        <f t="shared" si="90"/>
        <v>2124</v>
      </c>
      <c r="P976" s="166">
        <f t="shared" si="92"/>
        <v>44613</v>
      </c>
      <c r="Q976" s="166">
        <f t="shared" si="92"/>
        <v>44653</v>
      </c>
      <c r="R976" s="7"/>
    </row>
    <row r="977" spans="14:18" x14ac:dyDescent="0.2">
      <c r="N977" s="160">
        <f t="shared" si="91"/>
        <v>22</v>
      </c>
      <c r="O977" s="161">
        <f t="shared" si="90"/>
        <v>2028</v>
      </c>
      <c r="P977" s="166">
        <f t="shared" si="92"/>
        <v>44614</v>
      </c>
      <c r="Q977" s="166">
        <f t="shared" si="92"/>
        <v>44654</v>
      </c>
      <c r="R977" s="7"/>
    </row>
    <row r="978" spans="14:18" x14ac:dyDescent="0.2">
      <c r="N978" s="160">
        <f t="shared" si="91"/>
        <v>23</v>
      </c>
      <c r="O978" s="161">
        <f t="shared" si="90"/>
        <v>1940</v>
      </c>
      <c r="P978" s="166">
        <f t="shared" si="92"/>
        <v>44615</v>
      </c>
      <c r="Q978" s="166">
        <f t="shared" si="92"/>
        <v>44655</v>
      </c>
      <c r="R978" s="7"/>
    </row>
    <row r="979" spans="14:18" x14ac:dyDescent="0.2">
      <c r="N979" s="160">
        <f t="shared" si="91"/>
        <v>24</v>
      </c>
      <c r="O979" s="161">
        <f t="shared" si="90"/>
        <v>1859</v>
      </c>
      <c r="P979" s="166">
        <f t="shared" si="92"/>
        <v>44616</v>
      </c>
      <c r="Q979" s="166">
        <f t="shared" si="92"/>
        <v>44656</v>
      </c>
      <c r="R979" s="7"/>
    </row>
    <row r="980" spans="14:18" x14ac:dyDescent="0.2">
      <c r="N980" s="160">
        <f t="shared" si="91"/>
        <v>25</v>
      </c>
      <c r="O980" s="161">
        <f t="shared" si="90"/>
        <v>1785</v>
      </c>
      <c r="P980" s="166">
        <f t="shared" si="92"/>
        <v>44617</v>
      </c>
      <c r="Q980" s="166">
        <f t="shared" si="92"/>
        <v>44657</v>
      </c>
      <c r="R980" s="7"/>
    </row>
    <row r="981" spans="14:18" x14ac:dyDescent="0.2">
      <c r="N981" s="160">
        <f t="shared" si="91"/>
        <v>26</v>
      </c>
      <c r="O981" s="161">
        <f t="shared" si="90"/>
        <v>1716</v>
      </c>
      <c r="P981" s="166">
        <f t="shared" si="92"/>
        <v>44618</v>
      </c>
      <c r="Q981" s="166">
        <f t="shared" si="92"/>
        <v>44658</v>
      </c>
      <c r="R981" s="7"/>
    </row>
    <row r="982" spans="14:18" x14ac:dyDescent="0.2">
      <c r="N982" s="160">
        <f t="shared" si="91"/>
        <v>27</v>
      </c>
      <c r="O982" s="161">
        <f t="shared" si="90"/>
        <v>1653</v>
      </c>
      <c r="P982" s="166">
        <f t="shared" si="92"/>
        <v>44619</v>
      </c>
      <c r="Q982" s="166">
        <f t="shared" si="92"/>
        <v>44659</v>
      </c>
      <c r="R982" s="7"/>
    </row>
    <row r="983" spans="14:18" x14ac:dyDescent="0.2">
      <c r="N983" s="160">
        <f t="shared" si="91"/>
        <v>28</v>
      </c>
      <c r="O983" s="161">
        <f t="shared" si="90"/>
        <v>1594</v>
      </c>
      <c r="P983" s="166">
        <f t="shared" si="92"/>
        <v>44620</v>
      </c>
      <c r="Q983" s="166">
        <f t="shared" si="92"/>
        <v>44660</v>
      </c>
      <c r="R983" s="7"/>
    </row>
    <row r="984" spans="14:18" x14ac:dyDescent="0.2">
      <c r="N984" s="160">
        <f t="shared" si="91"/>
        <v>1</v>
      </c>
      <c r="O984" s="161">
        <f t="shared" si="90"/>
        <v>44621</v>
      </c>
      <c r="P984" s="166">
        <f t="shared" si="92"/>
        <v>44621</v>
      </c>
      <c r="Q984" s="166">
        <f t="shared" si="92"/>
        <v>44661</v>
      </c>
      <c r="R984" s="7"/>
    </row>
    <row r="985" spans="14:18" x14ac:dyDescent="0.2">
      <c r="N985" s="160">
        <f t="shared" si="91"/>
        <v>2</v>
      </c>
      <c r="O985" s="161">
        <f t="shared" si="90"/>
        <v>22311</v>
      </c>
      <c r="P985" s="166">
        <f t="shared" si="92"/>
        <v>44622</v>
      </c>
      <c r="Q985" s="166">
        <f t="shared" si="92"/>
        <v>44662</v>
      </c>
      <c r="R985" s="7"/>
    </row>
    <row r="986" spans="14:18" x14ac:dyDescent="0.2">
      <c r="N986" s="160">
        <f t="shared" si="91"/>
        <v>3</v>
      </c>
      <c r="O986" s="161">
        <f t="shared" si="90"/>
        <v>14874</v>
      </c>
      <c r="P986" s="166">
        <f t="shared" si="92"/>
        <v>44623</v>
      </c>
      <c r="Q986" s="166">
        <f t="shared" si="92"/>
        <v>44663</v>
      </c>
      <c r="R986" s="7"/>
    </row>
    <row r="987" spans="14:18" x14ac:dyDescent="0.2">
      <c r="N987" s="160">
        <f t="shared" si="91"/>
        <v>4</v>
      </c>
      <c r="O987" s="161">
        <f t="shared" si="90"/>
        <v>11156</v>
      </c>
      <c r="P987" s="166">
        <f t="shared" si="92"/>
        <v>44624</v>
      </c>
      <c r="Q987" s="166">
        <f t="shared" si="92"/>
        <v>44664</v>
      </c>
      <c r="R987" s="7"/>
    </row>
    <row r="988" spans="14:18" x14ac:dyDescent="0.2">
      <c r="N988" s="160">
        <f t="shared" si="91"/>
        <v>5</v>
      </c>
      <c r="O988" s="161">
        <f t="shared" si="90"/>
        <v>8925</v>
      </c>
      <c r="P988" s="166">
        <f t="shared" ref="P988:Q1003" si="93">P987+1</f>
        <v>44625</v>
      </c>
      <c r="Q988" s="166">
        <f t="shared" si="93"/>
        <v>44665</v>
      </c>
      <c r="R988" s="7"/>
    </row>
    <row r="989" spans="14:18" x14ac:dyDescent="0.2">
      <c r="N989" s="160">
        <f t="shared" si="91"/>
        <v>6</v>
      </c>
      <c r="O989" s="161">
        <f t="shared" si="90"/>
        <v>7438</v>
      </c>
      <c r="P989" s="166">
        <f t="shared" si="93"/>
        <v>44626</v>
      </c>
      <c r="Q989" s="166">
        <f t="shared" si="93"/>
        <v>44666</v>
      </c>
      <c r="R989" s="7"/>
    </row>
    <row r="990" spans="14:18" x14ac:dyDescent="0.2">
      <c r="N990" s="160">
        <f t="shared" si="91"/>
        <v>7</v>
      </c>
      <c r="O990" s="161">
        <f t="shared" si="90"/>
        <v>6375</v>
      </c>
      <c r="P990" s="166">
        <f t="shared" si="93"/>
        <v>44627</v>
      </c>
      <c r="Q990" s="166">
        <f t="shared" si="93"/>
        <v>44667</v>
      </c>
      <c r="R990" s="7"/>
    </row>
    <row r="991" spans="14:18" x14ac:dyDescent="0.2">
      <c r="N991" s="160">
        <f t="shared" si="91"/>
        <v>8</v>
      </c>
      <c r="O991" s="161">
        <f t="shared" si="90"/>
        <v>5579</v>
      </c>
      <c r="P991" s="166">
        <f t="shared" si="93"/>
        <v>44628</v>
      </c>
      <c r="Q991" s="166">
        <f t="shared" si="93"/>
        <v>44668</v>
      </c>
      <c r="R991" s="7"/>
    </row>
    <row r="992" spans="14:18" x14ac:dyDescent="0.2">
      <c r="N992" s="160">
        <f t="shared" si="91"/>
        <v>9</v>
      </c>
      <c r="O992" s="161">
        <f t="shared" si="90"/>
        <v>4959</v>
      </c>
      <c r="P992" s="166">
        <f t="shared" si="93"/>
        <v>44629</v>
      </c>
      <c r="Q992" s="166">
        <f t="shared" si="93"/>
        <v>44669</v>
      </c>
      <c r="R992" s="7"/>
    </row>
    <row r="993" spans="14:18" x14ac:dyDescent="0.2">
      <c r="N993" s="160">
        <f t="shared" si="91"/>
        <v>10</v>
      </c>
      <c r="O993" s="161">
        <f t="shared" si="90"/>
        <v>4463</v>
      </c>
      <c r="P993" s="166">
        <f t="shared" si="93"/>
        <v>44630</v>
      </c>
      <c r="Q993" s="166">
        <f t="shared" si="93"/>
        <v>44670</v>
      </c>
      <c r="R993" s="7"/>
    </row>
    <row r="994" spans="14:18" x14ac:dyDescent="0.2">
      <c r="N994" s="160">
        <f t="shared" si="91"/>
        <v>11</v>
      </c>
      <c r="O994" s="161">
        <f t="shared" si="90"/>
        <v>4057</v>
      </c>
      <c r="P994" s="166">
        <f t="shared" si="93"/>
        <v>44631</v>
      </c>
      <c r="Q994" s="166">
        <f t="shared" si="93"/>
        <v>44671</v>
      </c>
      <c r="R994" s="7"/>
    </row>
    <row r="995" spans="14:18" x14ac:dyDescent="0.2">
      <c r="N995" s="160">
        <f t="shared" si="91"/>
        <v>12</v>
      </c>
      <c r="O995" s="161">
        <f t="shared" si="90"/>
        <v>3719</v>
      </c>
      <c r="P995" s="166">
        <f t="shared" si="93"/>
        <v>44632</v>
      </c>
      <c r="Q995" s="166">
        <f t="shared" si="93"/>
        <v>44672</v>
      </c>
      <c r="R995" s="7"/>
    </row>
    <row r="996" spans="14:18" x14ac:dyDescent="0.2">
      <c r="N996" s="160">
        <f t="shared" si="91"/>
        <v>13</v>
      </c>
      <c r="O996" s="161">
        <f t="shared" si="90"/>
        <v>3433</v>
      </c>
      <c r="P996" s="166">
        <f t="shared" si="93"/>
        <v>44633</v>
      </c>
      <c r="Q996" s="166">
        <f t="shared" si="93"/>
        <v>44673</v>
      </c>
      <c r="R996" s="7"/>
    </row>
    <row r="997" spans="14:18" x14ac:dyDescent="0.2">
      <c r="N997" s="160">
        <f t="shared" si="91"/>
        <v>14</v>
      </c>
      <c r="O997" s="161">
        <f t="shared" si="90"/>
        <v>3188</v>
      </c>
      <c r="P997" s="166">
        <f t="shared" si="93"/>
        <v>44634</v>
      </c>
      <c r="Q997" s="166">
        <f t="shared" si="93"/>
        <v>44674</v>
      </c>
      <c r="R997" s="7"/>
    </row>
    <row r="998" spans="14:18" x14ac:dyDescent="0.2">
      <c r="N998" s="160">
        <f t="shared" si="91"/>
        <v>15</v>
      </c>
      <c r="O998" s="161">
        <f t="shared" si="90"/>
        <v>2976</v>
      </c>
      <c r="P998" s="166">
        <f t="shared" si="93"/>
        <v>44635</v>
      </c>
      <c r="Q998" s="166">
        <f t="shared" si="93"/>
        <v>44675</v>
      </c>
      <c r="R998" s="7"/>
    </row>
    <row r="999" spans="14:18" x14ac:dyDescent="0.2">
      <c r="N999" s="160">
        <f t="shared" si="91"/>
        <v>16</v>
      </c>
      <c r="O999" s="161">
        <f t="shared" si="90"/>
        <v>2790</v>
      </c>
      <c r="P999" s="166">
        <f t="shared" si="93"/>
        <v>44636</v>
      </c>
      <c r="Q999" s="166">
        <f t="shared" si="93"/>
        <v>44676</v>
      </c>
      <c r="R999" s="7"/>
    </row>
    <row r="1000" spans="14:18" x14ac:dyDescent="0.2">
      <c r="N1000" s="160">
        <f t="shared" si="91"/>
        <v>17</v>
      </c>
      <c r="O1000" s="161">
        <f t="shared" si="90"/>
        <v>2626</v>
      </c>
      <c r="P1000" s="166">
        <f t="shared" si="93"/>
        <v>44637</v>
      </c>
      <c r="Q1000" s="166">
        <f t="shared" si="93"/>
        <v>44677</v>
      </c>
      <c r="R1000" s="7"/>
    </row>
    <row r="1001" spans="14:18" x14ac:dyDescent="0.2">
      <c r="N1001" s="160">
        <f t="shared" si="91"/>
        <v>18</v>
      </c>
      <c r="O1001" s="161">
        <f t="shared" si="90"/>
        <v>2480</v>
      </c>
      <c r="P1001" s="166">
        <f t="shared" si="93"/>
        <v>44638</v>
      </c>
      <c r="Q1001" s="166">
        <f t="shared" si="93"/>
        <v>44678</v>
      </c>
      <c r="R1001" s="7"/>
    </row>
    <row r="1002" spans="14:18" x14ac:dyDescent="0.2">
      <c r="N1002" s="160">
        <f t="shared" si="91"/>
        <v>19</v>
      </c>
      <c r="O1002" s="161">
        <f t="shared" si="90"/>
        <v>2349</v>
      </c>
      <c r="P1002" s="166">
        <f t="shared" si="93"/>
        <v>44639</v>
      </c>
      <c r="Q1002" s="166">
        <f t="shared" si="93"/>
        <v>44679</v>
      </c>
      <c r="R1002" s="7"/>
    </row>
    <row r="1003" spans="14:18" x14ac:dyDescent="0.2">
      <c r="N1003" s="160">
        <f t="shared" si="91"/>
        <v>20</v>
      </c>
      <c r="O1003" s="161">
        <f t="shared" si="90"/>
        <v>2232</v>
      </c>
      <c r="P1003" s="166">
        <f t="shared" si="93"/>
        <v>44640</v>
      </c>
      <c r="Q1003" s="166">
        <f t="shared" si="93"/>
        <v>44680</v>
      </c>
      <c r="R1003" s="7"/>
    </row>
    <row r="1004" spans="14:18" x14ac:dyDescent="0.2">
      <c r="N1004" s="160">
        <f t="shared" si="91"/>
        <v>21</v>
      </c>
      <c r="O1004" s="161">
        <f t="shared" si="90"/>
        <v>2126</v>
      </c>
      <c r="P1004" s="166">
        <f t="shared" ref="P1004:Q1019" si="94">P1003+1</f>
        <v>44641</v>
      </c>
      <c r="Q1004" s="166">
        <f t="shared" si="94"/>
        <v>44681</v>
      </c>
      <c r="R1004" s="7"/>
    </row>
    <row r="1005" spans="14:18" x14ac:dyDescent="0.2">
      <c r="N1005" s="160">
        <f t="shared" si="91"/>
        <v>22</v>
      </c>
      <c r="O1005" s="161">
        <f t="shared" si="90"/>
        <v>2029</v>
      </c>
      <c r="P1005" s="166">
        <f t="shared" si="94"/>
        <v>44642</v>
      </c>
      <c r="Q1005" s="166">
        <f t="shared" si="94"/>
        <v>44682</v>
      </c>
      <c r="R1005" s="7"/>
    </row>
    <row r="1006" spans="14:18" x14ac:dyDescent="0.2">
      <c r="N1006" s="160">
        <f t="shared" si="91"/>
        <v>23</v>
      </c>
      <c r="O1006" s="161">
        <f t="shared" si="90"/>
        <v>1941</v>
      </c>
      <c r="P1006" s="166">
        <f t="shared" si="94"/>
        <v>44643</v>
      </c>
      <c r="Q1006" s="166">
        <f t="shared" si="94"/>
        <v>44683</v>
      </c>
      <c r="R1006" s="7"/>
    </row>
    <row r="1007" spans="14:18" x14ac:dyDescent="0.2">
      <c r="N1007" s="160">
        <f t="shared" si="91"/>
        <v>24</v>
      </c>
      <c r="O1007" s="161">
        <f t="shared" si="90"/>
        <v>1860</v>
      </c>
      <c r="P1007" s="166">
        <f t="shared" si="94"/>
        <v>44644</v>
      </c>
      <c r="Q1007" s="166">
        <f t="shared" si="94"/>
        <v>44684</v>
      </c>
      <c r="R1007" s="7"/>
    </row>
    <row r="1008" spans="14:18" x14ac:dyDescent="0.2">
      <c r="N1008" s="160">
        <f t="shared" si="91"/>
        <v>25</v>
      </c>
      <c r="O1008" s="161">
        <f t="shared" si="90"/>
        <v>1786</v>
      </c>
      <c r="P1008" s="166">
        <f t="shared" si="94"/>
        <v>44645</v>
      </c>
      <c r="Q1008" s="166">
        <f t="shared" si="94"/>
        <v>44685</v>
      </c>
      <c r="R1008" s="7"/>
    </row>
    <row r="1009" spans="14:18" x14ac:dyDescent="0.2">
      <c r="N1009" s="160">
        <f t="shared" si="91"/>
        <v>26</v>
      </c>
      <c r="O1009" s="161">
        <f t="shared" si="90"/>
        <v>1717</v>
      </c>
      <c r="P1009" s="166">
        <f t="shared" si="94"/>
        <v>44646</v>
      </c>
      <c r="Q1009" s="166">
        <f t="shared" si="94"/>
        <v>44686</v>
      </c>
      <c r="R1009" s="7"/>
    </row>
    <row r="1010" spans="14:18" x14ac:dyDescent="0.2">
      <c r="N1010" s="160">
        <f t="shared" si="91"/>
        <v>27</v>
      </c>
      <c r="O1010" s="161">
        <f t="shared" si="90"/>
        <v>1654</v>
      </c>
      <c r="P1010" s="166">
        <f t="shared" si="94"/>
        <v>44647</v>
      </c>
      <c r="Q1010" s="166">
        <f t="shared" si="94"/>
        <v>44687</v>
      </c>
      <c r="R1010" s="7"/>
    </row>
    <row r="1011" spans="14:18" x14ac:dyDescent="0.2">
      <c r="N1011" s="160">
        <f t="shared" si="91"/>
        <v>28</v>
      </c>
      <c r="O1011" s="161">
        <f t="shared" si="90"/>
        <v>1595</v>
      </c>
      <c r="P1011" s="166">
        <f t="shared" si="94"/>
        <v>44648</v>
      </c>
      <c r="Q1011" s="166">
        <f t="shared" si="94"/>
        <v>44688</v>
      </c>
      <c r="R1011" s="7"/>
    </row>
    <row r="1012" spans="14:18" x14ac:dyDescent="0.2">
      <c r="N1012" s="160">
        <f t="shared" si="91"/>
        <v>29</v>
      </c>
      <c r="O1012" s="161">
        <f t="shared" si="90"/>
        <v>1540</v>
      </c>
      <c r="P1012" s="166">
        <f t="shared" si="94"/>
        <v>44649</v>
      </c>
      <c r="Q1012" s="166">
        <f t="shared" si="94"/>
        <v>44689</v>
      </c>
      <c r="R1012" s="7"/>
    </row>
    <row r="1013" spans="14:18" x14ac:dyDescent="0.2">
      <c r="N1013" s="160">
        <f t="shared" si="91"/>
        <v>30</v>
      </c>
      <c r="O1013" s="161">
        <f t="shared" si="90"/>
        <v>1488</v>
      </c>
      <c r="P1013" s="166">
        <f t="shared" si="94"/>
        <v>44650</v>
      </c>
      <c r="Q1013" s="166">
        <f t="shared" si="94"/>
        <v>44690</v>
      </c>
      <c r="R1013" s="7"/>
    </row>
    <row r="1014" spans="14:18" x14ac:dyDescent="0.2">
      <c r="N1014" s="160">
        <f t="shared" si="91"/>
        <v>31</v>
      </c>
      <c r="O1014" s="161">
        <f t="shared" si="90"/>
        <v>1440</v>
      </c>
      <c r="P1014" s="166">
        <f t="shared" si="94"/>
        <v>44651</v>
      </c>
      <c r="Q1014" s="166">
        <f t="shared" si="94"/>
        <v>44691</v>
      </c>
      <c r="R1014" s="7"/>
    </row>
    <row r="1015" spans="14:18" x14ac:dyDescent="0.2">
      <c r="N1015" s="160">
        <f t="shared" si="91"/>
        <v>1</v>
      </c>
      <c r="O1015" s="161">
        <f t="shared" si="90"/>
        <v>44652</v>
      </c>
      <c r="P1015" s="166">
        <f t="shared" si="94"/>
        <v>44652</v>
      </c>
      <c r="Q1015" s="166">
        <f t="shared" si="94"/>
        <v>44692</v>
      </c>
      <c r="R1015" s="7"/>
    </row>
    <row r="1016" spans="14:18" x14ac:dyDescent="0.2">
      <c r="N1016" s="160">
        <f t="shared" si="91"/>
        <v>2</v>
      </c>
      <c r="O1016" s="161">
        <f t="shared" si="90"/>
        <v>22327</v>
      </c>
      <c r="P1016" s="166">
        <f t="shared" si="94"/>
        <v>44653</v>
      </c>
      <c r="Q1016" s="166">
        <f t="shared" si="94"/>
        <v>44693</v>
      </c>
      <c r="R1016" s="7"/>
    </row>
    <row r="1017" spans="14:18" x14ac:dyDescent="0.2">
      <c r="N1017" s="160">
        <f t="shared" si="91"/>
        <v>3</v>
      </c>
      <c r="O1017" s="161">
        <f t="shared" si="90"/>
        <v>14885</v>
      </c>
      <c r="P1017" s="166">
        <f t="shared" si="94"/>
        <v>44654</v>
      </c>
      <c r="Q1017" s="166">
        <f t="shared" si="94"/>
        <v>44694</v>
      </c>
      <c r="R1017" s="7"/>
    </row>
    <row r="1018" spans="14:18" x14ac:dyDescent="0.2">
      <c r="N1018" s="160">
        <f t="shared" si="91"/>
        <v>4</v>
      </c>
      <c r="O1018" s="161">
        <f t="shared" si="90"/>
        <v>11164</v>
      </c>
      <c r="P1018" s="166">
        <f t="shared" si="94"/>
        <v>44655</v>
      </c>
      <c r="Q1018" s="166">
        <f t="shared" si="94"/>
        <v>44695</v>
      </c>
      <c r="R1018" s="7"/>
    </row>
    <row r="1019" spans="14:18" x14ac:dyDescent="0.2">
      <c r="N1019" s="160">
        <f t="shared" si="91"/>
        <v>5</v>
      </c>
      <c r="O1019" s="161">
        <f t="shared" si="90"/>
        <v>8931</v>
      </c>
      <c r="P1019" s="166">
        <f t="shared" si="94"/>
        <v>44656</v>
      </c>
      <c r="Q1019" s="166">
        <f t="shared" si="94"/>
        <v>44696</v>
      </c>
      <c r="R1019" s="7"/>
    </row>
    <row r="1020" spans="14:18" x14ac:dyDescent="0.2">
      <c r="N1020" s="160">
        <f t="shared" si="91"/>
        <v>6</v>
      </c>
      <c r="O1020" s="161">
        <f t="shared" si="90"/>
        <v>7443</v>
      </c>
      <c r="P1020" s="166">
        <f t="shared" ref="P1020:Q1035" si="95">P1019+1</f>
        <v>44657</v>
      </c>
      <c r="Q1020" s="166">
        <f t="shared" si="95"/>
        <v>44697</v>
      </c>
      <c r="R1020" s="7"/>
    </row>
    <row r="1021" spans="14:18" x14ac:dyDescent="0.2">
      <c r="N1021" s="160">
        <f t="shared" si="91"/>
        <v>7</v>
      </c>
      <c r="O1021" s="161">
        <f t="shared" si="90"/>
        <v>6380</v>
      </c>
      <c r="P1021" s="166">
        <f t="shared" si="95"/>
        <v>44658</v>
      </c>
      <c r="Q1021" s="166">
        <f t="shared" si="95"/>
        <v>44698</v>
      </c>
      <c r="R1021" s="7"/>
    </row>
    <row r="1022" spans="14:18" x14ac:dyDescent="0.2">
      <c r="N1022" s="160">
        <f t="shared" si="91"/>
        <v>8</v>
      </c>
      <c r="O1022" s="161">
        <f t="shared" si="90"/>
        <v>5582</v>
      </c>
      <c r="P1022" s="166">
        <f t="shared" si="95"/>
        <v>44659</v>
      </c>
      <c r="Q1022" s="166">
        <f t="shared" si="95"/>
        <v>44699</v>
      </c>
      <c r="R1022" s="7"/>
    </row>
    <row r="1023" spans="14:18" x14ac:dyDescent="0.2">
      <c r="N1023" s="160">
        <f t="shared" si="91"/>
        <v>9</v>
      </c>
      <c r="O1023" s="161">
        <f t="shared" si="90"/>
        <v>4962</v>
      </c>
      <c r="P1023" s="166">
        <f t="shared" si="95"/>
        <v>44660</v>
      </c>
      <c r="Q1023" s="166">
        <f t="shared" si="95"/>
        <v>44700</v>
      </c>
      <c r="R1023" s="7"/>
    </row>
    <row r="1024" spans="14:18" x14ac:dyDescent="0.2">
      <c r="N1024" s="160">
        <f t="shared" si="91"/>
        <v>10</v>
      </c>
      <c r="O1024" s="161">
        <f t="shared" si="90"/>
        <v>4466</v>
      </c>
      <c r="P1024" s="166">
        <f t="shared" si="95"/>
        <v>44661</v>
      </c>
      <c r="Q1024" s="166">
        <f t="shared" si="95"/>
        <v>44701</v>
      </c>
      <c r="R1024" s="7"/>
    </row>
    <row r="1025" spans="14:18" x14ac:dyDescent="0.2">
      <c r="N1025" s="160">
        <f t="shared" si="91"/>
        <v>11</v>
      </c>
      <c r="O1025" s="161">
        <f t="shared" si="90"/>
        <v>4060</v>
      </c>
      <c r="P1025" s="166">
        <f t="shared" si="95"/>
        <v>44662</v>
      </c>
      <c r="Q1025" s="166">
        <f t="shared" si="95"/>
        <v>44702</v>
      </c>
      <c r="R1025" s="7"/>
    </row>
    <row r="1026" spans="14:18" x14ac:dyDescent="0.2">
      <c r="N1026" s="160">
        <f t="shared" si="91"/>
        <v>12</v>
      </c>
      <c r="O1026" s="161">
        <f t="shared" si="90"/>
        <v>3722</v>
      </c>
      <c r="P1026" s="166">
        <f t="shared" si="95"/>
        <v>44663</v>
      </c>
      <c r="Q1026" s="166">
        <f t="shared" si="95"/>
        <v>44703</v>
      </c>
      <c r="R1026" s="7"/>
    </row>
    <row r="1027" spans="14:18" x14ac:dyDescent="0.2">
      <c r="N1027" s="160">
        <f t="shared" si="91"/>
        <v>13</v>
      </c>
      <c r="O1027" s="161">
        <f t="shared" si="90"/>
        <v>3436</v>
      </c>
      <c r="P1027" s="166">
        <f t="shared" si="95"/>
        <v>44664</v>
      </c>
      <c r="Q1027" s="166">
        <f t="shared" si="95"/>
        <v>44704</v>
      </c>
      <c r="R1027" s="7"/>
    </row>
    <row r="1028" spans="14:18" x14ac:dyDescent="0.2">
      <c r="N1028" s="160">
        <f t="shared" si="91"/>
        <v>14</v>
      </c>
      <c r="O1028" s="161">
        <f t="shared" si="90"/>
        <v>3190</v>
      </c>
      <c r="P1028" s="166">
        <f t="shared" si="95"/>
        <v>44665</v>
      </c>
      <c r="Q1028" s="166">
        <f t="shared" si="95"/>
        <v>44705</v>
      </c>
      <c r="R1028" s="7"/>
    </row>
    <row r="1029" spans="14:18" x14ac:dyDescent="0.2">
      <c r="N1029" s="160">
        <f t="shared" si="91"/>
        <v>15</v>
      </c>
      <c r="O1029" s="161">
        <f t="shared" si="90"/>
        <v>2978</v>
      </c>
      <c r="P1029" s="166">
        <f t="shared" si="95"/>
        <v>44666</v>
      </c>
      <c r="Q1029" s="166">
        <f t="shared" si="95"/>
        <v>44706</v>
      </c>
      <c r="R1029" s="7"/>
    </row>
    <row r="1030" spans="14:18" x14ac:dyDescent="0.2">
      <c r="N1030" s="160">
        <f t="shared" si="91"/>
        <v>16</v>
      </c>
      <c r="O1030" s="161">
        <f t="shared" si="90"/>
        <v>2792</v>
      </c>
      <c r="P1030" s="166">
        <f t="shared" si="95"/>
        <v>44667</v>
      </c>
      <c r="Q1030" s="166">
        <f t="shared" si="95"/>
        <v>44707</v>
      </c>
      <c r="R1030" s="7"/>
    </row>
    <row r="1031" spans="14:18" x14ac:dyDescent="0.2">
      <c r="N1031" s="160">
        <f t="shared" si="91"/>
        <v>17</v>
      </c>
      <c r="O1031" s="161">
        <f t="shared" si="90"/>
        <v>2628</v>
      </c>
      <c r="P1031" s="166">
        <f t="shared" si="95"/>
        <v>44668</v>
      </c>
      <c r="Q1031" s="166">
        <f t="shared" si="95"/>
        <v>44708</v>
      </c>
      <c r="R1031" s="7"/>
    </row>
    <row r="1032" spans="14:18" x14ac:dyDescent="0.2">
      <c r="N1032" s="160">
        <f t="shared" si="91"/>
        <v>18</v>
      </c>
      <c r="O1032" s="161">
        <f t="shared" si="90"/>
        <v>2482</v>
      </c>
      <c r="P1032" s="166">
        <f t="shared" si="95"/>
        <v>44669</v>
      </c>
      <c r="Q1032" s="166">
        <f t="shared" si="95"/>
        <v>44709</v>
      </c>
      <c r="R1032" s="7"/>
    </row>
    <row r="1033" spans="14:18" x14ac:dyDescent="0.2">
      <c r="N1033" s="160">
        <f t="shared" si="91"/>
        <v>19</v>
      </c>
      <c r="O1033" s="161">
        <f t="shared" si="90"/>
        <v>2351</v>
      </c>
      <c r="P1033" s="166">
        <f t="shared" si="95"/>
        <v>44670</v>
      </c>
      <c r="Q1033" s="166">
        <f t="shared" si="95"/>
        <v>44710</v>
      </c>
      <c r="R1033" s="7"/>
    </row>
    <row r="1034" spans="14:18" x14ac:dyDescent="0.2">
      <c r="N1034" s="160">
        <f t="shared" si="91"/>
        <v>20</v>
      </c>
      <c r="O1034" s="161">
        <f t="shared" ref="O1034:O1097" si="96">ROUND(P1034/N1034,0)</f>
        <v>2234</v>
      </c>
      <c r="P1034" s="166">
        <f t="shared" si="95"/>
        <v>44671</v>
      </c>
      <c r="Q1034" s="166">
        <f t="shared" si="95"/>
        <v>44711</v>
      </c>
      <c r="R1034" s="7"/>
    </row>
    <row r="1035" spans="14:18" x14ac:dyDescent="0.2">
      <c r="N1035" s="160">
        <f t="shared" ref="N1035:N1098" si="97">DAY(P1035)</f>
        <v>21</v>
      </c>
      <c r="O1035" s="161">
        <f t="shared" si="96"/>
        <v>2127</v>
      </c>
      <c r="P1035" s="166">
        <f t="shared" si="95"/>
        <v>44672</v>
      </c>
      <c r="Q1035" s="166">
        <f t="shared" si="95"/>
        <v>44712</v>
      </c>
      <c r="R1035" s="7"/>
    </row>
    <row r="1036" spans="14:18" x14ac:dyDescent="0.2">
      <c r="N1036" s="160">
        <f t="shared" si="97"/>
        <v>22</v>
      </c>
      <c r="O1036" s="161">
        <f t="shared" si="96"/>
        <v>2031</v>
      </c>
      <c r="P1036" s="166">
        <f t="shared" ref="P1036:Q1051" si="98">P1035+1</f>
        <v>44673</v>
      </c>
      <c r="Q1036" s="166">
        <f t="shared" si="98"/>
        <v>44713</v>
      </c>
      <c r="R1036" s="7"/>
    </row>
    <row r="1037" spans="14:18" x14ac:dyDescent="0.2">
      <c r="N1037" s="160">
        <f t="shared" si="97"/>
        <v>23</v>
      </c>
      <c r="O1037" s="161">
        <f t="shared" si="96"/>
        <v>1942</v>
      </c>
      <c r="P1037" s="166">
        <f t="shared" si="98"/>
        <v>44674</v>
      </c>
      <c r="Q1037" s="166">
        <f t="shared" si="98"/>
        <v>44714</v>
      </c>
      <c r="R1037" s="7"/>
    </row>
    <row r="1038" spans="14:18" x14ac:dyDescent="0.2">
      <c r="N1038" s="160">
        <f t="shared" si="97"/>
        <v>24</v>
      </c>
      <c r="O1038" s="161">
        <f t="shared" si="96"/>
        <v>1861</v>
      </c>
      <c r="P1038" s="166">
        <f t="shared" si="98"/>
        <v>44675</v>
      </c>
      <c r="Q1038" s="166">
        <f t="shared" si="98"/>
        <v>44715</v>
      </c>
      <c r="R1038" s="7"/>
    </row>
    <row r="1039" spans="14:18" x14ac:dyDescent="0.2">
      <c r="N1039" s="160">
        <f t="shared" si="97"/>
        <v>25</v>
      </c>
      <c r="O1039" s="161">
        <f t="shared" si="96"/>
        <v>1787</v>
      </c>
      <c r="P1039" s="166">
        <f t="shared" si="98"/>
        <v>44676</v>
      </c>
      <c r="Q1039" s="166">
        <f t="shared" si="98"/>
        <v>44716</v>
      </c>
      <c r="R1039" s="7"/>
    </row>
    <row r="1040" spans="14:18" x14ac:dyDescent="0.2">
      <c r="N1040" s="160">
        <f t="shared" si="97"/>
        <v>26</v>
      </c>
      <c r="O1040" s="161">
        <f t="shared" si="96"/>
        <v>1718</v>
      </c>
      <c r="P1040" s="166">
        <f t="shared" si="98"/>
        <v>44677</v>
      </c>
      <c r="Q1040" s="166">
        <f t="shared" si="98"/>
        <v>44717</v>
      </c>
      <c r="R1040" s="7"/>
    </row>
    <row r="1041" spans="14:18" x14ac:dyDescent="0.2">
      <c r="N1041" s="160">
        <f t="shared" si="97"/>
        <v>27</v>
      </c>
      <c r="O1041" s="161">
        <f t="shared" si="96"/>
        <v>1655</v>
      </c>
      <c r="P1041" s="166">
        <f t="shared" si="98"/>
        <v>44678</v>
      </c>
      <c r="Q1041" s="166">
        <f t="shared" si="98"/>
        <v>44718</v>
      </c>
      <c r="R1041" s="7"/>
    </row>
    <row r="1042" spans="14:18" x14ac:dyDescent="0.2">
      <c r="N1042" s="160">
        <f t="shared" si="97"/>
        <v>28</v>
      </c>
      <c r="O1042" s="161">
        <f t="shared" si="96"/>
        <v>1596</v>
      </c>
      <c r="P1042" s="166">
        <f t="shared" si="98"/>
        <v>44679</v>
      </c>
      <c r="Q1042" s="166">
        <f t="shared" si="98"/>
        <v>44719</v>
      </c>
      <c r="R1042" s="7"/>
    </row>
    <row r="1043" spans="14:18" x14ac:dyDescent="0.2">
      <c r="N1043" s="160">
        <f t="shared" si="97"/>
        <v>29</v>
      </c>
      <c r="O1043" s="161">
        <f t="shared" si="96"/>
        <v>1541</v>
      </c>
      <c r="P1043" s="166">
        <f t="shared" si="98"/>
        <v>44680</v>
      </c>
      <c r="Q1043" s="166">
        <f t="shared" si="98"/>
        <v>44720</v>
      </c>
      <c r="R1043" s="7"/>
    </row>
    <row r="1044" spans="14:18" x14ac:dyDescent="0.2">
      <c r="N1044" s="160">
        <f t="shared" si="97"/>
        <v>30</v>
      </c>
      <c r="O1044" s="161">
        <f t="shared" si="96"/>
        <v>1489</v>
      </c>
      <c r="P1044" s="166">
        <f t="shared" si="98"/>
        <v>44681</v>
      </c>
      <c r="Q1044" s="166">
        <f t="shared" si="98"/>
        <v>44721</v>
      </c>
      <c r="R1044" s="7"/>
    </row>
    <row r="1045" spans="14:18" x14ac:dyDescent="0.2">
      <c r="N1045" s="160">
        <f t="shared" si="97"/>
        <v>1</v>
      </c>
      <c r="O1045" s="161">
        <f t="shared" si="96"/>
        <v>44682</v>
      </c>
      <c r="P1045" s="166">
        <f t="shared" si="98"/>
        <v>44682</v>
      </c>
      <c r="Q1045" s="166">
        <f t="shared" si="98"/>
        <v>44722</v>
      </c>
      <c r="R1045" s="7"/>
    </row>
    <row r="1046" spans="14:18" x14ac:dyDescent="0.2">
      <c r="N1046" s="160">
        <f t="shared" si="97"/>
        <v>2</v>
      </c>
      <c r="O1046" s="161">
        <f t="shared" si="96"/>
        <v>22342</v>
      </c>
      <c r="P1046" s="166">
        <f t="shared" si="98"/>
        <v>44683</v>
      </c>
      <c r="Q1046" s="166">
        <f t="shared" si="98"/>
        <v>44723</v>
      </c>
      <c r="R1046" s="7"/>
    </row>
    <row r="1047" spans="14:18" x14ac:dyDescent="0.2">
      <c r="N1047" s="160">
        <f t="shared" si="97"/>
        <v>3</v>
      </c>
      <c r="O1047" s="161">
        <f t="shared" si="96"/>
        <v>14895</v>
      </c>
      <c r="P1047" s="166">
        <f t="shared" si="98"/>
        <v>44684</v>
      </c>
      <c r="Q1047" s="166">
        <f t="shared" si="98"/>
        <v>44724</v>
      </c>
      <c r="R1047" s="7"/>
    </row>
    <row r="1048" spans="14:18" x14ac:dyDescent="0.2">
      <c r="N1048" s="160">
        <f t="shared" si="97"/>
        <v>4</v>
      </c>
      <c r="O1048" s="161">
        <f t="shared" si="96"/>
        <v>11171</v>
      </c>
      <c r="P1048" s="166">
        <f t="shared" si="98"/>
        <v>44685</v>
      </c>
      <c r="Q1048" s="166">
        <f t="shared" si="98"/>
        <v>44725</v>
      </c>
      <c r="R1048" s="7"/>
    </row>
    <row r="1049" spans="14:18" x14ac:dyDescent="0.2">
      <c r="N1049" s="160">
        <f t="shared" si="97"/>
        <v>5</v>
      </c>
      <c r="O1049" s="161">
        <f t="shared" si="96"/>
        <v>8937</v>
      </c>
      <c r="P1049" s="166">
        <f t="shared" si="98"/>
        <v>44686</v>
      </c>
      <c r="Q1049" s="166">
        <f t="shared" si="98"/>
        <v>44726</v>
      </c>
      <c r="R1049" s="7"/>
    </row>
    <row r="1050" spans="14:18" x14ac:dyDescent="0.2">
      <c r="N1050" s="160">
        <f t="shared" si="97"/>
        <v>6</v>
      </c>
      <c r="O1050" s="161">
        <f t="shared" si="96"/>
        <v>7448</v>
      </c>
      <c r="P1050" s="166">
        <f t="shared" si="98"/>
        <v>44687</v>
      </c>
      <c r="Q1050" s="166">
        <f t="shared" si="98"/>
        <v>44727</v>
      </c>
      <c r="R1050" s="7"/>
    </row>
    <row r="1051" spans="14:18" x14ac:dyDescent="0.2">
      <c r="N1051" s="160">
        <f t="shared" si="97"/>
        <v>7</v>
      </c>
      <c r="O1051" s="161">
        <f t="shared" si="96"/>
        <v>6384</v>
      </c>
      <c r="P1051" s="166">
        <f t="shared" si="98"/>
        <v>44688</v>
      </c>
      <c r="Q1051" s="166">
        <f t="shared" si="98"/>
        <v>44728</v>
      </c>
      <c r="R1051" s="7"/>
    </row>
    <row r="1052" spans="14:18" x14ac:dyDescent="0.2">
      <c r="N1052" s="160">
        <f t="shared" si="97"/>
        <v>8</v>
      </c>
      <c r="O1052" s="161">
        <f t="shared" si="96"/>
        <v>5586</v>
      </c>
      <c r="P1052" s="166">
        <f t="shared" ref="P1052:Q1067" si="99">P1051+1</f>
        <v>44689</v>
      </c>
      <c r="Q1052" s="166">
        <f t="shared" si="99"/>
        <v>44729</v>
      </c>
      <c r="R1052" s="7"/>
    </row>
    <row r="1053" spans="14:18" x14ac:dyDescent="0.2">
      <c r="N1053" s="160">
        <f t="shared" si="97"/>
        <v>9</v>
      </c>
      <c r="O1053" s="161">
        <f t="shared" si="96"/>
        <v>4966</v>
      </c>
      <c r="P1053" s="166">
        <f t="shared" si="99"/>
        <v>44690</v>
      </c>
      <c r="Q1053" s="166">
        <f t="shared" si="99"/>
        <v>44730</v>
      </c>
      <c r="R1053" s="7"/>
    </row>
    <row r="1054" spans="14:18" x14ac:dyDescent="0.2">
      <c r="N1054" s="160">
        <f t="shared" si="97"/>
        <v>10</v>
      </c>
      <c r="O1054" s="161">
        <f t="shared" si="96"/>
        <v>4469</v>
      </c>
      <c r="P1054" s="166">
        <f t="shared" si="99"/>
        <v>44691</v>
      </c>
      <c r="Q1054" s="166">
        <f t="shared" si="99"/>
        <v>44731</v>
      </c>
      <c r="R1054" s="7"/>
    </row>
    <row r="1055" spans="14:18" x14ac:dyDescent="0.2">
      <c r="N1055" s="160">
        <f t="shared" si="97"/>
        <v>11</v>
      </c>
      <c r="O1055" s="161">
        <f t="shared" si="96"/>
        <v>4063</v>
      </c>
      <c r="P1055" s="166">
        <f t="shared" si="99"/>
        <v>44692</v>
      </c>
      <c r="Q1055" s="166">
        <f t="shared" si="99"/>
        <v>44732</v>
      </c>
      <c r="R1055" s="7"/>
    </row>
    <row r="1056" spans="14:18" x14ac:dyDescent="0.2">
      <c r="N1056" s="160">
        <f t="shared" si="97"/>
        <v>12</v>
      </c>
      <c r="O1056" s="161">
        <f t="shared" si="96"/>
        <v>3724</v>
      </c>
      <c r="P1056" s="166">
        <f t="shared" si="99"/>
        <v>44693</v>
      </c>
      <c r="Q1056" s="166">
        <f t="shared" si="99"/>
        <v>44733</v>
      </c>
      <c r="R1056" s="7"/>
    </row>
    <row r="1057" spans="14:18" x14ac:dyDescent="0.2">
      <c r="N1057" s="160">
        <f t="shared" si="97"/>
        <v>13</v>
      </c>
      <c r="O1057" s="161">
        <f t="shared" si="96"/>
        <v>3438</v>
      </c>
      <c r="P1057" s="166">
        <f t="shared" si="99"/>
        <v>44694</v>
      </c>
      <c r="Q1057" s="166">
        <f t="shared" si="99"/>
        <v>44734</v>
      </c>
      <c r="R1057" s="7"/>
    </row>
    <row r="1058" spans="14:18" x14ac:dyDescent="0.2">
      <c r="N1058" s="160">
        <f t="shared" si="97"/>
        <v>14</v>
      </c>
      <c r="O1058" s="161">
        <f t="shared" si="96"/>
        <v>3193</v>
      </c>
      <c r="P1058" s="166">
        <f t="shared" si="99"/>
        <v>44695</v>
      </c>
      <c r="Q1058" s="166">
        <f t="shared" si="99"/>
        <v>44735</v>
      </c>
      <c r="R1058" s="7"/>
    </row>
    <row r="1059" spans="14:18" x14ac:dyDescent="0.2">
      <c r="N1059" s="160">
        <f t="shared" si="97"/>
        <v>15</v>
      </c>
      <c r="O1059" s="161">
        <f t="shared" si="96"/>
        <v>2980</v>
      </c>
      <c r="P1059" s="166">
        <f t="shared" si="99"/>
        <v>44696</v>
      </c>
      <c r="Q1059" s="166">
        <f t="shared" si="99"/>
        <v>44736</v>
      </c>
      <c r="R1059" s="7"/>
    </row>
    <row r="1060" spans="14:18" x14ac:dyDescent="0.2">
      <c r="N1060" s="160">
        <f t="shared" si="97"/>
        <v>16</v>
      </c>
      <c r="O1060" s="161">
        <f t="shared" si="96"/>
        <v>2794</v>
      </c>
      <c r="P1060" s="166">
        <f t="shared" si="99"/>
        <v>44697</v>
      </c>
      <c r="Q1060" s="166">
        <f t="shared" si="99"/>
        <v>44737</v>
      </c>
      <c r="R1060" s="7"/>
    </row>
    <row r="1061" spans="14:18" x14ac:dyDescent="0.2">
      <c r="N1061" s="160">
        <f t="shared" si="97"/>
        <v>17</v>
      </c>
      <c r="O1061" s="161">
        <f t="shared" si="96"/>
        <v>2629</v>
      </c>
      <c r="P1061" s="166">
        <f t="shared" si="99"/>
        <v>44698</v>
      </c>
      <c r="Q1061" s="166">
        <f t="shared" si="99"/>
        <v>44738</v>
      </c>
      <c r="R1061" s="7"/>
    </row>
    <row r="1062" spans="14:18" x14ac:dyDescent="0.2">
      <c r="N1062" s="160">
        <f t="shared" si="97"/>
        <v>18</v>
      </c>
      <c r="O1062" s="161">
        <f t="shared" si="96"/>
        <v>2483</v>
      </c>
      <c r="P1062" s="166">
        <f t="shared" si="99"/>
        <v>44699</v>
      </c>
      <c r="Q1062" s="166">
        <f t="shared" si="99"/>
        <v>44739</v>
      </c>
      <c r="R1062" s="7"/>
    </row>
    <row r="1063" spans="14:18" x14ac:dyDescent="0.2">
      <c r="N1063" s="160">
        <f t="shared" si="97"/>
        <v>19</v>
      </c>
      <c r="O1063" s="161">
        <f t="shared" si="96"/>
        <v>2353</v>
      </c>
      <c r="P1063" s="166">
        <f t="shared" si="99"/>
        <v>44700</v>
      </c>
      <c r="Q1063" s="166">
        <f t="shared" si="99"/>
        <v>44740</v>
      </c>
      <c r="R1063" s="7"/>
    </row>
    <row r="1064" spans="14:18" x14ac:dyDescent="0.2">
      <c r="N1064" s="160">
        <f t="shared" si="97"/>
        <v>20</v>
      </c>
      <c r="O1064" s="161">
        <f t="shared" si="96"/>
        <v>2235</v>
      </c>
      <c r="P1064" s="166">
        <f t="shared" si="99"/>
        <v>44701</v>
      </c>
      <c r="Q1064" s="166">
        <f t="shared" si="99"/>
        <v>44741</v>
      </c>
      <c r="R1064" s="7"/>
    </row>
    <row r="1065" spans="14:18" x14ac:dyDescent="0.2">
      <c r="N1065" s="160">
        <f t="shared" si="97"/>
        <v>21</v>
      </c>
      <c r="O1065" s="161">
        <f t="shared" si="96"/>
        <v>2129</v>
      </c>
      <c r="P1065" s="166">
        <f t="shared" si="99"/>
        <v>44702</v>
      </c>
      <c r="Q1065" s="166">
        <f t="shared" si="99"/>
        <v>44742</v>
      </c>
      <c r="R1065" s="7"/>
    </row>
    <row r="1066" spans="14:18" x14ac:dyDescent="0.2">
      <c r="N1066" s="160">
        <f t="shared" si="97"/>
        <v>22</v>
      </c>
      <c r="O1066" s="161">
        <f t="shared" si="96"/>
        <v>2032</v>
      </c>
      <c r="P1066" s="166">
        <f t="shared" si="99"/>
        <v>44703</v>
      </c>
      <c r="Q1066" s="166">
        <f t="shared" si="99"/>
        <v>44743</v>
      </c>
      <c r="R1066" s="7"/>
    </row>
    <row r="1067" spans="14:18" x14ac:dyDescent="0.2">
      <c r="N1067" s="160">
        <f t="shared" si="97"/>
        <v>23</v>
      </c>
      <c r="O1067" s="161">
        <f t="shared" si="96"/>
        <v>1944</v>
      </c>
      <c r="P1067" s="166">
        <f t="shared" si="99"/>
        <v>44704</v>
      </c>
      <c r="Q1067" s="166">
        <f t="shared" si="99"/>
        <v>44744</v>
      </c>
      <c r="R1067" s="7"/>
    </row>
    <row r="1068" spans="14:18" x14ac:dyDescent="0.2">
      <c r="N1068" s="160">
        <f t="shared" si="97"/>
        <v>24</v>
      </c>
      <c r="O1068" s="161">
        <f t="shared" si="96"/>
        <v>1863</v>
      </c>
      <c r="P1068" s="166">
        <f t="shared" ref="P1068:Q1083" si="100">P1067+1</f>
        <v>44705</v>
      </c>
      <c r="Q1068" s="166">
        <f t="shared" si="100"/>
        <v>44745</v>
      </c>
      <c r="R1068" s="7"/>
    </row>
    <row r="1069" spans="14:18" x14ac:dyDescent="0.2">
      <c r="N1069" s="160">
        <f t="shared" si="97"/>
        <v>25</v>
      </c>
      <c r="O1069" s="161">
        <f t="shared" si="96"/>
        <v>1788</v>
      </c>
      <c r="P1069" s="166">
        <f t="shared" si="100"/>
        <v>44706</v>
      </c>
      <c r="Q1069" s="166">
        <f t="shared" si="100"/>
        <v>44746</v>
      </c>
      <c r="R1069" s="7"/>
    </row>
    <row r="1070" spans="14:18" x14ac:dyDescent="0.2">
      <c r="N1070" s="160">
        <f t="shared" si="97"/>
        <v>26</v>
      </c>
      <c r="O1070" s="161">
        <f t="shared" si="96"/>
        <v>1720</v>
      </c>
      <c r="P1070" s="166">
        <f t="shared" si="100"/>
        <v>44707</v>
      </c>
      <c r="Q1070" s="166">
        <f t="shared" si="100"/>
        <v>44747</v>
      </c>
      <c r="R1070" s="7"/>
    </row>
    <row r="1071" spans="14:18" x14ac:dyDescent="0.2">
      <c r="N1071" s="160">
        <f t="shared" si="97"/>
        <v>27</v>
      </c>
      <c r="O1071" s="161">
        <f t="shared" si="96"/>
        <v>1656</v>
      </c>
      <c r="P1071" s="166">
        <f t="shared" si="100"/>
        <v>44708</v>
      </c>
      <c r="Q1071" s="166">
        <f t="shared" si="100"/>
        <v>44748</v>
      </c>
      <c r="R1071" s="7"/>
    </row>
    <row r="1072" spans="14:18" x14ac:dyDescent="0.2">
      <c r="N1072" s="160">
        <f t="shared" si="97"/>
        <v>28</v>
      </c>
      <c r="O1072" s="161">
        <f t="shared" si="96"/>
        <v>1597</v>
      </c>
      <c r="P1072" s="166">
        <f t="shared" si="100"/>
        <v>44709</v>
      </c>
      <c r="Q1072" s="166">
        <f t="shared" si="100"/>
        <v>44749</v>
      </c>
      <c r="R1072" s="7"/>
    </row>
    <row r="1073" spans="14:18" x14ac:dyDescent="0.2">
      <c r="N1073" s="160">
        <f t="shared" si="97"/>
        <v>29</v>
      </c>
      <c r="O1073" s="161">
        <f t="shared" si="96"/>
        <v>1542</v>
      </c>
      <c r="P1073" s="166">
        <f t="shared" si="100"/>
        <v>44710</v>
      </c>
      <c r="Q1073" s="166">
        <f t="shared" si="100"/>
        <v>44750</v>
      </c>
      <c r="R1073" s="7"/>
    </row>
    <row r="1074" spans="14:18" x14ac:dyDescent="0.2">
      <c r="N1074" s="160">
        <f t="shared" si="97"/>
        <v>30</v>
      </c>
      <c r="O1074" s="161">
        <f t="shared" si="96"/>
        <v>1490</v>
      </c>
      <c r="P1074" s="166">
        <f t="shared" si="100"/>
        <v>44711</v>
      </c>
      <c r="Q1074" s="166">
        <f t="shared" si="100"/>
        <v>44751</v>
      </c>
      <c r="R1074" s="7"/>
    </row>
    <row r="1075" spans="14:18" x14ac:dyDescent="0.2">
      <c r="N1075" s="160">
        <f t="shared" si="97"/>
        <v>31</v>
      </c>
      <c r="O1075" s="161">
        <f t="shared" si="96"/>
        <v>1442</v>
      </c>
      <c r="P1075" s="166">
        <f t="shared" si="100"/>
        <v>44712</v>
      </c>
      <c r="Q1075" s="166">
        <f t="shared" si="100"/>
        <v>44752</v>
      </c>
      <c r="R1075" s="7"/>
    </row>
    <row r="1076" spans="14:18" x14ac:dyDescent="0.2">
      <c r="N1076" s="160">
        <f t="shared" si="97"/>
        <v>1</v>
      </c>
      <c r="O1076" s="161">
        <f t="shared" si="96"/>
        <v>44713</v>
      </c>
      <c r="P1076" s="166">
        <f t="shared" si="100"/>
        <v>44713</v>
      </c>
      <c r="Q1076" s="166">
        <f t="shared" si="100"/>
        <v>44753</v>
      </c>
      <c r="R1076" s="7"/>
    </row>
    <row r="1077" spans="14:18" x14ac:dyDescent="0.2">
      <c r="N1077" s="160">
        <f t="shared" si="97"/>
        <v>2</v>
      </c>
      <c r="O1077" s="161">
        <f t="shared" si="96"/>
        <v>22357</v>
      </c>
      <c r="P1077" s="166">
        <f t="shared" si="100"/>
        <v>44714</v>
      </c>
      <c r="Q1077" s="166">
        <f t="shared" si="100"/>
        <v>44754</v>
      </c>
      <c r="R1077" s="7"/>
    </row>
    <row r="1078" spans="14:18" x14ac:dyDescent="0.2">
      <c r="N1078" s="160">
        <f t="shared" si="97"/>
        <v>3</v>
      </c>
      <c r="O1078" s="161">
        <f t="shared" si="96"/>
        <v>14905</v>
      </c>
      <c r="P1078" s="166">
        <f t="shared" si="100"/>
        <v>44715</v>
      </c>
      <c r="Q1078" s="166">
        <f t="shared" si="100"/>
        <v>44755</v>
      </c>
      <c r="R1078" s="7"/>
    </row>
    <row r="1079" spans="14:18" x14ac:dyDescent="0.2">
      <c r="N1079" s="160">
        <f t="shared" si="97"/>
        <v>4</v>
      </c>
      <c r="O1079" s="161">
        <f t="shared" si="96"/>
        <v>11179</v>
      </c>
      <c r="P1079" s="166">
        <f t="shared" si="100"/>
        <v>44716</v>
      </c>
      <c r="Q1079" s="166">
        <f t="shared" si="100"/>
        <v>44756</v>
      </c>
      <c r="R1079" s="7"/>
    </row>
    <row r="1080" spans="14:18" x14ac:dyDescent="0.2">
      <c r="N1080" s="160">
        <f t="shared" si="97"/>
        <v>5</v>
      </c>
      <c r="O1080" s="161">
        <f t="shared" si="96"/>
        <v>8943</v>
      </c>
      <c r="P1080" s="166">
        <f t="shared" si="100"/>
        <v>44717</v>
      </c>
      <c r="Q1080" s="166">
        <f t="shared" si="100"/>
        <v>44757</v>
      </c>
      <c r="R1080" s="7"/>
    </row>
    <row r="1081" spans="14:18" x14ac:dyDescent="0.2">
      <c r="N1081" s="160">
        <f t="shared" si="97"/>
        <v>6</v>
      </c>
      <c r="O1081" s="161">
        <f t="shared" si="96"/>
        <v>7453</v>
      </c>
      <c r="P1081" s="166">
        <f t="shared" si="100"/>
        <v>44718</v>
      </c>
      <c r="Q1081" s="166">
        <f t="shared" si="100"/>
        <v>44758</v>
      </c>
      <c r="R1081" s="7"/>
    </row>
    <row r="1082" spans="14:18" x14ac:dyDescent="0.2">
      <c r="N1082" s="160">
        <f t="shared" si="97"/>
        <v>7</v>
      </c>
      <c r="O1082" s="161">
        <f t="shared" si="96"/>
        <v>6388</v>
      </c>
      <c r="P1082" s="166">
        <f t="shared" si="100"/>
        <v>44719</v>
      </c>
      <c r="Q1082" s="166">
        <f t="shared" si="100"/>
        <v>44759</v>
      </c>
      <c r="R1082" s="7"/>
    </row>
    <row r="1083" spans="14:18" x14ac:dyDescent="0.2">
      <c r="N1083" s="160">
        <f t="shared" si="97"/>
        <v>8</v>
      </c>
      <c r="O1083" s="161">
        <f t="shared" si="96"/>
        <v>5590</v>
      </c>
      <c r="P1083" s="166">
        <f t="shared" si="100"/>
        <v>44720</v>
      </c>
      <c r="Q1083" s="166">
        <f t="shared" si="100"/>
        <v>44760</v>
      </c>
      <c r="R1083" s="7"/>
    </row>
    <row r="1084" spans="14:18" x14ac:dyDescent="0.2">
      <c r="N1084" s="160">
        <f t="shared" si="97"/>
        <v>9</v>
      </c>
      <c r="O1084" s="161">
        <f t="shared" si="96"/>
        <v>4969</v>
      </c>
      <c r="P1084" s="166">
        <f t="shared" ref="P1084:Q1099" si="101">P1083+1</f>
        <v>44721</v>
      </c>
      <c r="Q1084" s="166">
        <f t="shared" si="101"/>
        <v>44761</v>
      </c>
      <c r="R1084" s="7"/>
    </row>
    <row r="1085" spans="14:18" x14ac:dyDescent="0.2">
      <c r="N1085" s="160">
        <f t="shared" si="97"/>
        <v>10</v>
      </c>
      <c r="O1085" s="161">
        <f t="shared" si="96"/>
        <v>4472</v>
      </c>
      <c r="P1085" s="166">
        <f t="shared" si="101"/>
        <v>44722</v>
      </c>
      <c r="Q1085" s="166">
        <f t="shared" si="101"/>
        <v>44762</v>
      </c>
      <c r="R1085" s="7"/>
    </row>
    <row r="1086" spans="14:18" x14ac:dyDescent="0.2">
      <c r="N1086" s="160">
        <f t="shared" si="97"/>
        <v>11</v>
      </c>
      <c r="O1086" s="161">
        <f t="shared" si="96"/>
        <v>4066</v>
      </c>
      <c r="P1086" s="166">
        <f t="shared" si="101"/>
        <v>44723</v>
      </c>
      <c r="Q1086" s="166">
        <f t="shared" si="101"/>
        <v>44763</v>
      </c>
      <c r="R1086" s="7"/>
    </row>
    <row r="1087" spans="14:18" x14ac:dyDescent="0.2">
      <c r="N1087" s="160">
        <f t="shared" si="97"/>
        <v>12</v>
      </c>
      <c r="O1087" s="161">
        <f t="shared" si="96"/>
        <v>3727</v>
      </c>
      <c r="P1087" s="166">
        <f t="shared" si="101"/>
        <v>44724</v>
      </c>
      <c r="Q1087" s="166">
        <f t="shared" si="101"/>
        <v>44764</v>
      </c>
      <c r="R1087" s="7"/>
    </row>
    <row r="1088" spans="14:18" x14ac:dyDescent="0.2">
      <c r="N1088" s="160">
        <f t="shared" si="97"/>
        <v>13</v>
      </c>
      <c r="O1088" s="161">
        <f t="shared" si="96"/>
        <v>3440</v>
      </c>
      <c r="P1088" s="166">
        <f t="shared" si="101"/>
        <v>44725</v>
      </c>
      <c r="Q1088" s="166">
        <f t="shared" si="101"/>
        <v>44765</v>
      </c>
      <c r="R1088" s="7"/>
    </row>
    <row r="1089" spans="14:18" x14ac:dyDescent="0.2">
      <c r="N1089" s="160">
        <f t="shared" si="97"/>
        <v>14</v>
      </c>
      <c r="O1089" s="161">
        <f t="shared" si="96"/>
        <v>3195</v>
      </c>
      <c r="P1089" s="166">
        <f t="shared" si="101"/>
        <v>44726</v>
      </c>
      <c r="Q1089" s="166">
        <f t="shared" si="101"/>
        <v>44766</v>
      </c>
      <c r="R1089" s="7"/>
    </row>
    <row r="1090" spans="14:18" x14ac:dyDescent="0.2">
      <c r="N1090" s="160">
        <f t="shared" si="97"/>
        <v>15</v>
      </c>
      <c r="O1090" s="161">
        <f t="shared" si="96"/>
        <v>2982</v>
      </c>
      <c r="P1090" s="166">
        <f t="shared" si="101"/>
        <v>44727</v>
      </c>
      <c r="Q1090" s="166">
        <f t="shared" si="101"/>
        <v>44767</v>
      </c>
      <c r="R1090" s="7"/>
    </row>
    <row r="1091" spans="14:18" x14ac:dyDescent="0.2">
      <c r="N1091" s="160">
        <f t="shared" si="97"/>
        <v>16</v>
      </c>
      <c r="O1091" s="161">
        <f t="shared" si="96"/>
        <v>2796</v>
      </c>
      <c r="P1091" s="166">
        <f t="shared" si="101"/>
        <v>44728</v>
      </c>
      <c r="Q1091" s="166">
        <f t="shared" si="101"/>
        <v>44768</v>
      </c>
      <c r="R1091" s="7"/>
    </row>
    <row r="1092" spans="14:18" x14ac:dyDescent="0.2">
      <c r="N1092" s="160">
        <f t="shared" si="97"/>
        <v>17</v>
      </c>
      <c r="O1092" s="161">
        <f t="shared" si="96"/>
        <v>2631</v>
      </c>
      <c r="P1092" s="166">
        <f t="shared" si="101"/>
        <v>44729</v>
      </c>
      <c r="Q1092" s="166">
        <f t="shared" si="101"/>
        <v>44769</v>
      </c>
      <c r="R1092" s="7"/>
    </row>
    <row r="1093" spans="14:18" x14ac:dyDescent="0.2">
      <c r="N1093" s="160">
        <f t="shared" si="97"/>
        <v>18</v>
      </c>
      <c r="O1093" s="161">
        <f t="shared" si="96"/>
        <v>2485</v>
      </c>
      <c r="P1093" s="166">
        <f t="shared" si="101"/>
        <v>44730</v>
      </c>
      <c r="Q1093" s="166">
        <f t="shared" si="101"/>
        <v>44770</v>
      </c>
      <c r="R1093" s="7"/>
    </row>
    <row r="1094" spans="14:18" x14ac:dyDescent="0.2">
      <c r="N1094" s="160">
        <f t="shared" si="97"/>
        <v>19</v>
      </c>
      <c r="O1094" s="161">
        <f t="shared" si="96"/>
        <v>2354</v>
      </c>
      <c r="P1094" s="166">
        <f t="shared" si="101"/>
        <v>44731</v>
      </c>
      <c r="Q1094" s="166">
        <f t="shared" si="101"/>
        <v>44771</v>
      </c>
      <c r="R1094" s="7"/>
    </row>
    <row r="1095" spans="14:18" x14ac:dyDescent="0.2">
      <c r="N1095" s="160">
        <f t="shared" si="97"/>
        <v>20</v>
      </c>
      <c r="O1095" s="161">
        <f t="shared" si="96"/>
        <v>2237</v>
      </c>
      <c r="P1095" s="166">
        <f t="shared" si="101"/>
        <v>44732</v>
      </c>
      <c r="Q1095" s="166">
        <f t="shared" si="101"/>
        <v>44772</v>
      </c>
      <c r="R1095" s="7"/>
    </row>
    <row r="1096" spans="14:18" x14ac:dyDescent="0.2">
      <c r="N1096" s="160">
        <f t="shared" si="97"/>
        <v>21</v>
      </c>
      <c r="O1096" s="161">
        <f t="shared" si="96"/>
        <v>2130</v>
      </c>
      <c r="P1096" s="166">
        <f t="shared" si="101"/>
        <v>44733</v>
      </c>
      <c r="Q1096" s="166">
        <f t="shared" si="101"/>
        <v>44773</v>
      </c>
      <c r="R1096" s="7"/>
    </row>
    <row r="1097" spans="14:18" x14ac:dyDescent="0.2">
      <c r="N1097" s="160">
        <f t="shared" si="97"/>
        <v>22</v>
      </c>
      <c r="O1097" s="161">
        <f t="shared" si="96"/>
        <v>2033</v>
      </c>
      <c r="P1097" s="166">
        <f t="shared" si="101"/>
        <v>44734</v>
      </c>
      <c r="Q1097" s="166">
        <f t="shared" si="101"/>
        <v>44774</v>
      </c>
      <c r="R1097" s="7"/>
    </row>
    <row r="1098" spans="14:18" x14ac:dyDescent="0.2">
      <c r="N1098" s="160">
        <f t="shared" si="97"/>
        <v>23</v>
      </c>
      <c r="O1098" s="161">
        <f t="shared" ref="O1098:O1352" si="102">ROUND(P1098/N1098,0)</f>
        <v>1945</v>
      </c>
      <c r="P1098" s="166">
        <f t="shared" si="101"/>
        <v>44735</v>
      </c>
      <c r="Q1098" s="166">
        <f t="shared" si="101"/>
        <v>44775</v>
      </c>
      <c r="R1098" s="7"/>
    </row>
    <row r="1099" spans="14:18" x14ac:dyDescent="0.2">
      <c r="N1099" s="160">
        <f t="shared" ref="N1099:N1353" si="103">DAY(P1099)</f>
        <v>24</v>
      </c>
      <c r="O1099" s="161">
        <f t="shared" si="102"/>
        <v>1864</v>
      </c>
      <c r="P1099" s="166">
        <f t="shared" si="101"/>
        <v>44736</v>
      </c>
      <c r="Q1099" s="166">
        <f t="shared" si="101"/>
        <v>44776</v>
      </c>
      <c r="R1099" s="7"/>
    </row>
    <row r="1100" spans="14:18" x14ac:dyDescent="0.2">
      <c r="N1100" s="160">
        <f t="shared" si="103"/>
        <v>25</v>
      </c>
      <c r="O1100" s="161">
        <f t="shared" si="102"/>
        <v>1789</v>
      </c>
      <c r="P1100" s="166">
        <f t="shared" ref="P1100:Q1115" si="104">P1099+1</f>
        <v>44737</v>
      </c>
      <c r="Q1100" s="166">
        <f t="shared" si="104"/>
        <v>44777</v>
      </c>
      <c r="R1100" s="7"/>
    </row>
    <row r="1101" spans="14:18" x14ac:dyDescent="0.2">
      <c r="N1101" s="160">
        <f t="shared" si="103"/>
        <v>26</v>
      </c>
      <c r="O1101" s="161">
        <f t="shared" si="102"/>
        <v>1721</v>
      </c>
      <c r="P1101" s="166">
        <f t="shared" si="104"/>
        <v>44738</v>
      </c>
      <c r="Q1101" s="166">
        <f t="shared" si="104"/>
        <v>44778</v>
      </c>
      <c r="R1101" s="7"/>
    </row>
    <row r="1102" spans="14:18" x14ac:dyDescent="0.2">
      <c r="N1102" s="160">
        <f t="shared" si="103"/>
        <v>27</v>
      </c>
      <c r="O1102" s="161">
        <f t="shared" si="102"/>
        <v>1657</v>
      </c>
      <c r="P1102" s="166">
        <f t="shared" si="104"/>
        <v>44739</v>
      </c>
      <c r="Q1102" s="166">
        <f t="shared" si="104"/>
        <v>44779</v>
      </c>
      <c r="R1102" s="7"/>
    </row>
    <row r="1103" spans="14:18" x14ac:dyDescent="0.2">
      <c r="N1103" s="160">
        <f t="shared" si="103"/>
        <v>28</v>
      </c>
      <c r="O1103" s="161">
        <f t="shared" si="102"/>
        <v>1598</v>
      </c>
      <c r="P1103" s="166">
        <f t="shared" si="104"/>
        <v>44740</v>
      </c>
      <c r="Q1103" s="166">
        <f t="shared" si="104"/>
        <v>44780</v>
      </c>
      <c r="R1103" s="7"/>
    </row>
    <row r="1104" spans="14:18" x14ac:dyDescent="0.2">
      <c r="N1104" s="160">
        <f t="shared" si="103"/>
        <v>29</v>
      </c>
      <c r="O1104" s="161">
        <f t="shared" si="102"/>
        <v>1543</v>
      </c>
      <c r="P1104" s="166">
        <f t="shared" si="104"/>
        <v>44741</v>
      </c>
      <c r="Q1104" s="166">
        <f t="shared" si="104"/>
        <v>44781</v>
      </c>
      <c r="R1104" s="7"/>
    </row>
    <row r="1105" spans="14:18" x14ac:dyDescent="0.2">
      <c r="N1105" s="160">
        <f t="shared" si="103"/>
        <v>30</v>
      </c>
      <c r="O1105" s="161">
        <f t="shared" si="102"/>
        <v>1491</v>
      </c>
      <c r="P1105" s="166">
        <f t="shared" si="104"/>
        <v>44742</v>
      </c>
      <c r="Q1105" s="166">
        <f t="shared" si="104"/>
        <v>44782</v>
      </c>
      <c r="R1105" s="7"/>
    </row>
    <row r="1106" spans="14:18" x14ac:dyDescent="0.2">
      <c r="N1106" s="160">
        <f t="shared" si="103"/>
        <v>1</v>
      </c>
      <c r="O1106" s="161">
        <f t="shared" si="102"/>
        <v>44743</v>
      </c>
      <c r="P1106" s="166">
        <f t="shared" si="104"/>
        <v>44743</v>
      </c>
      <c r="Q1106" s="166">
        <f t="shared" si="104"/>
        <v>44783</v>
      </c>
      <c r="R1106" s="7"/>
    </row>
    <row r="1107" spans="14:18" x14ac:dyDescent="0.2">
      <c r="N1107" s="160">
        <f t="shared" si="103"/>
        <v>2</v>
      </c>
      <c r="O1107" s="161">
        <f t="shared" si="102"/>
        <v>22372</v>
      </c>
      <c r="P1107" s="166">
        <f t="shared" si="104"/>
        <v>44744</v>
      </c>
      <c r="Q1107" s="166">
        <f t="shared" si="104"/>
        <v>44784</v>
      </c>
      <c r="R1107" s="7"/>
    </row>
    <row r="1108" spans="14:18" x14ac:dyDescent="0.2">
      <c r="N1108" s="160">
        <f t="shared" si="103"/>
        <v>3</v>
      </c>
      <c r="O1108" s="161">
        <f t="shared" si="102"/>
        <v>14915</v>
      </c>
      <c r="P1108" s="166">
        <f t="shared" si="104"/>
        <v>44745</v>
      </c>
      <c r="Q1108" s="166">
        <f t="shared" si="104"/>
        <v>44785</v>
      </c>
      <c r="R1108" s="7"/>
    </row>
    <row r="1109" spans="14:18" x14ac:dyDescent="0.2">
      <c r="N1109" s="160">
        <f t="shared" si="103"/>
        <v>4</v>
      </c>
      <c r="O1109" s="161">
        <f t="shared" si="102"/>
        <v>11187</v>
      </c>
      <c r="P1109" s="166">
        <f t="shared" si="104"/>
        <v>44746</v>
      </c>
      <c r="Q1109" s="166">
        <f t="shared" si="104"/>
        <v>44786</v>
      </c>
      <c r="R1109" s="7"/>
    </row>
    <row r="1110" spans="14:18" x14ac:dyDescent="0.2">
      <c r="N1110" s="160">
        <f t="shared" si="103"/>
        <v>5</v>
      </c>
      <c r="O1110" s="161">
        <f t="shared" si="102"/>
        <v>8949</v>
      </c>
      <c r="P1110" s="166">
        <f t="shared" si="104"/>
        <v>44747</v>
      </c>
      <c r="Q1110" s="166">
        <f t="shared" si="104"/>
        <v>44787</v>
      </c>
      <c r="R1110" s="7"/>
    </row>
    <row r="1111" spans="14:18" x14ac:dyDescent="0.2">
      <c r="N1111" s="160">
        <f t="shared" si="103"/>
        <v>6</v>
      </c>
      <c r="O1111" s="161">
        <f t="shared" si="102"/>
        <v>7458</v>
      </c>
      <c r="P1111" s="166">
        <f t="shared" si="104"/>
        <v>44748</v>
      </c>
      <c r="Q1111" s="166">
        <f t="shared" si="104"/>
        <v>44788</v>
      </c>
      <c r="R1111" s="7"/>
    </row>
    <row r="1112" spans="14:18" x14ac:dyDescent="0.2">
      <c r="N1112" s="160">
        <f t="shared" si="103"/>
        <v>7</v>
      </c>
      <c r="O1112" s="161">
        <f t="shared" si="102"/>
        <v>6393</v>
      </c>
      <c r="P1112" s="166">
        <f t="shared" si="104"/>
        <v>44749</v>
      </c>
      <c r="Q1112" s="166">
        <f t="shared" si="104"/>
        <v>44789</v>
      </c>
      <c r="R1112" s="7"/>
    </row>
    <row r="1113" spans="14:18" x14ac:dyDescent="0.2">
      <c r="N1113" s="160">
        <f t="shared" si="103"/>
        <v>8</v>
      </c>
      <c r="O1113" s="161">
        <f t="shared" si="102"/>
        <v>5594</v>
      </c>
      <c r="P1113" s="166">
        <f t="shared" si="104"/>
        <v>44750</v>
      </c>
      <c r="Q1113" s="166">
        <f t="shared" si="104"/>
        <v>44790</v>
      </c>
      <c r="R1113" s="7"/>
    </row>
    <row r="1114" spans="14:18" x14ac:dyDescent="0.2">
      <c r="N1114" s="160">
        <f t="shared" si="103"/>
        <v>9</v>
      </c>
      <c r="O1114" s="161">
        <f t="shared" si="102"/>
        <v>4972</v>
      </c>
      <c r="P1114" s="166">
        <f t="shared" si="104"/>
        <v>44751</v>
      </c>
      <c r="Q1114" s="166">
        <f t="shared" si="104"/>
        <v>44791</v>
      </c>
      <c r="R1114" s="7"/>
    </row>
    <row r="1115" spans="14:18" x14ac:dyDescent="0.2">
      <c r="N1115" s="160">
        <f t="shared" si="103"/>
        <v>10</v>
      </c>
      <c r="O1115" s="161">
        <f t="shared" si="102"/>
        <v>4475</v>
      </c>
      <c r="P1115" s="166">
        <f t="shared" si="104"/>
        <v>44752</v>
      </c>
      <c r="Q1115" s="166">
        <f t="shared" si="104"/>
        <v>44792</v>
      </c>
      <c r="R1115" s="7"/>
    </row>
    <row r="1116" spans="14:18" x14ac:dyDescent="0.2">
      <c r="N1116" s="160">
        <f t="shared" si="103"/>
        <v>11</v>
      </c>
      <c r="O1116" s="161">
        <f t="shared" si="102"/>
        <v>4068</v>
      </c>
      <c r="P1116" s="166">
        <f t="shared" ref="P1116:Q1131" si="105">P1115+1</f>
        <v>44753</v>
      </c>
      <c r="Q1116" s="166">
        <f t="shared" si="105"/>
        <v>44793</v>
      </c>
      <c r="R1116" s="7"/>
    </row>
    <row r="1117" spans="14:18" x14ac:dyDescent="0.2">
      <c r="N1117" s="160">
        <f t="shared" si="103"/>
        <v>12</v>
      </c>
      <c r="O1117" s="161">
        <f t="shared" si="102"/>
        <v>3730</v>
      </c>
      <c r="P1117" s="166">
        <f t="shared" si="105"/>
        <v>44754</v>
      </c>
      <c r="Q1117" s="166">
        <f t="shared" si="105"/>
        <v>44794</v>
      </c>
      <c r="R1117" s="7"/>
    </row>
    <row r="1118" spans="14:18" x14ac:dyDescent="0.2">
      <c r="N1118" s="160">
        <f t="shared" si="103"/>
        <v>13</v>
      </c>
      <c r="O1118" s="161">
        <f t="shared" si="102"/>
        <v>3443</v>
      </c>
      <c r="P1118" s="166">
        <f t="shared" si="105"/>
        <v>44755</v>
      </c>
      <c r="Q1118" s="166">
        <f t="shared" si="105"/>
        <v>44795</v>
      </c>
      <c r="R1118" s="7"/>
    </row>
    <row r="1119" spans="14:18" x14ac:dyDescent="0.2">
      <c r="N1119" s="160">
        <f t="shared" si="103"/>
        <v>14</v>
      </c>
      <c r="O1119" s="161">
        <f t="shared" si="102"/>
        <v>3197</v>
      </c>
      <c r="P1119" s="166">
        <f t="shared" si="105"/>
        <v>44756</v>
      </c>
      <c r="Q1119" s="166">
        <f t="shared" si="105"/>
        <v>44796</v>
      </c>
      <c r="R1119" s="7"/>
    </row>
    <row r="1120" spans="14:18" x14ac:dyDescent="0.2">
      <c r="N1120" s="160">
        <f t="shared" si="103"/>
        <v>15</v>
      </c>
      <c r="O1120" s="161">
        <f t="shared" si="102"/>
        <v>2984</v>
      </c>
      <c r="P1120" s="166">
        <f t="shared" si="105"/>
        <v>44757</v>
      </c>
      <c r="Q1120" s="166">
        <f t="shared" si="105"/>
        <v>44797</v>
      </c>
      <c r="R1120" s="7"/>
    </row>
    <row r="1121" spans="14:18" x14ac:dyDescent="0.2">
      <c r="N1121" s="160">
        <f t="shared" si="103"/>
        <v>16</v>
      </c>
      <c r="O1121" s="161">
        <f t="shared" si="102"/>
        <v>2797</v>
      </c>
      <c r="P1121" s="166">
        <f t="shared" si="105"/>
        <v>44758</v>
      </c>
      <c r="Q1121" s="166">
        <f t="shared" si="105"/>
        <v>44798</v>
      </c>
      <c r="R1121" s="7"/>
    </row>
    <row r="1122" spans="14:18" x14ac:dyDescent="0.2">
      <c r="N1122" s="160">
        <f t="shared" si="103"/>
        <v>17</v>
      </c>
      <c r="O1122" s="161">
        <f t="shared" si="102"/>
        <v>2633</v>
      </c>
      <c r="P1122" s="166">
        <f t="shared" si="105"/>
        <v>44759</v>
      </c>
      <c r="Q1122" s="166">
        <f t="shared" si="105"/>
        <v>44799</v>
      </c>
      <c r="R1122" s="7"/>
    </row>
    <row r="1123" spans="14:18" x14ac:dyDescent="0.2">
      <c r="N1123" s="160">
        <f t="shared" si="103"/>
        <v>18</v>
      </c>
      <c r="O1123" s="161">
        <f t="shared" si="102"/>
        <v>2487</v>
      </c>
      <c r="P1123" s="166">
        <f t="shared" si="105"/>
        <v>44760</v>
      </c>
      <c r="Q1123" s="166">
        <f t="shared" si="105"/>
        <v>44800</v>
      </c>
      <c r="R1123" s="7"/>
    </row>
    <row r="1124" spans="14:18" x14ac:dyDescent="0.2">
      <c r="N1124" s="160">
        <f t="shared" si="103"/>
        <v>19</v>
      </c>
      <c r="O1124" s="161">
        <f t="shared" si="102"/>
        <v>2356</v>
      </c>
      <c r="P1124" s="166">
        <f t="shared" si="105"/>
        <v>44761</v>
      </c>
      <c r="Q1124" s="166">
        <f t="shared" si="105"/>
        <v>44801</v>
      </c>
      <c r="R1124" s="7"/>
    </row>
    <row r="1125" spans="14:18" x14ac:dyDescent="0.2">
      <c r="N1125" s="160">
        <f t="shared" si="103"/>
        <v>20</v>
      </c>
      <c r="O1125" s="161">
        <f t="shared" si="102"/>
        <v>2238</v>
      </c>
      <c r="P1125" s="166">
        <f t="shared" si="105"/>
        <v>44762</v>
      </c>
      <c r="Q1125" s="166">
        <f t="shared" si="105"/>
        <v>44802</v>
      </c>
      <c r="R1125" s="7"/>
    </row>
    <row r="1126" spans="14:18" x14ac:dyDescent="0.2">
      <c r="N1126" s="160">
        <f t="shared" si="103"/>
        <v>21</v>
      </c>
      <c r="O1126" s="161">
        <f t="shared" si="102"/>
        <v>2132</v>
      </c>
      <c r="P1126" s="166">
        <f t="shared" si="105"/>
        <v>44763</v>
      </c>
      <c r="Q1126" s="166">
        <f t="shared" si="105"/>
        <v>44803</v>
      </c>
      <c r="R1126" s="7"/>
    </row>
    <row r="1127" spans="14:18" x14ac:dyDescent="0.2">
      <c r="N1127" s="160">
        <f t="shared" si="103"/>
        <v>22</v>
      </c>
      <c r="O1127" s="161">
        <f t="shared" si="102"/>
        <v>2035</v>
      </c>
      <c r="P1127" s="166">
        <f t="shared" si="105"/>
        <v>44764</v>
      </c>
      <c r="Q1127" s="166">
        <f t="shared" si="105"/>
        <v>44804</v>
      </c>
      <c r="R1127" s="7"/>
    </row>
    <row r="1128" spans="14:18" x14ac:dyDescent="0.2">
      <c r="N1128" s="160">
        <f t="shared" si="103"/>
        <v>23</v>
      </c>
      <c r="O1128" s="161">
        <f t="shared" si="102"/>
        <v>1946</v>
      </c>
      <c r="P1128" s="166">
        <f t="shared" si="105"/>
        <v>44765</v>
      </c>
      <c r="Q1128" s="166">
        <f t="shared" si="105"/>
        <v>44805</v>
      </c>
      <c r="R1128" s="7"/>
    </row>
    <row r="1129" spans="14:18" x14ac:dyDescent="0.2">
      <c r="N1129" s="160">
        <f t="shared" si="103"/>
        <v>24</v>
      </c>
      <c r="O1129" s="161">
        <f t="shared" si="102"/>
        <v>1865</v>
      </c>
      <c r="P1129" s="166">
        <f t="shared" si="105"/>
        <v>44766</v>
      </c>
      <c r="Q1129" s="166">
        <f t="shared" si="105"/>
        <v>44806</v>
      </c>
      <c r="R1129" s="7"/>
    </row>
    <row r="1130" spans="14:18" x14ac:dyDescent="0.2">
      <c r="N1130" s="160">
        <f t="shared" si="103"/>
        <v>25</v>
      </c>
      <c r="O1130" s="161">
        <f t="shared" si="102"/>
        <v>1791</v>
      </c>
      <c r="P1130" s="166">
        <f t="shared" si="105"/>
        <v>44767</v>
      </c>
      <c r="Q1130" s="166">
        <f t="shared" si="105"/>
        <v>44807</v>
      </c>
      <c r="R1130" s="7"/>
    </row>
    <row r="1131" spans="14:18" x14ac:dyDescent="0.2">
      <c r="N1131" s="160">
        <f t="shared" si="103"/>
        <v>26</v>
      </c>
      <c r="O1131" s="161">
        <f t="shared" si="102"/>
        <v>1722</v>
      </c>
      <c r="P1131" s="166">
        <f t="shared" si="105"/>
        <v>44768</v>
      </c>
      <c r="Q1131" s="166">
        <f t="shared" si="105"/>
        <v>44808</v>
      </c>
      <c r="R1131" s="7"/>
    </row>
    <row r="1132" spans="14:18" x14ac:dyDescent="0.2">
      <c r="N1132" s="160">
        <f t="shared" si="103"/>
        <v>27</v>
      </c>
      <c r="O1132" s="161">
        <f t="shared" si="102"/>
        <v>1658</v>
      </c>
      <c r="P1132" s="166">
        <f t="shared" ref="P1132:Q1147" si="106">P1131+1</f>
        <v>44769</v>
      </c>
      <c r="Q1132" s="166">
        <f t="shared" si="106"/>
        <v>44809</v>
      </c>
      <c r="R1132" s="7"/>
    </row>
    <row r="1133" spans="14:18" x14ac:dyDescent="0.2">
      <c r="N1133" s="160">
        <f t="shared" si="103"/>
        <v>28</v>
      </c>
      <c r="O1133" s="161">
        <f t="shared" si="102"/>
        <v>1599</v>
      </c>
      <c r="P1133" s="166">
        <f t="shared" si="106"/>
        <v>44770</v>
      </c>
      <c r="Q1133" s="166">
        <f t="shared" si="106"/>
        <v>44810</v>
      </c>
      <c r="R1133" s="7"/>
    </row>
    <row r="1134" spans="14:18" x14ac:dyDescent="0.2">
      <c r="N1134" s="160">
        <f t="shared" si="103"/>
        <v>29</v>
      </c>
      <c r="O1134" s="161">
        <f t="shared" si="102"/>
        <v>1544</v>
      </c>
      <c r="P1134" s="166">
        <f t="shared" si="106"/>
        <v>44771</v>
      </c>
      <c r="Q1134" s="166">
        <f t="shared" si="106"/>
        <v>44811</v>
      </c>
      <c r="R1134" s="7"/>
    </row>
    <row r="1135" spans="14:18" x14ac:dyDescent="0.2">
      <c r="N1135" s="160">
        <f t="shared" si="103"/>
        <v>30</v>
      </c>
      <c r="O1135" s="161">
        <f t="shared" si="102"/>
        <v>1492</v>
      </c>
      <c r="P1135" s="166">
        <f t="shared" si="106"/>
        <v>44772</v>
      </c>
      <c r="Q1135" s="166">
        <f t="shared" si="106"/>
        <v>44812</v>
      </c>
      <c r="R1135" s="7"/>
    </row>
    <row r="1136" spans="14:18" x14ac:dyDescent="0.2">
      <c r="N1136" s="160">
        <f t="shared" si="103"/>
        <v>31</v>
      </c>
      <c r="O1136" s="161">
        <f t="shared" si="102"/>
        <v>1444</v>
      </c>
      <c r="P1136" s="166">
        <f t="shared" si="106"/>
        <v>44773</v>
      </c>
      <c r="Q1136" s="166">
        <f t="shared" si="106"/>
        <v>44813</v>
      </c>
      <c r="R1136" s="7"/>
    </row>
    <row r="1137" spans="14:18" x14ac:dyDescent="0.2">
      <c r="N1137" s="160">
        <f t="shared" si="103"/>
        <v>1</v>
      </c>
      <c r="O1137" s="161">
        <f t="shared" si="102"/>
        <v>44774</v>
      </c>
      <c r="P1137" s="166">
        <f t="shared" si="106"/>
        <v>44774</v>
      </c>
      <c r="Q1137" s="166">
        <f t="shared" si="106"/>
        <v>44814</v>
      </c>
      <c r="R1137" s="7"/>
    </row>
    <row r="1138" spans="14:18" x14ac:dyDescent="0.2">
      <c r="N1138" s="160">
        <f t="shared" si="103"/>
        <v>2</v>
      </c>
      <c r="O1138" s="161">
        <f t="shared" si="102"/>
        <v>22388</v>
      </c>
      <c r="P1138" s="166">
        <f t="shared" si="106"/>
        <v>44775</v>
      </c>
      <c r="Q1138" s="166">
        <f t="shared" si="106"/>
        <v>44815</v>
      </c>
      <c r="R1138" s="7"/>
    </row>
    <row r="1139" spans="14:18" x14ac:dyDescent="0.2">
      <c r="N1139" s="160">
        <f t="shared" si="103"/>
        <v>3</v>
      </c>
      <c r="O1139" s="161">
        <f t="shared" si="102"/>
        <v>14925</v>
      </c>
      <c r="P1139" s="166">
        <f t="shared" si="106"/>
        <v>44776</v>
      </c>
      <c r="Q1139" s="166">
        <f t="shared" si="106"/>
        <v>44816</v>
      </c>
      <c r="R1139" s="7"/>
    </row>
    <row r="1140" spans="14:18" x14ac:dyDescent="0.2">
      <c r="N1140" s="160">
        <f t="shared" si="103"/>
        <v>4</v>
      </c>
      <c r="O1140" s="161">
        <f t="shared" si="102"/>
        <v>11194</v>
      </c>
      <c r="P1140" s="166">
        <f t="shared" si="106"/>
        <v>44777</v>
      </c>
      <c r="Q1140" s="166">
        <f t="shared" si="106"/>
        <v>44817</v>
      </c>
      <c r="R1140" s="7"/>
    </row>
    <row r="1141" spans="14:18" x14ac:dyDescent="0.2">
      <c r="N1141" s="160">
        <f t="shared" si="103"/>
        <v>5</v>
      </c>
      <c r="O1141" s="161">
        <f t="shared" si="102"/>
        <v>8956</v>
      </c>
      <c r="P1141" s="166">
        <f t="shared" si="106"/>
        <v>44778</v>
      </c>
      <c r="Q1141" s="166">
        <f t="shared" si="106"/>
        <v>44818</v>
      </c>
      <c r="R1141" s="7"/>
    </row>
    <row r="1142" spans="14:18" x14ac:dyDescent="0.2">
      <c r="N1142" s="160">
        <f t="shared" si="103"/>
        <v>6</v>
      </c>
      <c r="O1142" s="161">
        <f t="shared" si="102"/>
        <v>7463</v>
      </c>
      <c r="P1142" s="166">
        <f t="shared" si="106"/>
        <v>44779</v>
      </c>
      <c r="Q1142" s="166">
        <f t="shared" si="106"/>
        <v>44819</v>
      </c>
      <c r="R1142" s="7"/>
    </row>
    <row r="1143" spans="14:18" x14ac:dyDescent="0.2">
      <c r="N1143" s="160">
        <f t="shared" si="103"/>
        <v>7</v>
      </c>
      <c r="O1143" s="161">
        <f t="shared" si="102"/>
        <v>6397</v>
      </c>
      <c r="P1143" s="166">
        <f t="shared" si="106"/>
        <v>44780</v>
      </c>
      <c r="Q1143" s="166">
        <f t="shared" si="106"/>
        <v>44820</v>
      </c>
      <c r="R1143" s="7"/>
    </row>
    <row r="1144" spans="14:18" x14ac:dyDescent="0.2">
      <c r="N1144" s="160">
        <f t="shared" si="103"/>
        <v>8</v>
      </c>
      <c r="O1144" s="161">
        <f t="shared" si="102"/>
        <v>5598</v>
      </c>
      <c r="P1144" s="166">
        <f t="shared" si="106"/>
        <v>44781</v>
      </c>
      <c r="Q1144" s="166">
        <f t="shared" si="106"/>
        <v>44821</v>
      </c>
      <c r="R1144" s="7"/>
    </row>
    <row r="1145" spans="14:18" x14ac:dyDescent="0.2">
      <c r="N1145" s="160">
        <f t="shared" si="103"/>
        <v>9</v>
      </c>
      <c r="O1145" s="161">
        <f t="shared" si="102"/>
        <v>4976</v>
      </c>
      <c r="P1145" s="166">
        <f t="shared" si="106"/>
        <v>44782</v>
      </c>
      <c r="Q1145" s="166">
        <f t="shared" si="106"/>
        <v>44822</v>
      </c>
      <c r="R1145" s="7"/>
    </row>
    <row r="1146" spans="14:18" x14ac:dyDescent="0.2">
      <c r="N1146" s="160">
        <f t="shared" si="103"/>
        <v>10</v>
      </c>
      <c r="O1146" s="161">
        <f t="shared" si="102"/>
        <v>4478</v>
      </c>
      <c r="P1146" s="166">
        <f t="shared" si="106"/>
        <v>44783</v>
      </c>
      <c r="Q1146" s="166">
        <f t="shared" si="106"/>
        <v>44823</v>
      </c>
      <c r="R1146" s="7"/>
    </row>
    <row r="1147" spans="14:18" x14ac:dyDescent="0.2">
      <c r="N1147" s="160">
        <f t="shared" si="103"/>
        <v>11</v>
      </c>
      <c r="O1147" s="161">
        <f t="shared" si="102"/>
        <v>4071</v>
      </c>
      <c r="P1147" s="166">
        <f t="shared" si="106"/>
        <v>44784</v>
      </c>
      <c r="Q1147" s="166">
        <f t="shared" si="106"/>
        <v>44824</v>
      </c>
      <c r="R1147" s="7"/>
    </row>
    <row r="1148" spans="14:18" x14ac:dyDescent="0.2">
      <c r="N1148" s="160">
        <f t="shared" si="103"/>
        <v>12</v>
      </c>
      <c r="O1148" s="161">
        <f t="shared" si="102"/>
        <v>3732</v>
      </c>
      <c r="P1148" s="166">
        <f t="shared" ref="P1148:Q1163" si="107">P1147+1</f>
        <v>44785</v>
      </c>
      <c r="Q1148" s="166">
        <f t="shared" si="107"/>
        <v>44825</v>
      </c>
      <c r="R1148" s="7"/>
    </row>
    <row r="1149" spans="14:18" x14ac:dyDescent="0.2">
      <c r="N1149" s="160">
        <f t="shared" si="103"/>
        <v>13</v>
      </c>
      <c r="O1149" s="161">
        <f t="shared" si="102"/>
        <v>3445</v>
      </c>
      <c r="P1149" s="166">
        <f t="shared" si="107"/>
        <v>44786</v>
      </c>
      <c r="Q1149" s="166">
        <f t="shared" si="107"/>
        <v>44826</v>
      </c>
      <c r="R1149" s="7"/>
    </row>
    <row r="1150" spans="14:18" x14ac:dyDescent="0.2">
      <c r="N1150" s="160">
        <f t="shared" si="103"/>
        <v>14</v>
      </c>
      <c r="O1150" s="161">
        <f t="shared" si="102"/>
        <v>3199</v>
      </c>
      <c r="P1150" s="166">
        <f t="shared" si="107"/>
        <v>44787</v>
      </c>
      <c r="Q1150" s="166">
        <f t="shared" si="107"/>
        <v>44827</v>
      </c>
      <c r="R1150" s="7"/>
    </row>
    <row r="1151" spans="14:18" x14ac:dyDescent="0.2">
      <c r="N1151" s="160">
        <f t="shared" si="103"/>
        <v>15</v>
      </c>
      <c r="O1151" s="161">
        <f t="shared" si="102"/>
        <v>2986</v>
      </c>
      <c r="P1151" s="166">
        <f t="shared" si="107"/>
        <v>44788</v>
      </c>
      <c r="Q1151" s="166">
        <f t="shared" si="107"/>
        <v>44828</v>
      </c>
      <c r="R1151" s="7"/>
    </row>
    <row r="1152" spans="14:18" x14ac:dyDescent="0.2">
      <c r="N1152" s="160">
        <f t="shared" si="103"/>
        <v>16</v>
      </c>
      <c r="O1152" s="161">
        <f t="shared" si="102"/>
        <v>2799</v>
      </c>
      <c r="P1152" s="166">
        <f t="shared" si="107"/>
        <v>44789</v>
      </c>
      <c r="Q1152" s="166">
        <f t="shared" si="107"/>
        <v>44829</v>
      </c>
      <c r="R1152" s="7"/>
    </row>
    <row r="1153" spans="14:18" x14ac:dyDescent="0.2">
      <c r="N1153" s="160">
        <f t="shared" si="103"/>
        <v>17</v>
      </c>
      <c r="O1153" s="161">
        <f t="shared" si="102"/>
        <v>2635</v>
      </c>
      <c r="P1153" s="166">
        <f t="shared" si="107"/>
        <v>44790</v>
      </c>
      <c r="Q1153" s="166">
        <f t="shared" si="107"/>
        <v>44830</v>
      </c>
      <c r="R1153" s="7"/>
    </row>
    <row r="1154" spans="14:18" x14ac:dyDescent="0.2">
      <c r="N1154" s="160">
        <f t="shared" si="103"/>
        <v>18</v>
      </c>
      <c r="O1154" s="161">
        <f t="shared" si="102"/>
        <v>2488</v>
      </c>
      <c r="P1154" s="166">
        <f t="shared" si="107"/>
        <v>44791</v>
      </c>
      <c r="Q1154" s="166">
        <f t="shared" si="107"/>
        <v>44831</v>
      </c>
      <c r="R1154" s="7"/>
    </row>
    <row r="1155" spans="14:18" x14ac:dyDescent="0.2">
      <c r="N1155" s="160">
        <f t="shared" si="103"/>
        <v>19</v>
      </c>
      <c r="O1155" s="161">
        <f t="shared" si="102"/>
        <v>2357</v>
      </c>
      <c r="P1155" s="166">
        <f t="shared" si="107"/>
        <v>44792</v>
      </c>
      <c r="Q1155" s="166">
        <f t="shared" si="107"/>
        <v>44832</v>
      </c>
      <c r="R1155" s="7"/>
    </row>
    <row r="1156" spans="14:18" x14ac:dyDescent="0.2">
      <c r="N1156" s="160">
        <f t="shared" si="103"/>
        <v>20</v>
      </c>
      <c r="O1156" s="161">
        <f t="shared" si="102"/>
        <v>2240</v>
      </c>
      <c r="P1156" s="166">
        <f t="shared" si="107"/>
        <v>44793</v>
      </c>
      <c r="Q1156" s="166">
        <f t="shared" si="107"/>
        <v>44833</v>
      </c>
      <c r="R1156" s="7"/>
    </row>
    <row r="1157" spans="14:18" x14ac:dyDescent="0.2">
      <c r="N1157" s="160">
        <f t="shared" si="103"/>
        <v>21</v>
      </c>
      <c r="O1157" s="161">
        <f t="shared" si="102"/>
        <v>2133</v>
      </c>
      <c r="P1157" s="166">
        <f t="shared" si="107"/>
        <v>44794</v>
      </c>
      <c r="Q1157" s="166">
        <f t="shared" si="107"/>
        <v>44834</v>
      </c>
      <c r="R1157" s="7"/>
    </row>
    <row r="1158" spans="14:18" x14ac:dyDescent="0.2">
      <c r="N1158" s="160">
        <f t="shared" si="103"/>
        <v>22</v>
      </c>
      <c r="O1158" s="161">
        <f t="shared" si="102"/>
        <v>2036</v>
      </c>
      <c r="P1158" s="166">
        <f t="shared" si="107"/>
        <v>44795</v>
      </c>
      <c r="Q1158" s="166">
        <f t="shared" si="107"/>
        <v>44835</v>
      </c>
      <c r="R1158" s="7"/>
    </row>
    <row r="1159" spans="14:18" x14ac:dyDescent="0.2">
      <c r="N1159" s="160">
        <f t="shared" si="103"/>
        <v>23</v>
      </c>
      <c r="O1159" s="161">
        <f t="shared" si="102"/>
        <v>1948</v>
      </c>
      <c r="P1159" s="166">
        <f t="shared" si="107"/>
        <v>44796</v>
      </c>
      <c r="Q1159" s="166">
        <f t="shared" si="107"/>
        <v>44836</v>
      </c>
      <c r="R1159" s="7"/>
    </row>
    <row r="1160" spans="14:18" x14ac:dyDescent="0.2">
      <c r="N1160" s="160">
        <f t="shared" si="103"/>
        <v>24</v>
      </c>
      <c r="O1160" s="161">
        <f t="shared" si="102"/>
        <v>1867</v>
      </c>
      <c r="P1160" s="166">
        <f t="shared" si="107"/>
        <v>44797</v>
      </c>
      <c r="Q1160" s="166">
        <f t="shared" si="107"/>
        <v>44837</v>
      </c>
      <c r="R1160" s="7"/>
    </row>
    <row r="1161" spans="14:18" x14ac:dyDescent="0.2">
      <c r="N1161" s="160">
        <f t="shared" si="103"/>
        <v>25</v>
      </c>
      <c r="O1161" s="161">
        <f t="shared" si="102"/>
        <v>1792</v>
      </c>
      <c r="P1161" s="166">
        <f t="shared" si="107"/>
        <v>44798</v>
      </c>
      <c r="Q1161" s="166">
        <f t="shared" si="107"/>
        <v>44838</v>
      </c>
      <c r="R1161" s="7"/>
    </row>
    <row r="1162" spans="14:18" x14ac:dyDescent="0.2">
      <c r="N1162" s="160">
        <f t="shared" si="103"/>
        <v>26</v>
      </c>
      <c r="O1162" s="161">
        <f t="shared" si="102"/>
        <v>1723</v>
      </c>
      <c r="P1162" s="166">
        <f t="shared" si="107"/>
        <v>44799</v>
      </c>
      <c r="Q1162" s="166">
        <f t="shared" si="107"/>
        <v>44839</v>
      </c>
      <c r="R1162" s="7"/>
    </row>
    <row r="1163" spans="14:18" x14ac:dyDescent="0.2">
      <c r="N1163" s="160">
        <f t="shared" si="103"/>
        <v>27</v>
      </c>
      <c r="O1163" s="161">
        <f t="shared" si="102"/>
        <v>1659</v>
      </c>
      <c r="P1163" s="166">
        <f t="shared" si="107"/>
        <v>44800</v>
      </c>
      <c r="Q1163" s="166">
        <f t="shared" si="107"/>
        <v>44840</v>
      </c>
      <c r="R1163" s="7"/>
    </row>
    <row r="1164" spans="14:18" x14ac:dyDescent="0.2">
      <c r="N1164" s="160">
        <f t="shared" si="103"/>
        <v>28</v>
      </c>
      <c r="O1164" s="161">
        <f t="shared" si="102"/>
        <v>1600</v>
      </c>
      <c r="P1164" s="166">
        <f t="shared" ref="P1164:Q1179" si="108">P1163+1</f>
        <v>44801</v>
      </c>
      <c r="Q1164" s="166">
        <f t="shared" si="108"/>
        <v>44841</v>
      </c>
      <c r="R1164" s="7"/>
    </row>
    <row r="1165" spans="14:18" x14ac:dyDescent="0.2">
      <c r="N1165" s="160">
        <f t="shared" si="103"/>
        <v>29</v>
      </c>
      <c r="O1165" s="161">
        <f t="shared" si="102"/>
        <v>1545</v>
      </c>
      <c r="P1165" s="166">
        <f t="shared" si="108"/>
        <v>44802</v>
      </c>
      <c r="Q1165" s="166">
        <f t="shared" si="108"/>
        <v>44842</v>
      </c>
      <c r="R1165" s="7"/>
    </row>
    <row r="1166" spans="14:18" x14ac:dyDescent="0.2">
      <c r="N1166" s="160">
        <f t="shared" si="103"/>
        <v>30</v>
      </c>
      <c r="O1166" s="161">
        <f t="shared" si="102"/>
        <v>1493</v>
      </c>
      <c r="P1166" s="166">
        <f t="shared" si="108"/>
        <v>44803</v>
      </c>
      <c r="Q1166" s="166">
        <f t="shared" si="108"/>
        <v>44843</v>
      </c>
      <c r="R1166" s="7"/>
    </row>
    <row r="1167" spans="14:18" x14ac:dyDescent="0.2">
      <c r="N1167" s="160">
        <f t="shared" si="103"/>
        <v>31</v>
      </c>
      <c r="O1167" s="161">
        <f t="shared" si="102"/>
        <v>1445</v>
      </c>
      <c r="P1167" s="166">
        <f t="shared" si="108"/>
        <v>44804</v>
      </c>
      <c r="Q1167" s="166">
        <f t="shared" si="108"/>
        <v>44844</v>
      </c>
      <c r="R1167" s="7"/>
    </row>
    <row r="1168" spans="14:18" x14ac:dyDescent="0.2">
      <c r="N1168" s="160">
        <f t="shared" si="103"/>
        <v>1</v>
      </c>
      <c r="O1168" s="161">
        <f t="shared" si="102"/>
        <v>44805</v>
      </c>
      <c r="P1168" s="166">
        <f t="shared" si="108"/>
        <v>44805</v>
      </c>
      <c r="Q1168" s="166">
        <f t="shared" si="108"/>
        <v>44845</v>
      </c>
      <c r="R1168" s="7"/>
    </row>
    <row r="1169" spans="14:18" x14ac:dyDescent="0.2">
      <c r="N1169" s="160">
        <f t="shared" si="103"/>
        <v>2</v>
      </c>
      <c r="O1169" s="161">
        <f t="shared" si="102"/>
        <v>22403</v>
      </c>
      <c r="P1169" s="166">
        <f t="shared" si="108"/>
        <v>44806</v>
      </c>
      <c r="Q1169" s="166">
        <f t="shared" si="108"/>
        <v>44846</v>
      </c>
      <c r="R1169" s="7"/>
    </row>
    <row r="1170" spans="14:18" x14ac:dyDescent="0.2">
      <c r="N1170" s="160">
        <f t="shared" si="103"/>
        <v>3</v>
      </c>
      <c r="O1170" s="161">
        <f t="shared" si="102"/>
        <v>14936</v>
      </c>
      <c r="P1170" s="166">
        <f t="shared" si="108"/>
        <v>44807</v>
      </c>
      <c r="Q1170" s="166">
        <f t="shared" si="108"/>
        <v>44847</v>
      </c>
      <c r="R1170" s="7"/>
    </row>
    <row r="1171" spans="14:18" x14ac:dyDescent="0.2">
      <c r="N1171" s="160">
        <f t="shared" si="103"/>
        <v>4</v>
      </c>
      <c r="O1171" s="161">
        <f t="shared" si="102"/>
        <v>11202</v>
      </c>
      <c r="P1171" s="166">
        <f t="shared" si="108"/>
        <v>44808</v>
      </c>
      <c r="Q1171" s="166">
        <f t="shared" si="108"/>
        <v>44848</v>
      </c>
      <c r="R1171" s="7"/>
    </row>
    <row r="1172" spans="14:18" x14ac:dyDescent="0.2">
      <c r="N1172" s="160">
        <f t="shared" si="103"/>
        <v>5</v>
      </c>
      <c r="O1172" s="161">
        <f t="shared" si="102"/>
        <v>8962</v>
      </c>
      <c r="P1172" s="166">
        <f t="shared" si="108"/>
        <v>44809</v>
      </c>
      <c r="Q1172" s="166">
        <f t="shared" si="108"/>
        <v>44849</v>
      </c>
      <c r="R1172" s="7"/>
    </row>
    <row r="1173" spans="14:18" x14ac:dyDescent="0.2">
      <c r="N1173" s="160">
        <f t="shared" si="103"/>
        <v>6</v>
      </c>
      <c r="O1173" s="161">
        <f t="shared" si="102"/>
        <v>7468</v>
      </c>
      <c r="P1173" s="166">
        <f t="shared" si="108"/>
        <v>44810</v>
      </c>
      <c r="Q1173" s="166">
        <f t="shared" si="108"/>
        <v>44850</v>
      </c>
      <c r="R1173" s="7"/>
    </row>
    <row r="1174" spans="14:18" x14ac:dyDescent="0.2">
      <c r="N1174" s="160">
        <f t="shared" si="103"/>
        <v>7</v>
      </c>
      <c r="O1174" s="161">
        <f t="shared" si="102"/>
        <v>6402</v>
      </c>
      <c r="P1174" s="166">
        <f t="shared" si="108"/>
        <v>44811</v>
      </c>
      <c r="Q1174" s="166">
        <f t="shared" si="108"/>
        <v>44851</v>
      </c>
      <c r="R1174" s="7"/>
    </row>
    <row r="1175" spans="14:18" x14ac:dyDescent="0.2">
      <c r="N1175" s="160">
        <f t="shared" si="103"/>
        <v>8</v>
      </c>
      <c r="O1175" s="161">
        <f t="shared" si="102"/>
        <v>5602</v>
      </c>
      <c r="P1175" s="166">
        <f t="shared" si="108"/>
        <v>44812</v>
      </c>
      <c r="Q1175" s="166">
        <f t="shared" si="108"/>
        <v>44852</v>
      </c>
      <c r="R1175" s="7"/>
    </row>
    <row r="1176" spans="14:18" x14ac:dyDescent="0.2">
      <c r="N1176" s="160">
        <f t="shared" si="103"/>
        <v>9</v>
      </c>
      <c r="O1176" s="161">
        <f t="shared" si="102"/>
        <v>4979</v>
      </c>
      <c r="P1176" s="166">
        <f t="shared" si="108"/>
        <v>44813</v>
      </c>
      <c r="Q1176" s="166">
        <f t="shared" si="108"/>
        <v>44853</v>
      </c>
      <c r="R1176" s="7"/>
    </row>
    <row r="1177" spans="14:18" x14ac:dyDescent="0.2">
      <c r="N1177" s="160">
        <f t="shared" si="103"/>
        <v>10</v>
      </c>
      <c r="O1177" s="161">
        <f t="shared" si="102"/>
        <v>4481</v>
      </c>
      <c r="P1177" s="166">
        <f t="shared" si="108"/>
        <v>44814</v>
      </c>
      <c r="Q1177" s="166">
        <f t="shared" si="108"/>
        <v>44854</v>
      </c>
      <c r="R1177" s="7"/>
    </row>
    <row r="1178" spans="14:18" x14ac:dyDescent="0.2">
      <c r="N1178" s="160">
        <f t="shared" si="103"/>
        <v>11</v>
      </c>
      <c r="O1178" s="161">
        <f t="shared" si="102"/>
        <v>4074</v>
      </c>
      <c r="P1178" s="166">
        <f t="shared" si="108"/>
        <v>44815</v>
      </c>
      <c r="Q1178" s="166">
        <f t="shared" si="108"/>
        <v>44855</v>
      </c>
      <c r="R1178" s="7"/>
    </row>
    <row r="1179" spans="14:18" x14ac:dyDescent="0.2">
      <c r="N1179" s="160">
        <f t="shared" si="103"/>
        <v>12</v>
      </c>
      <c r="O1179" s="161">
        <f t="shared" si="102"/>
        <v>3735</v>
      </c>
      <c r="P1179" s="166">
        <f t="shared" si="108"/>
        <v>44816</v>
      </c>
      <c r="Q1179" s="166">
        <f t="shared" si="108"/>
        <v>44856</v>
      </c>
      <c r="R1179" s="7"/>
    </row>
    <row r="1180" spans="14:18" x14ac:dyDescent="0.2">
      <c r="N1180" s="160">
        <f t="shared" si="103"/>
        <v>13</v>
      </c>
      <c r="O1180" s="161">
        <f t="shared" si="102"/>
        <v>3447</v>
      </c>
      <c r="P1180" s="166">
        <f t="shared" ref="P1180:Q1195" si="109">P1179+1</f>
        <v>44817</v>
      </c>
      <c r="Q1180" s="166">
        <f t="shared" si="109"/>
        <v>44857</v>
      </c>
      <c r="R1180" s="7"/>
    </row>
    <row r="1181" spans="14:18" x14ac:dyDescent="0.2">
      <c r="N1181" s="160">
        <f t="shared" si="103"/>
        <v>14</v>
      </c>
      <c r="O1181" s="161">
        <f t="shared" si="102"/>
        <v>3201</v>
      </c>
      <c r="P1181" s="166">
        <f t="shared" si="109"/>
        <v>44818</v>
      </c>
      <c r="Q1181" s="166">
        <f t="shared" si="109"/>
        <v>44858</v>
      </c>
      <c r="R1181" s="7"/>
    </row>
    <row r="1182" spans="14:18" x14ac:dyDescent="0.2">
      <c r="N1182" s="160">
        <f t="shared" si="103"/>
        <v>15</v>
      </c>
      <c r="O1182" s="161">
        <f t="shared" si="102"/>
        <v>2988</v>
      </c>
      <c r="P1182" s="166">
        <f t="shared" si="109"/>
        <v>44819</v>
      </c>
      <c r="Q1182" s="166">
        <f t="shared" si="109"/>
        <v>44859</v>
      </c>
      <c r="R1182" s="7"/>
    </row>
    <row r="1183" spans="14:18" x14ac:dyDescent="0.2">
      <c r="N1183" s="160">
        <f t="shared" si="103"/>
        <v>16</v>
      </c>
      <c r="O1183" s="161">
        <f t="shared" si="102"/>
        <v>2801</v>
      </c>
      <c r="P1183" s="166">
        <f t="shared" si="109"/>
        <v>44820</v>
      </c>
      <c r="Q1183" s="166">
        <f t="shared" si="109"/>
        <v>44860</v>
      </c>
      <c r="R1183" s="7"/>
    </row>
    <row r="1184" spans="14:18" x14ac:dyDescent="0.2">
      <c r="N1184" s="160">
        <f t="shared" si="103"/>
        <v>17</v>
      </c>
      <c r="O1184" s="161">
        <f t="shared" si="102"/>
        <v>2637</v>
      </c>
      <c r="P1184" s="166">
        <f t="shared" si="109"/>
        <v>44821</v>
      </c>
      <c r="Q1184" s="166">
        <f t="shared" si="109"/>
        <v>44861</v>
      </c>
      <c r="R1184" s="7"/>
    </row>
    <row r="1185" spans="14:18" x14ac:dyDescent="0.2">
      <c r="N1185" s="160">
        <f t="shared" si="103"/>
        <v>18</v>
      </c>
      <c r="O1185" s="161">
        <f t="shared" si="102"/>
        <v>2490</v>
      </c>
      <c r="P1185" s="166">
        <f t="shared" si="109"/>
        <v>44822</v>
      </c>
      <c r="Q1185" s="166">
        <f t="shared" si="109"/>
        <v>44862</v>
      </c>
      <c r="R1185" s="7"/>
    </row>
    <row r="1186" spans="14:18" x14ac:dyDescent="0.2">
      <c r="N1186" s="160">
        <f t="shared" si="103"/>
        <v>19</v>
      </c>
      <c r="O1186" s="161">
        <f t="shared" si="102"/>
        <v>2359</v>
      </c>
      <c r="P1186" s="166">
        <f t="shared" si="109"/>
        <v>44823</v>
      </c>
      <c r="Q1186" s="166">
        <f t="shared" si="109"/>
        <v>44863</v>
      </c>
      <c r="R1186" s="7"/>
    </row>
    <row r="1187" spans="14:18" x14ac:dyDescent="0.2">
      <c r="N1187" s="160">
        <f t="shared" si="103"/>
        <v>20</v>
      </c>
      <c r="O1187" s="161">
        <f t="shared" si="102"/>
        <v>2241</v>
      </c>
      <c r="P1187" s="166">
        <f t="shared" si="109"/>
        <v>44824</v>
      </c>
      <c r="Q1187" s="166">
        <f t="shared" si="109"/>
        <v>44864</v>
      </c>
      <c r="R1187" s="7"/>
    </row>
    <row r="1188" spans="14:18" x14ac:dyDescent="0.2">
      <c r="N1188" s="160">
        <f t="shared" si="103"/>
        <v>21</v>
      </c>
      <c r="O1188" s="161">
        <f t="shared" si="102"/>
        <v>2135</v>
      </c>
      <c r="P1188" s="166">
        <f t="shared" si="109"/>
        <v>44825</v>
      </c>
      <c r="Q1188" s="166">
        <f t="shared" si="109"/>
        <v>44865</v>
      </c>
      <c r="R1188" s="7"/>
    </row>
    <row r="1189" spans="14:18" x14ac:dyDescent="0.2">
      <c r="N1189" s="160">
        <f t="shared" si="103"/>
        <v>22</v>
      </c>
      <c r="O1189" s="161">
        <f t="shared" si="102"/>
        <v>2038</v>
      </c>
      <c r="P1189" s="166">
        <f t="shared" si="109"/>
        <v>44826</v>
      </c>
      <c r="Q1189" s="166">
        <f t="shared" si="109"/>
        <v>44866</v>
      </c>
      <c r="R1189" s="7"/>
    </row>
    <row r="1190" spans="14:18" x14ac:dyDescent="0.2">
      <c r="N1190" s="160">
        <f t="shared" si="103"/>
        <v>23</v>
      </c>
      <c r="O1190" s="161">
        <f t="shared" si="102"/>
        <v>1949</v>
      </c>
      <c r="P1190" s="166">
        <f t="shared" si="109"/>
        <v>44827</v>
      </c>
      <c r="Q1190" s="166">
        <f t="shared" si="109"/>
        <v>44867</v>
      </c>
      <c r="R1190" s="7"/>
    </row>
    <row r="1191" spans="14:18" x14ac:dyDescent="0.2">
      <c r="N1191" s="160">
        <f t="shared" si="103"/>
        <v>24</v>
      </c>
      <c r="O1191" s="161">
        <f t="shared" si="102"/>
        <v>1868</v>
      </c>
      <c r="P1191" s="166">
        <f t="shared" si="109"/>
        <v>44828</v>
      </c>
      <c r="Q1191" s="166">
        <f t="shared" si="109"/>
        <v>44868</v>
      </c>
      <c r="R1191" s="7"/>
    </row>
    <row r="1192" spans="14:18" x14ac:dyDescent="0.2">
      <c r="N1192" s="160">
        <f t="shared" si="103"/>
        <v>25</v>
      </c>
      <c r="O1192" s="161">
        <f t="shared" si="102"/>
        <v>1793</v>
      </c>
      <c r="P1192" s="166">
        <f t="shared" si="109"/>
        <v>44829</v>
      </c>
      <c r="Q1192" s="166">
        <f t="shared" si="109"/>
        <v>44869</v>
      </c>
      <c r="R1192" s="7"/>
    </row>
    <row r="1193" spans="14:18" x14ac:dyDescent="0.2">
      <c r="N1193" s="160">
        <f t="shared" si="103"/>
        <v>26</v>
      </c>
      <c r="O1193" s="161">
        <f t="shared" si="102"/>
        <v>1724</v>
      </c>
      <c r="P1193" s="166">
        <f t="shared" si="109"/>
        <v>44830</v>
      </c>
      <c r="Q1193" s="166">
        <f t="shared" si="109"/>
        <v>44870</v>
      </c>
      <c r="R1193" s="7"/>
    </row>
    <row r="1194" spans="14:18" x14ac:dyDescent="0.2">
      <c r="N1194" s="160">
        <f t="shared" si="103"/>
        <v>27</v>
      </c>
      <c r="O1194" s="161">
        <f t="shared" si="102"/>
        <v>1660</v>
      </c>
      <c r="P1194" s="166">
        <f t="shared" si="109"/>
        <v>44831</v>
      </c>
      <c r="Q1194" s="166">
        <f t="shared" si="109"/>
        <v>44871</v>
      </c>
      <c r="R1194" s="7"/>
    </row>
    <row r="1195" spans="14:18" x14ac:dyDescent="0.2">
      <c r="N1195" s="160">
        <f t="shared" si="103"/>
        <v>28</v>
      </c>
      <c r="O1195" s="161">
        <f t="shared" si="102"/>
        <v>1601</v>
      </c>
      <c r="P1195" s="166">
        <f t="shared" si="109"/>
        <v>44832</v>
      </c>
      <c r="Q1195" s="166">
        <f t="shared" si="109"/>
        <v>44872</v>
      </c>
      <c r="R1195" s="7"/>
    </row>
    <row r="1196" spans="14:18" x14ac:dyDescent="0.2">
      <c r="N1196" s="160">
        <f t="shared" si="103"/>
        <v>29</v>
      </c>
      <c r="O1196" s="161">
        <f t="shared" si="102"/>
        <v>1546</v>
      </c>
      <c r="P1196" s="166">
        <f t="shared" ref="P1196:Q1211" si="110">P1195+1</f>
        <v>44833</v>
      </c>
      <c r="Q1196" s="166">
        <f t="shared" si="110"/>
        <v>44873</v>
      </c>
      <c r="R1196" s="7"/>
    </row>
    <row r="1197" spans="14:18" x14ac:dyDescent="0.2">
      <c r="N1197" s="160">
        <f t="shared" si="103"/>
        <v>30</v>
      </c>
      <c r="O1197" s="161">
        <f t="shared" si="102"/>
        <v>1494</v>
      </c>
      <c r="P1197" s="166">
        <f t="shared" si="110"/>
        <v>44834</v>
      </c>
      <c r="Q1197" s="166">
        <f t="shared" si="110"/>
        <v>44874</v>
      </c>
      <c r="R1197" s="7"/>
    </row>
    <row r="1198" spans="14:18" x14ac:dyDescent="0.2">
      <c r="N1198" s="160">
        <f t="shared" si="103"/>
        <v>1</v>
      </c>
      <c r="O1198" s="161">
        <f t="shared" si="102"/>
        <v>44835</v>
      </c>
      <c r="P1198" s="166">
        <f t="shared" si="110"/>
        <v>44835</v>
      </c>
      <c r="Q1198" s="166">
        <f t="shared" si="110"/>
        <v>44875</v>
      </c>
      <c r="R1198" s="7"/>
    </row>
    <row r="1199" spans="14:18" x14ac:dyDescent="0.2">
      <c r="N1199" s="160">
        <f t="shared" si="103"/>
        <v>2</v>
      </c>
      <c r="O1199" s="161">
        <f t="shared" si="102"/>
        <v>22418</v>
      </c>
      <c r="P1199" s="166">
        <f t="shared" si="110"/>
        <v>44836</v>
      </c>
      <c r="Q1199" s="166">
        <f t="shared" si="110"/>
        <v>44876</v>
      </c>
      <c r="R1199" s="7"/>
    </row>
    <row r="1200" spans="14:18" x14ac:dyDescent="0.2">
      <c r="N1200" s="160">
        <f t="shared" si="103"/>
        <v>3</v>
      </c>
      <c r="O1200" s="161">
        <f t="shared" si="102"/>
        <v>14946</v>
      </c>
      <c r="P1200" s="166">
        <f t="shared" si="110"/>
        <v>44837</v>
      </c>
      <c r="Q1200" s="166">
        <f t="shared" si="110"/>
        <v>44877</v>
      </c>
      <c r="R1200" s="7"/>
    </row>
    <row r="1201" spans="14:18" x14ac:dyDescent="0.2">
      <c r="N1201" s="160">
        <f t="shared" si="103"/>
        <v>4</v>
      </c>
      <c r="O1201" s="161">
        <f t="shared" si="102"/>
        <v>11210</v>
      </c>
      <c r="P1201" s="166">
        <f t="shared" si="110"/>
        <v>44838</v>
      </c>
      <c r="Q1201" s="166">
        <f t="shared" si="110"/>
        <v>44878</v>
      </c>
      <c r="R1201" s="7"/>
    </row>
    <row r="1202" spans="14:18" x14ac:dyDescent="0.2">
      <c r="N1202" s="160">
        <f t="shared" si="103"/>
        <v>5</v>
      </c>
      <c r="O1202" s="161">
        <f t="shared" si="102"/>
        <v>8968</v>
      </c>
      <c r="P1202" s="166">
        <f t="shared" si="110"/>
        <v>44839</v>
      </c>
      <c r="Q1202" s="166">
        <f t="shared" si="110"/>
        <v>44879</v>
      </c>
      <c r="R1202" s="7"/>
    </row>
    <row r="1203" spans="14:18" x14ac:dyDescent="0.2">
      <c r="N1203" s="160">
        <f t="shared" si="103"/>
        <v>6</v>
      </c>
      <c r="O1203" s="161">
        <f t="shared" si="102"/>
        <v>7473</v>
      </c>
      <c r="P1203" s="166">
        <f t="shared" si="110"/>
        <v>44840</v>
      </c>
      <c r="Q1203" s="166">
        <f t="shared" si="110"/>
        <v>44880</v>
      </c>
      <c r="R1203" s="7"/>
    </row>
    <row r="1204" spans="14:18" x14ac:dyDescent="0.2">
      <c r="N1204" s="160">
        <f t="shared" si="103"/>
        <v>7</v>
      </c>
      <c r="O1204" s="161">
        <f t="shared" si="102"/>
        <v>6406</v>
      </c>
      <c r="P1204" s="166">
        <f t="shared" si="110"/>
        <v>44841</v>
      </c>
      <c r="Q1204" s="166">
        <f t="shared" si="110"/>
        <v>44881</v>
      </c>
      <c r="R1204" s="7"/>
    </row>
    <row r="1205" spans="14:18" x14ac:dyDescent="0.2">
      <c r="N1205" s="160">
        <f t="shared" si="103"/>
        <v>8</v>
      </c>
      <c r="O1205" s="161">
        <f t="shared" si="102"/>
        <v>5605</v>
      </c>
      <c r="P1205" s="166">
        <f t="shared" si="110"/>
        <v>44842</v>
      </c>
      <c r="Q1205" s="166">
        <f t="shared" si="110"/>
        <v>44882</v>
      </c>
      <c r="R1205" s="7"/>
    </row>
    <row r="1206" spans="14:18" x14ac:dyDescent="0.2">
      <c r="N1206" s="160">
        <f t="shared" si="103"/>
        <v>9</v>
      </c>
      <c r="O1206" s="161">
        <f t="shared" si="102"/>
        <v>4983</v>
      </c>
      <c r="P1206" s="166">
        <f t="shared" si="110"/>
        <v>44843</v>
      </c>
      <c r="Q1206" s="166">
        <f t="shared" si="110"/>
        <v>44883</v>
      </c>
      <c r="R1206" s="7"/>
    </row>
    <row r="1207" spans="14:18" x14ac:dyDescent="0.2">
      <c r="N1207" s="160">
        <f t="shared" si="103"/>
        <v>10</v>
      </c>
      <c r="O1207" s="161">
        <f t="shared" si="102"/>
        <v>4484</v>
      </c>
      <c r="P1207" s="166">
        <f t="shared" si="110"/>
        <v>44844</v>
      </c>
      <c r="Q1207" s="166">
        <f t="shared" si="110"/>
        <v>44884</v>
      </c>
      <c r="R1207" s="7"/>
    </row>
    <row r="1208" spans="14:18" x14ac:dyDescent="0.2">
      <c r="N1208" s="160">
        <f t="shared" si="103"/>
        <v>11</v>
      </c>
      <c r="O1208" s="161">
        <f t="shared" si="102"/>
        <v>4077</v>
      </c>
      <c r="P1208" s="166">
        <f t="shared" si="110"/>
        <v>44845</v>
      </c>
      <c r="Q1208" s="166">
        <f t="shared" si="110"/>
        <v>44885</v>
      </c>
      <c r="R1208" s="7"/>
    </row>
    <row r="1209" spans="14:18" x14ac:dyDescent="0.2">
      <c r="N1209" s="160">
        <f t="shared" si="103"/>
        <v>12</v>
      </c>
      <c r="O1209" s="161">
        <f t="shared" si="102"/>
        <v>3737</v>
      </c>
      <c r="P1209" s="166">
        <f t="shared" si="110"/>
        <v>44846</v>
      </c>
      <c r="Q1209" s="166">
        <f t="shared" si="110"/>
        <v>44886</v>
      </c>
      <c r="R1209" s="7"/>
    </row>
    <row r="1210" spans="14:18" x14ac:dyDescent="0.2">
      <c r="N1210" s="160">
        <f t="shared" si="103"/>
        <v>13</v>
      </c>
      <c r="O1210" s="161">
        <f t="shared" si="102"/>
        <v>3450</v>
      </c>
      <c r="P1210" s="166">
        <f t="shared" si="110"/>
        <v>44847</v>
      </c>
      <c r="Q1210" s="166">
        <f t="shared" si="110"/>
        <v>44887</v>
      </c>
      <c r="R1210" s="7"/>
    </row>
    <row r="1211" spans="14:18" x14ac:dyDescent="0.2">
      <c r="N1211" s="160">
        <f t="shared" si="103"/>
        <v>14</v>
      </c>
      <c r="O1211" s="161">
        <f t="shared" si="102"/>
        <v>3203</v>
      </c>
      <c r="P1211" s="166">
        <f t="shared" si="110"/>
        <v>44848</v>
      </c>
      <c r="Q1211" s="166">
        <f t="shared" si="110"/>
        <v>44888</v>
      </c>
      <c r="R1211" s="7"/>
    </row>
    <row r="1212" spans="14:18" x14ac:dyDescent="0.2">
      <c r="N1212" s="160">
        <f t="shared" si="103"/>
        <v>15</v>
      </c>
      <c r="O1212" s="161">
        <f t="shared" si="102"/>
        <v>2990</v>
      </c>
      <c r="P1212" s="166">
        <f t="shared" ref="P1212:Q1227" si="111">P1211+1</f>
        <v>44849</v>
      </c>
      <c r="Q1212" s="166">
        <f t="shared" si="111"/>
        <v>44889</v>
      </c>
      <c r="R1212" s="7"/>
    </row>
    <row r="1213" spans="14:18" x14ac:dyDescent="0.2">
      <c r="N1213" s="160">
        <f t="shared" si="103"/>
        <v>16</v>
      </c>
      <c r="O1213" s="161">
        <f t="shared" si="102"/>
        <v>2803</v>
      </c>
      <c r="P1213" s="166">
        <f t="shared" si="111"/>
        <v>44850</v>
      </c>
      <c r="Q1213" s="166">
        <f t="shared" si="111"/>
        <v>44890</v>
      </c>
      <c r="R1213" s="7"/>
    </row>
    <row r="1214" spans="14:18" x14ac:dyDescent="0.2">
      <c r="N1214" s="160">
        <f t="shared" si="103"/>
        <v>17</v>
      </c>
      <c r="O1214" s="161">
        <f t="shared" si="102"/>
        <v>2638</v>
      </c>
      <c r="P1214" s="166">
        <f t="shared" si="111"/>
        <v>44851</v>
      </c>
      <c r="Q1214" s="166">
        <f t="shared" si="111"/>
        <v>44891</v>
      </c>
      <c r="R1214" s="7"/>
    </row>
    <row r="1215" spans="14:18" x14ac:dyDescent="0.2">
      <c r="N1215" s="160">
        <f t="shared" si="103"/>
        <v>18</v>
      </c>
      <c r="O1215" s="161">
        <f t="shared" si="102"/>
        <v>2492</v>
      </c>
      <c r="P1215" s="166">
        <f t="shared" si="111"/>
        <v>44852</v>
      </c>
      <c r="Q1215" s="166">
        <f t="shared" si="111"/>
        <v>44892</v>
      </c>
      <c r="R1215" s="7"/>
    </row>
    <row r="1216" spans="14:18" x14ac:dyDescent="0.2">
      <c r="N1216" s="160">
        <f t="shared" si="103"/>
        <v>19</v>
      </c>
      <c r="O1216" s="161">
        <f t="shared" si="102"/>
        <v>2361</v>
      </c>
      <c r="P1216" s="166">
        <f t="shared" si="111"/>
        <v>44853</v>
      </c>
      <c r="Q1216" s="166">
        <f t="shared" si="111"/>
        <v>44893</v>
      </c>
      <c r="R1216" s="7"/>
    </row>
    <row r="1217" spans="14:18" x14ac:dyDescent="0.2">
      <c r="N1217" s="160">
        <f t="shared" si="103"/>
        <v>20</v>
      </c>
      <c r="O1217" s="161">
        <f t="shared" si="102"/>
        <v>2243</v>
      </c>
      <c r="P1217" s="166">
        <f t="shared" si="111"/>
        <v>44854</v>
      </c>
      <c r="Q1217" s="166">
        <f t="shared" si="111"/>
        <v>44894</v>
      </c>
      <c r="R1217" s="7"/>
    </row>
    <row r="1218" spans="14:18" x14ac:dyDescent="0.2">
      <c r="N1218" s="160">
        <f t="shared" si="103"/>
        <v>21</v>
      </c>
      <c r="O1218" s="161">
        <f t="shared" si="102"/>
        <v>2136</v>
      </c>
      <c r="P1218" s="166">
        <f t="shared" si="111"/>
        <v>44855</v>
      </c>
      <c r="Q1218" s="166">
        <f t="shared" si="111"/>
        <v>44895</v>
      </c>
      <c r="R1218" s="7"/>
    </row>
    <row r="1219" spans="14:18" x14ac:dyDescent="0.2">
      <c r="N1219" s="160">
        <f t="shared" si="103"/>
        <v>22</v>
      </c>
      <c r="O1219" s="161">
        <f t="shared" si="102"/>
        <v>2039</v>
      </c>
      <c r="P1219" s="166">
        <f t="shared" si="111"/>
        <v>44856</v>
      </c>
      <c r="Q1219" s="166">
        <f t="shared" si="111"/>
        <v>44896</v>
      </c>
      <c r="R1219" s="7"/>
    </row>
    <row r="1220" spans="14:18" x14ac:dyDescent="0.2">
      <c r="N1220" s="160">
        <f t="shared" si="103"/>
        <v>23</v>
      </c>
      <c r="O1220" s="161">
        <f t="shared" si="102"/>
        <v>1950</v>
      </c>
      <c r="P1220" s="166">
        <f t="shared" si="111"/>
        <v>44857</v>
      </c>
      <c r="Q1220" s="166">
        <f t="shared" si="111"/>
        <v>44897</v>
      </c>
      <c r="R1220" s="7"/>
    </row>
    <row r="1221" spans="14:18" x14ac:dyDescent="0.2">
      <c r="N1221" s="160">
        <f t="shared" si="103"/>
        <v>24</v>
      </c>
      <c r="O1221" s="161">
        <f t="shared" si="102"/>
        <v>1869</v>
      </c>
      <c r="P1221" s="166">
        <f t="shared" si="111"/>
        <v>44858</v>
      </c>
      <c r="Q1221" s="166">
        <f t="shared" si="111"/>
        <v>44898</v>
      </c>
      <c r="R1221" s="7"/>
    </row>
    <row r="1222" spans="14:18" x14ac:dyDescent="0.2">
      <c r="N1222" s="160">
        <f t="shared" si="103"/>
        <v>25</v>
      </c>
      <c r="O1222" s="161">
        <f t="shared" si="102"/>
        <v>1794</v>
      </c>
      <c r="P1222" s="166">
        <f t="shared" si="111"/>
        <v>44859</v>
      </c>
      <c r="Q1222" s="166">
        <f t="shared" si="111"/>
        <v>44899</v>
      </c>
      <c r="R1222" s="7"/>
    </row>
    <row r="1223" spans="14:18" x14ac:dyDescent="0.2">
      <c r="N1223" s="160">
        <f t="shared" si="103"/>
        <v>26</v>
      </c>
      <c r="O1223" s="161">
        <f t="shared" si="102"/>
        <v>1725</v>
      </c>
      <c r="P1223" s="166">
        <f t="shared" si="111"/>
        <v>44860</v>
      </c>
      <c r="Q1223" s="166">
        <f t="shared" si="111"/>
        <v>44900</v>
      </c>
      <c r="R1223" s="7"/>
    </row>
    <row r="1224" spans="14:18" x14ac:dyDescent="0.2">
      <c r="N1224" s="160">
        <f t="shared" si="103"/>
        <v>27</v>
      </c>
      <c r="O1224" s="161">
        <f t="shared" si="102"/>
        <v>1662</v>
      </c>
      <c r="P1224" s="166">
        <f t="shared" si="111"/>
        <v>44861</v>
      </c>
      <c r="Q1224" s="166">
        <f t="shared" si="111"/>
        <v>44901</v>
      </c>
      <c r="R1224" s="7"/>
    </row>
    <row r="1225" spans="14:18" x14ac:dyDescent="0.2">
      <c r="N1225" s="160">
        <f t="shared" si="103"/>
        <v>28</v>
      </c>
      <c r="O1225" s="161">
        <f t="shared" si="102"/>
        <v>1602</v>
      </c>
      <c r="P1225" s="166">
        <f t="shared" si="111"/>
        <v>44862</v>
      </c>
      <c r="Q1225" s="166">
        <f t="shared" si="111"/>
        <v>44902</v>
      </c>
      <c r="R1225" s="7"/>
    </row>
    <row r="1226" spans="14:18" x14ac:dyDescent="0.2">
      <c r="N1226" s="160">
        <f t="shared" si="103"/>
        <v>29</v>
      </c>
      <c r="O1226" s="161">
        <f t="shared" si="102"/>
        <v>1547</v>
      </c>
      <c r="P1226" s="166">
        <f t="shared" si="111"/>
        <v>44863</v>
      </c>
      <c r="Q1226" s="166">
        <f t="shared" si="111"/>
        <v>44903</v>
      </c>
      <c r="R1226" s="7"/>
    </row>
    <row r="1227" spans="14:18" x14ac:dyDescent="0.2">
      <c r="N1227" s="160">
        <f t="shared" si="103"/>
        <v>30</v>
      </c>
      <c r="O1227" s="161">
        <f t="shared" si="102"/>
        <v>1495</v>
      </c>
      <c r="P1227" s="166">
        <f t="shared" si="111"/>
        <v>44864</v>
      </c>
      <c r="Q1227" s="166">
        <f t="shared" si="111"/>
        <v>44904</v>
      </c>
      <c r="R1227" s="7"/>
    </row>
    <row r="1228" spans="14:18" x14ac:dyDescent="0.2">
      <c r="N1228" s="160">
        <f t="shared" si="103"/>
        <v>31</v>
      </c>
      <c r="O1228" s="161">
        <f t="shared" si="102"/>
        <v>1447</v>
      </c>
      <c r="P1228" s="166">
        <f t="shared" ref="P1228:Q1243" si="112">P1227+1</f>
        <v>44865</v>
      </c>
      <c r="Q1228" s="166">
        <f t="shared" si="112"/>
        <v>44905</v>
      </c>
      <c r="R1228" s="7"/>
    </row>
    <row r="1229" spans="14:18" x14ac:dyDescent="0.2">
      <c r="N1229" s="160">
        <f t="shared" si="103"/>
        <v>1</v>
      </c>
      <c r="O1229" s="161">
        <f t="shared" si="102"/>
        <v>44866</v>
      </c>
      <c r="P1229" s="166">
        <f t="shared" si="112"/>
        <v>44866</v>
      </c>
      <c r="Q1229" s="166">
        <f t="shared" si="112"/>
        <v>44906</v>
      </c>
      <c r="R1229" s="7"/>
    </row>
    <row r="1230" spans="14:18" x14ac:dyDescent="0.2">
      <c r="N1230" s="160">
        <f t="shared" si="103"/>
        <v>2</v>
      </c>
      <c r="O1230" s="161">
        <f t="shared" si="102"/>
        <v>22434</v>
      </c>
      <c r="P1230" s="166">
        <f t="shared" si="112"/>
        <v>44867</v>
      </c>
      <c r="Q1230" s="166">
        <f t="shared" si="112"/>
        <v>44907</v>
      </c>
      <c r="R1230" s="7"/>
    </row>
    <row r="1231" spans="14:18" x14ac:dyDescent="0.2">
      <c r="N1231" s="160">
        <f t="shared" si="103"/>
        <v>3</v>
      </c>
      <c r="O1231" s="161">
        <f t="shared" si="102"/>
        <v>14956</v>
      </c>
      <c r="P1231" s="166">
        <f t="shared" si="112"/>
        <v>44868</v>
      </c>
      <c r="Q1231" s="166">
        <f t="shared" si="112"/>
        <v>44908</v>
      </c>
      <c r="R1231" s="7"/>
    </row>
    <row r="1232" spans="14:18" x14ac:dyDescent="0.2">
      <c r="N1232" s="160">
        <f t="shared" si="103"/>
        <v>4</v>
      </c>
      <c r="O1232" s="161">
        <f t="shared" si="102"/>
        <v>11217</v>
      </c>
      <c r="P1232" s="166">
        <f t="shared" si="112"/>
        <v>44869</v>
      </c>
      <c r="Q1232" s="166">
        <f t="shared" si="112"/>
        <v>44909</v>
      </c>
      <c r="R1232" s="7"/>
    </row>
    <row r="1233" spans="14:18" x14ac:dyDescent="0.2">
      <c r="N1233" s="160">
        <f t="shared" si="103"/>
        <v>5</v>
      </c>
      <c r="O1233" s="161">
        <f t="shared" si="102"/>
        <v>8974</v>
      </c>
      <c r="P1233" s="166">
        <f t="shared" si="112"/>
        <v>44870</v>
      </c>
      <c r="Q1233" s="166">
        <f t="shared" si="112"/>
        <v>44910</v>
      </c>
      <c r="R1233" s="7"/>
    </row>
    <row r="1234" spans="14:18" x14ac:dyDescent="0.2">
      <c r="N1234" s="160">
        <f t="shared" si="103"/>
        <v>6</v>
      </c>
      <c r="O1234" s="161">
        <f t="shared" si="102"/>
        <v>7479</v>
      </c>
      <c r="P1234" s="166">
        <f t="shared" si="112"/>
        <v>44871</v>
      </c>
      <c r="Q1234" s="166">
        <f t="shared" si="112"/>
        <v>44911</v>
      </c>
      <c r="R1234" s="7"/>
    </row>
    <row r="1235" spans="14:18" x14ac:dyDescent="0.2">
      <c r="N1235" s="160">
        <f t="shared" si="103"/>
        <v>7</v>
      </c>
      <c r="O1235" s="161">
        <f t="shared" si="102"/>
        <v>6410</v>
      </c>
      <c r="P1235" s="166">
        <f t="shared" si="112"/>
        <v>44872</v>
      </c>
      <c r="Q1235" s="166">
        <f t="shared" si="112"/>
        <v>44912</v>
      </c>
      <c r="R1235" s="7"/>
    </row>
    <row r="1236" spans="14:18" x14ac:dyDescent="0.2">
      <c r="N1236" s="160">
        <f t="shared" si="103"/>
        <v>8</v>
      </c>
      <c r="O1236" s="161">
        <f t="shared" si="102"/>
        <v>5609</v>
      </c>
      <c r="P1236" s="166">
        <f t="shared" si="112"/>
        <v>44873</v>
      </c>
      <c r="Q1236" s="166">
        <f t="shared" si="112"/>
        <v>44913</v>
      </c>
      <c r="R1236" s="7"/>
    </row>
    <row r="1237" spans="14:18" x14ac:dyDescent="0.2">
      <c r="N1237" s="160">
        <f t="shared" si="103"/>
        <v>9</v>
      </c>
      <c r="O1237" s="161">
        <f t="shared" si="102"/>
        <v>4986</v>
      </c>
      <c r="P1237" s="166">
        <f t="shared" si="112"/>
        <v>44874</v>
      </c>
      <c r="Q1237" s="166">
        <f t="shared" si="112"/>
        <v>44914</v>
      </c>
      <c r="R1237" s="7"/>
    </row>
    <row r="1238" spans="14:18" x14ac:dyDescent="0.2">
      <c r="N1238" s="160">
        <f t="shared" si="103"/>
        <v>10</v>
      </c>
      <c r="O1238" s="161">
        <f t="shared" si="102"/>
        <v>4488</v>
      </c>
      <c r="P1238" s="166">
        <f t="shared" si="112"/>
        <v>44875</v>
      </c>
      <c r="Q1238" s="166">
        <f t="shared" si="112"/>
        <v>44915</v>
      </c>
      <c r="R1238" s="7"/>
    </row>
    <row r="1239" spans="14:18" x14ac:dyDescent="0.2">
      <c r="N1239" s="160">
        <f t="shared" si="103"/>
        <v>11</v>
      </c>
      <c r="O1239" s="161">
        <f t="shared" si="102"/>
        <v>4080</v>
      </c>
      <c r="P1239" s="166">
        <f t="shared" si="112"/>
        <v>44876</v>
      </c>
      <c r="Q1239" s="166">
        <f t="shared" si="112"/>
        <v>44916</v>
      </c>
      <c r="R1239" s="7"/>
    </row>
    <row r="1240" spans="14:18" x14ac:dyDescent="0.2">
      <c r="N1240" s="160">
        <f t="shared" si="103"/>
        <v>12</v>
      </c>
      <c r="O1240" s="161">
        <f t="shared" si="102"/>
        <v>3740</v>
      </c>
      <c r="P1240" s="166">
        <f t="shared" si="112"/>
        <v>44877</v>
      </c>
      <c r="Q1240" s="166">
        <f t="shared" si="112"/>
        <v>44917</v>
      </c>
      <c r="R1240" s="7"/>
    </row>
    <row r="1241" spans="14:18" x14ac:dyDescent="0.2">
      <c r="N1241" s="160">
        <f t="shared" si="103"/>
        <v>13</v>
      </c>
      <c r="O1241" s="161">
        <f t="shared" si="102"/>
        <v>3452</v>
      </c>
      <c r="P1241" s="166">
        <f t="shared" si="112"/>
        <v>44878</v>
      </c>
      <c r="Q1241" s="166">
        <f t="shared" si="112"/>
        <v>44918</v>
      </c>
      <c r="R1241" s="7"/>
    </row>
    <row r="1242" spans="14:18" x14ac:dyDescent="0.2">
      <c r="N1242" s="160">
        <f t="shared" si="103"/>
        <v>14</v>
      </c>
      <c r="O1242" s="161">
        <f t="shared" si="102"/>
        <v>3206</v>
      </c>
      <c r="P1242" s="166">
        <f t="shared" si="112"/>
        <v>44879</v>
      </c>
      <c r="Q1242" s="166">
        <f t="shared" si="112"/>
        <v>44919</v>
      </c>
      <c r="R1242" s="7"/>
    </row>
    <row r="1243" spans="14:18" x14ac:dyDescent="0.2">
      <c r="N1243" s="160">
        <f t="shared" si="103"/>
        <v>15</v>
      </c>
      <c r="O1243" s="161">
        <f t="shared" si="102"/>
        <v>2992</v>
      </c>
      <c r="P1243" s="166">
        <f t="shared" si="112"/>
        <v>44880</v>
      </c>
      <c r="Q1243" s="166">
        <f t="shared" si="112"/>
        <v>44920</v>
      </c>
      <c r="R1243" s="7"/>
    </row>
    <row r="1244" spans="14:18" x14ac:dyDescent="0.2">
      <c r="N1244" s="160">
        <f t="shared" si="103"/>
        <v>16</v>
      </c>
      <c r="O1244" s="161">
        <f t="shared" si="102"/>
        <v>2805</v>
      </c>
      <c r="P1244" s="166">
        <f t="shared" ref="P1244:Q1259" si="113">P1243+1</f>
        <v>44881</v>
      </c>
      <c r="Q1244" s="166">
        <f t="shared" si="113"/>
        <v>44921</v>
      </c>
      <c r="R1244" s="7"/>
    </row>
    <row r="1245" spans="14:18" x14ac:dyDescent="0.2">
      <c r="N1245" s="160">
        <f t="shared" si="103"/>
        <v>17</v>
      </c>
      <c r="O1245" s="161">
        <f t="shared" si="102"/>
        <v>2640</v>
      </c>
      <c r="P1245" s="166">
        <f t="shared" si="113"/>
        <v>44882</v>
      </c>
      <c r="Q1245" s="166">
        <f t="shared" si="113"/>
        <v>44922</v>
      </c>
      <c r="R1245" s="7"/>
    </row>
    <row r="1246" spans="14:18" x14ac:dyDescent="0.2">
      <c r="N1246" s="160">
        <f t="shared" si="103"/>
        <v>18</v>
      </c>
      <c r="O1246" s="161">
        <f t="shared" si="102"/>
        <v>2494</v>
      </c>
      <c r="P1246" s="166">
        <f t="shared" si="113"/>
        <v>44883</v>
      </c>
      <c r="Q1246" s="166">
        <f t="shared" si="113"/>
        <v>44923</v>
      </c>
      <c r="R1246" s="7"/>
    </row>
    <row r="1247" spans="14:18" x14ac:dyDescent="0.2">
      <c r="N1247" s="160">
        <f t="shared" si="103"/>
        <v>19</v>
      </c>
      <c r="O1247" s="161">
        <f t="shared" si="102"/>
        <v>2362</v>
      </c>
      <c r="P1247" s="166">
        <f t="shared" si="113"/>
        <v>44884</v>
      </c>
      <c r="Q1247" s="166">
        <f t="shared" si="113"/>
        <v>44924</v>
      </c>
      <c r="R1247" s="7"/>
    </row>
    <row r="1248" spans="14:18" x14ac:dyDescent="0.2">
      <c r="N1248" s="160">
        <f t="shared" si="103"/>
        <v>20</v>
      </c>
      <c r="O1248" s="161">
        <f t="shared" si="102"/>
        <v>2244</v>
      </c>
      <c r="P1248" s="166">
        <f t="shared" si="113"/>
        <v>44885</v>
      </c>
      <c r="Q1248" s="166">
        <f t="shared" si="113"/>
        <v>44925</v>
      </c>
      <c r="R1248" s="7"/>
    </row>
    <row r="1249" spans="14:18" x14ac:dyDescent="0.2">
      <c r="N1249" s="160">
        <f t="shared" si="103"/>
        <v>21</v>
      </c>
      <c r="O1249" s="161">
        <f t="shared" si="102"/>
        <v>2137</v>
      </c>
      <c r="P1249" s="166">
        <f t="shared" si="113"/>
        <v>44886</v>
      </c>
      <c r="Q1249" s="166">
        <f t="shared" si="113"/>
        <v>44926</v>
      </c>
      <c r="R1249" s="7"/>
    </row>
    <row r="1250" spans="14:18" x14ac:dyDescent="0.2">
      <c r="N1250" s="160">
        <f t="shared" si="103"/>
        <v>22</v>
      </c>
      <c r="O1250" s="161">
        <f t="shared" si="102"/>
        <v>2040</v>
      </c>
      <c r="P1250" s="166">
        <f t="shared" si="113"/>
        <v>44887</v>
      </c>
      <c r="Q1250" s="166">
        <f t="shared" si="113"/>
        <v>44927</v>
      </c>
      <c r="R1250" s="7"/>
    </row>
    <row r="1251" spans="14:18" x14ac:dyDescent="0.2">
      <c r="N1251" s="160">
        <f t="shared" si="103"/>
        <v>23</v>
      </c>
      <c r="O1251" s="161">
        <f t="shared" si="102"/>
        <v>1952</v>
      </c>
      <c r="P1251" s="166">
        <f t="shared" si="113"/>
        <v>44888</v>
      </c>
      <c r="Q1251" s="166">
        <f t="shared" si="113"/>
        <v>44928</v>
      </c>
      <c r="R1251" s="7"/>
    </row>
    <row r="1252" spans="14:18" x14ac:dyDescent="0.2">
      <c r="N1252" s="160">
        <f t="shared" si="103"/>
        <v>24</v>
      </c>
      <c r="O1252" s="161">
        <f t="shared" si="102"/>
        <v>1870</v>
      </c>
      <c r="P1252" s="166">
        <f t="shared" si="113"/>
        <v>44889</v>
      </c>
      <c r="Q1252" s="166">
        <f t="shared" si="113"/>
        <v>44929</v>
      </c>
      <c r="R1252" s="7"/>
    </row>
    <row r="1253" spans="14:18" x14ac:dyDescent="0.2">
      <c r="N1253" s="160">
        <f t="shared" si="103"/>
        <v>25</v>
      </c>
      <c r="O1253" s="161">
        <f t="shared" si="102"/>
        <v>1796</v>
      </c>
      <c r="P1253" s="166">
        <f t="shared" si="113"/>
        <v>44890</v>
      </c>
      <c r="Q1253" s="166">
        <f t="shared" si="113"/>
        <v>44930</v>
      </c>
      <c r="R1253" s="7"/>
    </row>
    <row r="1254" spans="14:18" x14ac:dyDescent="0.2">
      <c r="N1254" s="160">
        <f t="shared" si="103"/>
        <v>26</v>
      </c>
      <c r="O1254" s="161">
        <f t="shared" si="102"/>
        <v>1727</v>
      </c>
      <c r="P1254" s="166">
        <f t="shared" si="113"/>
        <v>44891</v>
      </c>
      <c r="Q1254" s="166">
        <f t="shared" si="113"/>
        <v>44931</v>
      </c>
      <c r="R1254" s="7"/>
    </row>
    <row r="1255" spans="14:18" x14ac:dyDescent="0.2">
      <c r="N1255" s="160">
        <f t="shared" si="103"/>
        <v>27</v>
      </c>
      <c r="O1255" s="161">
        <f t="shared" si="102"/>
        <v>1663</v>
      </c>
      <c r="P1255" s="166">
        <f t="shared" si="113"/>
        <v>44892</v>
      </c>
      <c r="Q1255" s="166">
        <f t="shared" si="113"/>
        <v>44932</v>
      </c>
      <c r="R1255" s="7"/>
    </row>
    <row r="1256" spans="14:18" x14ac:dyDescent="0.2">
      <c r="N1256" s="160">
        <f t="shared" si="103"/>
        <v>28</v>
      </c>
      <c r="O1256" s="161">
        <f t="shared" si="102"/>
        <v>1603</v>
      </c>
      <c r="P1256" s="166">
        <f t="shared" si="113"/>
        <v>44893</v>
      </c>
      <c r="Q1256" s="166">
        <f t="shared" si="113"/>
        <v>44933</v>
      </c>
      <c r="R1256" s="7"/>
    </row>
    <row r="1257" spans="14:18" x14ac:dyDescent="0.2">
      <c r="N1257" s="160">
        <f t="shared" si="103"/>
        <v>29</v>
      </c>
      <c r="O1257" s="161">
        <f t="shared" si="102"/>
        <v>1548</v>
      </c>
      <c r="P1257" s="166">
        <f t="shared" si="113"/>
        <v>44894</v>
      </c>
      <c r="Q1257" s="166">
        <f t="shared" si="113"/>
        <v>44934</v>
      </c>
      <c r="R1257" s="7"/>
    </row>
    <row r="1258" spans="14:18" x14ac:dyDescent="0.2">
      <c r="N1258" s="160">
        <f t="shared" si="103"/>
        <v>30</v>
      </c>
      <c r="O1258" s="161">
        <f t="shared" si="102"/>
        <v>1497</v>
      </c>
      <c r="P1258" s="166">
        <f t="shared" si="113"/>
        <v>44895</v>
      </c>
      <c r="Q1258" s="166">
        <f t="shared" si="113"/>
        <v>44935</v>
      </c>
      <c r="R1258" s="7"/>
    </row>
    <row r="1259" spans="14:18" x14ac:dyDescent="0.2">
      <c r="N1259" s="160">
        <f t="shared" si="103"/>
        <v>1</v>
      </c>
      <c r="O1259" s="161">
        <f t="shared" si="102"/>
        <v>44896</v>
      </c>
      <c r="P1259" s="166">
        <f t="shared" si="113"/>
        <v>44896</v>
      </c>
      <c r="Q1259" s="166">
        <f t="shared" si="113"/>
        <v>44936</v>
      </c>
      <c r="R1259" s="7"/>
    </row>
    <row r="1260" spans="14:18" x14ac:dyDescent="0.2">
      <c r="N1260" s="160">
        <f t="shared" si="103"/>
        <v>2</v>
      </c>
      <c r="O1260" s="161">
        <f t="shared" si="102"/>
        <v>22449</v>
      </c>
      <c r="P1260" s="166">
        <f t="shared" ref="P1260:Q1275" si="114">P1259+1</f>
        <v>44897</v>
      </c>
      <c r="Q1260" s="166">
        <f t="shared" si="114"/>
        <v>44937</v>
      </c>
      <c r="R1260" s="7"/>
    </row>
    <row r="1261" spans="14:18" x14ac:dyDescent="0.2">
      <c r="N1261" s="160">
        <f t="shared" si="103"/>
        <v>3</v>
      </c>
      <c r="O1261" s="161">
        <f t="shared" si="102"/>
        <v>14966</v>
      </c>
      <c r="P1261" s="166">
        <f t="shared" si="114"/>
        <v>44898</v>
      </c>
      <c r="Q1261" s="166">
        <f t="shared" si="114"/>
        <v>44938</v>
      </c>
      <c r="R1261" s="7"/>
    </row>
    <row r="1262" spans="14:18" x14ac:dyDescent="0.2">
      <c r="N1262" s="160">
        <f t="shared" si="103"/>
        <v>4</v>
      </c>
      <c r="O1262" s="161">
        <f t="shared" si="102"/>
        <v>11225</v>
      </c>
      <c r="P1262" s="166">
        <f t="shared" si="114"/>
        <v>44899</v>
      </c>
      <c r="Q1262" s="166">
        <f t="shared" si="114"/>
        <v>44939</v>
      </c>
      <c r="R1262" s="7"/>
    </row>
    <row r="1263" spans="14:18" x14ac:dyDescent="0.2">
      <c r="N1263" s="160">
        <f t="shared" si="103"/>
        <v>5</v>
      </c>
      <c r="O1263" s="161">
        <f t="shared" si="102"/>
        <v>8980</v>
      </c>
      <c r="P1263" s="166">
        <f t="shared" si="114"/>
        <v>44900</v>
      </c>
      <c r="Q1263" s="166">
        <f t="shared" si="114"/>
        <v>44940</v>
      </c>
      <c r="R1263" s="7"/>
    </row>
    <row r="1264" spans="14:18" x14ac:dyDescent="0.2">
      <c r="N1264" s="160">
        <f t="shared" si="103"/>
        <v>6</v>
      </c>
      <c r="O1264" s="161">
        <f t="shared" si="102"/>
        <v>7484</v>
      </c>
      <c r="P1264" s="166">
        <f t="shared" si="114"/>
        <v>44901</v>
      </c>
      <c r="Q1264" s="166">
        <f t="shared" si="114"/>
        <v>44941</v>
      </c>
      <c r="R1264" s="7"/>
    </row>
    <row r="1265" spans="14:18" x14ac:dyDescent="0.2">
      <c r="N1265" s="160">
        <f t="shared" si="103"/>
        <v>7</v>
      </c>
      <c r="O1265" s="161">
        <f t="shared" si="102"/>
        <v>6415</v>
      </c>
      <c r="P1265" s="166">
        <f t="shared" si="114"/>
        <v>44902</v>
      </c>
      <c r="Q1265" s="166">
        <f t="shared" si="114"/>
        <v>44942</v>
      </c>
      <c r="R1265" s="7"/>
    </row>
    <row r="1266" spans="14:18" x14ac:dyDescent="0.2">
      <c r="N1266" s="160">
        <f t="shared" si="103"/>
        <v>8</v>
      </c>
      <c r="O1266" s="161">
        <f t="shared" si="102"/>
        <v>5613</v>
      </c>
      <c r="P1266" s="166">
        <f t="shared" si="114"/>
        <v>44903</v>
      </c>
      <c r="Q1266" s="166">
        <f t="shared" si="114"/>
        <v>44943</v>
      </c>
      <c r="R1266" s="7"/>
    </row>
    <row r="1267" spans="14:18" x14ac:dyDescent="0.2">
      <c r="N1267" s="160">
        <f t="shared" si="103"/>
        <v>9</v>
      </c>
      <c r="O1267" s="161">
        <f t="shared" si="102"/>
        <v>4989</v>
      </c>
      <c r="P1267" s="166">
        <f t="shared" si="114"/>
        <v>44904</v>
      </c>
      <c r="Q1267" s="166">
        <f t="shared" si="114"/>
        <v>44944</v>
      </c>
      <c r="R1267" s="7"/>
    </row>
    <row r="1268" spans="14:18" x14ac:dyDescent="0.2">
      <c r="N1268" s="160">
        <f t="shared" si="103"/>
        <v>10</v>
      </c>
      <c r="O1268" s="161">
        <f t="shared" si="102"/>
        <v>4491</v>
      </c>
      <c r="P1268" s="166">
        <f t="shared" si="114"/>
        <v>44905</v>
      </c>
      <c r="Q1268" s="166">
        <f t="shared" si="114"/>
        <v>44945</v>
      </c>
      <c r="R1268" s="7"/>
    </row>
    <row r="1269" spans="14:18" x14ac:dyDescent="0.2">
      <c r="N1269" s="160">
        <f t="shared" si="103"/>
        <v>11</v>
      </c>
      <c r="O1269" s="161">
        <f t="shared" si="102"/>
        <v>4082</v>
      </c>
      <c r="P1269" s="166">
        <f t="shared" si="114"/>
        <v>44906</v>
      </c>
      <c r="Q1269" s="166">
        <f t="shared" si="114"/>
        <v>44946</v>
      </c>
      <c r="R1269" s="7"/>
    </row>
    <row r="1270" spans="14:18" x14ac:dyDescent="0.2">
      <c r="N1270" s="160">
        <f t="shared" si="103"/>
        <v>12</v>
      </c>
      <c r="O1270" s="161">
        <f t="shared" si="102"/>
        <v>3742</v>
      </c>
      <c r="P1270" s="166">
        <f t="shared" si="114"/>
        <v>44907</v>
      </c>
      <c r="Q1270" s="166">
        <f t="shared" si="114"/>
        <v>44947</v>
      </c>
      <c r="R1270" s="7"/>
    </row>
    <row r="1271" spans="14:18" x14ac:dyDescent="0.2">
      <c r="N1271" s="160">
        <f t="shared" si="103"/>
        <v>13</v>
      </c>
      <c r="O1271" s="161">
        <f t="shared" si="102"/>
        <v>3454</v>
      </c>
      <c r="P1271" s="166">
        <f t="shared" si="114"/>
        <v>44908</v>
      </c>
      <c r="Q1271" s="166">
        <f t="shared" si="114"/>
        <v>44948</v>
      </c>
      <c r="R1271" s="7"/>
    </row>
    <row r="1272" spans="14:18" x14ac:dyDescent="0.2">
      <c r="N1272" s="160">
        <f t="shared" si="103"/>
        <v>14</v>
      </c>
      <c r="O1272" s="161">
        <f t="shared" si="102"/>
        <v>3208</v>
      </c>
      <c r="P1272" s="166">
        <f t="shared" si="114"/>
        <v>44909</v>
      </c>
      <c r="Q1272" s="166">
        <f t="shared" si="114"/>
        <v>44949</v>
      </c>
      <c r="R1272" s="7"/>
    </row>
    <row r="1273" spans="14:18" x14ac:dyDescent="0.2">
      <c r="N1273" s="160">
        <f t="shared" si="103"/>
        <v>15</v>
      </c>
      <c r="O1273" s="161">
        <f t="shared" si="102"/>
        <v>2994</v>
      </c>
      <c r="P1273" s="166">
        <f t="shared" si="114"/>
        <v>44910</v>
      </c>
      <c r="Q1273" s="166">
        <f t="shared" si="114"/>
        <v>44950</v>
      </c>
      <c r="R1273" s="7"/>
    </row>
    <row r="1274" spans="14:18" x14ac:dyDescent="0.2">
      <c r="N1274" s="160">
        <f t="shared" si="103"/>
        <v>16</v>
      </c>
      <c r="O1274" s="161">
        <f t="shared" si="102"/>
        <v>2807</v>
      </c>
      <c r="P1274" s="166">
        <f t="shared" si="114"/>
        <v>44911</v>
      </c>
      <c r="Q1274" s="166">
        <f t="shared" si="114"/>
        <v>44951</v>
      </c>
      <c r="R1274" s="7"/>
    </row>
    <row r="1275" spans="14:18" x14ac:dyDescent="0.2">
      <c r="N1275" s="160">
        <f t="shared" si="103"/>
        <v>17</v>
      </c>
      <c r="O1275" s="161">
        <f t="shared" si="102"/>
        <v>2642</v>
      </c>
      <c r="P1275" s="166">
        <f t="shared" si="114"/>
        <v>44912</v>
      </c>
      <c r="Q1275" s="166">
        <f t="shared" si="114"/>
        <v>44952</v>
      </c>
      <c r="R1275" s="7"/>
    </row>
    <row r="1276" spans="14:18" x14ac:dyDescent="0.2">
      <c r="N1276" s="160">
        <f t="shared" si="103"/>
        <v>18</v>
      </c>
      <c r="O1276" s="161">
        <f t="shared" si="102"/>
        <v>2495</v>
      </c>
      <c r="P1276" s="166">
        <f t="shared" ref="P1276:Q1291" si="115">P1275+1</f>
        <v>44913</v>
      </c>
      <c r="Q1276" s="166">
        <f t="shared" si="115"/>
        <v>44953</v>
      </c>
      <c r="R1276" s="7"/>
    </row>
    <row r="1277" spans="14:18" x14ac:dyDescent="0.2">
      <c r="N1277" s="160">
        <f t="shared" si="103"/>
        <v>19</v>
      </c>
      <c r="O1277" s="161">
        <f t="shared" si="102"/>
        <v>2364</v>
      </c>
      <c r="P1277" s="166">
        <f t="shared" si="115"/>
        <v>44914</v>
      </c>
      <c r="Q1277" s="166">
        <f t="shared" si="115"/>
        <v>44954</v>
      </c>
      <c r="R1277" s="7"/>
    </row>
    <row r="1278" spans="14:18" x14ac:dyDescent="0.2">
      <c r="N1278" s="160">
        <f t="shared" si="103"/>
        <v>20</v>
      </c>
      <c r="O1278" s="161">
        <f t="shared" si="102"/>
        <v>2246</v>
      </c>
      <c r="P1278" s="166">
        <f t="shared" si="115"/>
        <v>44915</v>
      </c>
      <c r="Q1278" s="166">
        <f t="shared" si="115"/>
        <v>44955</v>
      </c>
      <c r="R1278" s="7"/>
    </row>
    <row r="1279" spans="14:18" x14ac:dyDescent="0.2">
      <c r="N1279" s="160">
        <f t="shared" si="103"/>
        <v>21</v>
      </c>
      <c r="O1279" s="161">
        <f t="shared" si="102"/>
        <v>2139</v>
      </c>
      <c r="P1279" s="166">
        <f t="shared" si="115"/>
        <v>44916</v>
      </c>
      <c r="Q1279" s="166">
        <f t="shared" si="115"/>
        <v>44956</v>
      </c>
      <c r="R1279" s="7"/>
    </row>
    <row r="1280" spans="14:18" x14ac:dyDescent="0.2">
      <c r="N1280" s="160">
        <f t="shared" si="103"/>
        <v>22</v>
      </c>
      <c r="O1280" s="161">
        <f t="shared" si="102"/>
        <v>2042</v>
      </c>
      <c r="P1280" s="166">
        <f t="shared" si="115"/>
        <v>44917</v>
      </c>
      <c r="Q1280" s="166">
        <f t="shared" si="115"/>
        <v>44957</v>
      </c>
      <c r="R1280" s="7"/>
    </row>
    <row r="1281" spans="14:18" x14ac:dyDescent="0.2">
      <c r="N1281" s="160">
        <f t="shared" si="103"/>
        <v>23</v>
      </c>
      <c r="O1281" s="161">
        <f t="shared" si="102"/>
        <v>1953</v>
      </c>
      <c r="P1281" s="166">
        <f t="shared" si="115"/>
        <v>44918</v>
      </c>
      <c r="Q1281" s="166">
        <f t="shared" si="115"/>
        <v>44958</v>
      </c>
      <c r="R1281" s="7"/>
    </row>
    <row r="1282" spans="14:18" x14ac:dyDescent="0.2">
      <c r="N1282" s="160">
        <f t="shared" si="103"/>
        <v>24</v>
      </c>
      <c r="O1282" s="161">
        <f t="shared" si="102"/>
        <v>1872</v>
      </c>
      <c r="P1282" s="166">
        <f t="shared" si="115"/>
        <v>44919</v>
      </c>
      <c r="Q1282" s="166">
        <f t="shared" si="115"/>
        <v>44959</v>
      </c>
      <c r="R1282" s="7"/>
    </row>
    <row r="1283" spans="14:18" x14ac:dyDescent="0.2">
      <c r="N1283" s="160">
        <f t="shared" si="103"/>
        <v>25</v>
      </c>
      <c r="O1283" s="161">
        <f t="shared" si="102"/>
        <v>1797</v>
      </c>
      <c r="P1283" s="166">
        <f t="shared" si="115"/>
        <v>44920</v>
      </c>
      <c r="Q1283" s="166">
        <f t="shared" si="115"/>
        <v>44960</v>
      </c>
      <c r="R1283" s="7"/>
    </row>
    <row r="1284" spans="14:18" x14ac:dyDescent="0.2">
      <c r="N1284" s="160">
        <f t="shared" si="103"/>
        <v>26</v>
      </c>
      <c r="O1284" s="161">
        <f t="shared" si="102"/>
        <v>1728</v>
      </c>
      <c r="P1284" s="166">
        <f t="shared" si="115"/>
        <v>44921</v>
      </c>
      <c r="Q1284" s="166">
        <f t="shared" si="115"/>
        <v>44961</v>
      </c>
      <c r="R1284" s="7"/>
    </row>
    <row r="1285" spans="14:18" x14ac:dyDescent="0.2">
      <c r="N1285" s="160">
        <f t="shared" si="103"/>
        <v>27</v>
      </c>
      <c r="O1285" s="161">
        <f t="shared" si="102"/>
        <v>1664</v>
      </c>
      <c r="P1285" s="166">
        <f t="shared" si="115"/>
        <v>44922</v>
      </c>
      <c r="Q1285" s="166">
        <f t="shared" si="115"/>
        <v>44962</v>
      </c>
      <c r="R1285" s="7"/>
    </row>
    <row r="1286" spans="14:18" x14ac:dyDescent="0.2">
      <c r="N1286" s="160">
        <f t="shared" si="103"/>
        <v>28</v>
      </c>
      <c r="O1286" s="161">
        <f t="shared" si="102"/>
        <v>1604</v>
      </c>
      <c r="P1286" s="166">
        <f t="shared" si="115"/>
        <v>44923</v>
      </c>
      <c r="Q1286" s="166">
        <f t="shared" si="115"/>
        <v>44963</v>
      </c>
      <c r="R1286" s="7"/>
    </row>
    <row r="1287" spans="14:18" x14ac:dyDescent="0.2">
      <c r="N1287" s="160">
        <f t="shared" si="103"/>
        <v>29</v>
      </c>
      <c r="O1287" s="161">
        <f t="shared" si="102"/>
        <v>1549</v>
      </c>
      <c r="P1287" s="166">
        <f t="shared" si="115"/>
        <v>44924</v>
      </c>
      <c r="Q1287" s="166">
        <f t="shared" si="115"/>
        <v>44964</v>
      </c>
      <c r="R1287" s="7"/>
    </row>
    <row r="1288" spans="14:18" x14ac:dyDescent="0.2">
      <c r="N1288" s="160">
        <f t="shared" si="103"/>
        <v>30</v>
      </c>
      <c r="O1288" s="161">
        <f t="shared" si="102"/>
        <v>1498</v>
      </c>
      <c r="P1288" s="166">
        <f t="shared" si="115"/>
        <v>44925</v>
      </c>
      <c r="Q1288" s="166">
        <f t="shared" si="115"/>
        <v>44965</v>
      </c>
      <c r="R1288" s="7"/>
    </row>
    <row r="1289" spans="14:18" x14ac:dyDescent="0.2">
      <c r="N1289" s="160">
        <f t="shared" si="103"/>
        <v>31</v>
      </c>
      <c r="O1289" s="161">
        <f t="shared" si="102"/>
        <v>1449</v>
      </c>
      <c r="P1289" s="166">
        <f t="shared" si="115"/>
        <v>44926</v>
      </c>
      <c r="Q1289" s="166">
        <f t="shared" si="115"/>
        <v>44966</v>
      </c>
      <c r="R1289" s="7"/>
    </row>
    <row r="1290" spans="14:18" x14ac:dyDescent="0.2">
      <c r="N1290" s="160">
        <f t="shared" si="103"/>
        <v>1</v>
      </c>
      <c r="O1290" s="161">
        <f t="shared" si="102"/>
        <v>44927</v>
      </c>
      <c r="P1290" s="166">
        <f t="shared" si="115"/>
        <v>44927</v>
      </c>
      <c r="Q1290" s="166">
        <f t="shared" si="115"/>
        <v>44967</v>
      </c>
      <c r="R1290" s="7"/>
    </row>
    <row r="1291" spans="14:18" x14ac:dyDescent="0.2">
      <c r="N1291" s="160">
        <f t="shared" si="103"/>
        <v>2</v>
      </c>
      <c r="O1291" s="161">
        <f t="shared" si="102"/>
        <v>22464</v>
      </c>
      <c r="P1291" s="166">
        <f t="shared" si="115"/>
        <v>44928</v>
      </c>
      <c r="Q1291" s="166">
        <f t="shared" si="115"/>
        <v>44968</v>
      </c>
      <c r="R1291" s="7"/>
    </row>
    <row r="1292" spans="14:18" x14ac:dyDescent="0.2">
      <c r="N1292" s="160">
        <f t="shared" si="103"/>
        <v>3</v>
      </c>
      <c r="O1292" s="161">
        <f t="shared" si="102"/>
        <v>14976</v>
      </c>
      <c r="P1292" s="166">
        <f t="shared" ref="P1292:Q1307" si="116">P1291+1</f>
        <v>44929</v>
      </c>
      <c r="Q1292" s="166">
        <f t="shared" si="116"/>
        <v>44969</v>
      </c>
      <c r="R1292" s="7"/>
    </row>
    <row r="1293" spans="14:18" x14ac:dyDescent="0.2">
      <c r="N1293" s="160">
        <f t="shared" si="103"/>
        <v>4</v>
      </c>
      <c r="O1293" s="161">
        <f t="shared" si="102"/>
        <v>11233</v>
      </c>
      <c r="P1293" s="166">
        <f t="shared" si="116"/>
        <v>44930</v>
      </c>
      <c r="Q1293" s="166">
        <f t="shared" si="116"/>
        <v>44970</v>
      </c>
      <c r="R1293" s="7"/>
    </row>
    <row r="1294" spans="14:18" x14ac:dyDescent="0.2">
      <c r="N1294" s="160">
        <f t="shared" si="103"/>
        <v>5</v>
      </c>
      <c r="O1294" s="161">
        <f t="shared" si="102"/>
        <v>8986</v>
      </c>
      <c r="P1294" s="166">
        <f t="shared" si="116"/>
        <v>44931</v>
      </c>
      <c r="Q1294" s="166">
        <f t="shared" si="116"/>
        <v>44971</v>
      </c>
      <c r="R1294" s="7"/>
    </row>
    <row r="1295" spans="14:18" x14ac:dyDescent="0.2">
      <c r="N1295" s="160">
        <f t="shared" si="103"/>
        <v>6</v>
      </c>
      <c r="O1295" s="161">
        <f t="shared" si="102"/>
        <v>7489</v>
      </c>
      <c r="P1295" s="166">
        <f t="shared" si="116"/>
        <v>44932</v>
      </c>
      <c r="Q1295" s="166">
        <f t="shared" si="116"/>
        <v>44972</v>
      </c>
      <c r="R1295" s="7"/>
    </row>
    <row r="1296" spans="14:18" x14ac:dyDescent="0.2">
      <c r="N1296" s="160">
        <f t="shared" si="103"/>
        <v>7</v>
      </c>
      <c r="O1296" s="161">
        <f t="shared" si="102"/>
        <v>6419</v>
      </c>
      <c r="P1296" s="166">
        <f t="shared" si="116"/>
        <v>44933</v>
      </c>
      <c r="Q1296" s="166">
        <f t="shared" si="116"/>
        <v>44973</v>
      </c>
      <c r="R1296" s="7"/>
    </row>
    <row r="1297" spans="14:18" x14ac:dyDescent="0.2">
      <c r="N1297" s="160">
        <f t="shared" si="103"/>
        <v>8</v>
      </c>
      <c r="O1297" s="161">
        <f t="shared" si="102"/>
        <v>5617</v>
      </c>
      <c r="P1297" s="166">
        <f t="shared" si="116"/>
        <v>44934</v>
      </c>
      <c r="Q1297" s="166">
        <f t="shared" si="116"/>
        <v>44974</v>
      </c>
      <c r="R1297" s="7"/>
    </row>
    <row r="1298" spans="14:18" x14ac:dyDescent="0.2">
      <c r="N1298" s="160">
        <f t="shared" si="103"/>
        <v>9</v>
      </c>
      <c r="O1298" s="161">
        <f t="shared" si="102"/>
        <v>4993</v>
      </c>
      <c r="P1298" s="166">
        <f t="shared" si="116"/>
        <v>44935</v>
      </c>
      <c r="Q1298" s="166">
        <f t="shared" si="116"/>
        <v>44975</v>
      </c>
      <c r="R1298" s="7"/>
    </row>
    <row r="1299" spans="14:18" x14ac:dyDescent="0.2">
      <c r="N1299" s="160">
        <f t="shared" si="103"/>
        <v>10</v>
      </c>
      <c r="O1299" s="161">
        <f t="shared" si="102"/>
        <v>4494</v>
      </c>
      <c r="P1299" s="166">
        <f t="shared" si="116"/>
        <v>44936</v>
      </c>
      <c r="Q1299" s="166">
        <f t="shared" si="116"/>
        <v>44976</v>
      </c>
      <c r="R1299" s="7"/>
    </row>
    <row r="1300" spans="14:18" x14ac:dyDescent="0.2">
      <c r="N1300" s="160">
        <f t="shared" si="103"/>
        <v>11</v>
      </c>
      <c r="O1300" s="161">
        <f t="shared" si="102"/>
        <v>4085</v>
      </c>
      <c r="P1300" s="166">
        <f t="shared" si="116"/>
        <v>44937</v>
      </c>
      <c r="Q1300" s="166">
        <f t="shared" si="116"/>
        <v>44977</v>
      </c>
      <c r="R1300" s="7"/>
    </row>
    <row r="1301" spans="14:18" x14ac:dyDescent="0.2">
      <c r="N1301" s="160">
        <f t="shared" si="103"/>
        <v>12</v>
      </c>
      <c r="O1301" s="161">
        <f t="shared" si="102"/>
        <v>3745</v>
      </c>
      <c r="P1301" s="166">
        <f t="shared" si="116"/>
        <v>44938</v>
      </c>
      <c r="Q1301" s="166">
        <f t="shared" si="116"/>
        <v>44978</v>
      </c>
      <c r="R1301" s="7"/>
    </row>
    <row r="1302" spans="14:18" x14ac:dyDescent="0.2">
      <c r="N1302" s="160">
        <f t="shared" si="103"/>
        <v>13</v>
      </c>
      <c r="O1302" s="161">
        <f t="shared" si="102"/>
        <v>3457</v>
      </c>
      <c r="P1302" s="166">
        <f t="shared" si="116"/>
        <v>44939</v>
      </c>
      <c r="Q1302" s="166">
        <f t="shared" si="116"/>
        <v>44979</v>
      </c>
      <c r="R1302" s="7"/>
    </row>
    <row r="1303" spans="14:18" x14ac:dyDescent="0.2">
      <c r="N1303" s="160">
        <f t="shared" si="103"/>
        <v>14</v>
      </c>
      <c r="O1303" s="161">
        <f t="shared" si="102"/>
        <v>3210</v>
      </c>
      <c r="P1303" s="166">
        <f t="shared" si="116"/>
        <v>44940</v>
      </c>
      <c r="Q1303" s="166">
        <f t="shared" si="116"/>
        <v>44980</v>
      </c>
      <c r="R1303" s="7"/>
    </row>
    <row r="1304" spans="14:18" x14ac:dyDescent="0.2">
      <c r="N1304" s="160">
        <f t="shared" si="103"/>
        <v>15</v>
      </c>
      <c r="O1304" s="161">
        <f t="shared" si="102"/>
        <v>2996</v>
      </c>
      <c r="P1304" s="166">
        <f t="shared" si="116"/>
        <v>44941</v>
      </c>
      <c r="Q1304" s="166">
        <f t="shared" si="116"/>
        <v>44981</v>
      </c>
      <c r="R1304" s="7"/>
    </row>
    <row r="1305" spans="14:18" x14ac:dyDescent="0.2">
      <c r="N1305" s="160">
        <f t="shared" si="103"/>
        <v>16</v>
      </c>
      <c r="O1305" s="161">
        <f t="shared" si="102"/>
        <v>2809</v>
      </c>
      <c r="P1305" s="166">
        <f t="shared" si="116"/>
        <v>44942</v>
      </c>
      <c r="Q1305" s="166">
        <f t="shared" si="116"/>
        <v>44982</v>
      </c>
      <c r="R1305" s="7"/>
    </row>
    <row r="1306" spans="14:18" x14ac:dyDescent="0.2">
      <c r="N1306" s="160">
        <f t="shared" si="103"/>
        <v>17</v>
      </c>
      <c r="O1306" s="161">
        <f t="shared" si="102"/>
        <v>2644</v>
      </c>
      <c r="P1306" s="166">
        <f t="shared" si="116"/>
        <v>44943</v>
      </c>
      <c r="Q1306" s="166">
        <f t="shared" si="116"/>
        <v>44983</v>
      </c>
      <c r="R1306" s="7"/>
    </row>
    <row r="1307" spans="14:18" x14ac:dyDescent="0.2">
      <c r="N1307" s="160">
        <f t="shared" si="103"/>
        <v>18</v>
      </c>
      <c r="O1307" s="161">
        <f t="shared" si="102"/>
        <v>2497</v>
      </c>
      <c r="P1307" s="166">
        <f t="shared" si="116"/>
        <v>44944</v>
      </c>
      <c r="Q1307" s="166">
        <f t="shared" si="116"/>
        <v>44984</v>
      </c>
      <c r="R1307" s="7"/>
    </row>
    <row r="1308" spans="14:18" x14ac:dyDescent="0.2">
      <c r="N1308" s="160">
        <f t="shared" si="103"/>
        <v>19</v>
      </c>
      <c r="O1308" s="161">
        <f t="shared" si="102"/>
        <v>2366</v>
      </c>
      <c r="P1308" s="166">
        <f t="shared" ref="P1308:Q1323" si="117">P1307+1</f>
        <v>44945</v>
      </c>
      <c r="Q1308" s="166">
        <f t="shared" si="117"/>
        <v>44985</v>
      </c>
      <c r="R1308" s="7"/>
    </row>
    <row r="1309" spans="14:18" x14ac:dyDescent="0.2">
      <c r="N1309" s="160">
        <f t="shared" si="103"/>
        <v>20</v>
      </c>
      <c r="O1309" s="161">
        <f t="shared" si="102"/>
        <v>2247</v>
      </c>
      <c r="P1309" s="166">
        <f t="shared" si="117"/>
        <v>44946</v>
      </c>
      <c r="Q1309" s="166">
        <f t="shared" si="117"/>
        <v>44986</v>
      </c>
      <c r="R1309" s="7"/>
    </row>
    <row r="1310" spans="14:18" x14ac:dyDescent="0.2">
      <c r="N1310" s="160">
        <f t="shared" si="103"/>
        <v>21</v>
      </c>
      <c r="O1310" s="161">
        <f t="shared" si="102"/>
        <v>2140</v>
      </c>
      <c r="P1310" s="166">
        <f t="shared" si="117"/>
        <v>44947</v>
      </c>
      <c r="Q1310" s="166">
        <f t="shared" si="117"/>
        <v>44987</v>
      </c>
      <c r="R1310" s="7"/>
    </row>
    <row r="1311" spans="14:18" x14ac:dyDescent="0.2">
      <c r="N1311" s="160">
        <f t="shared" si="103"/>
        <v>22</v>
      </c>
      <c r="O1311" s="161">
        <f t="shared" si="102"/>
        <v>2043</v>
      </c>
      <c r="P1311" s="166">
        <f t="shared" si="117"/>
        <v>44948</v>
      </c>
      <c r="Q1311" s="166">
        <f t="shared" si="117"/>
        <v>44988</v>
      </c>
      <c r="R1311" s="7"/>
    </row>
    <row r="1312" spans="14:18" x14ac:dyDescent="0.2">
      <c r="N1312" s="160">
        <f t="shared" si="103"/>
        <v>23</v>
      </c>
      <c r="O1312" s="161">
        <f t="shared" si="102"/>
        <v>1954</v>
      </c>
      <c r="P1312" s="166">
        <f t="shared" si="117"/>
        <v>44949</v>
      </c>
      <c r="Q1312" s="166">
        <f t="shared" si="117"/>
        <v>44989</v>
      </c>
      <c r="R1312" s="7"/>
    </row>
    <row r="1313" spans="14:18" x14ac:dyDescent="0.2">
      <c r="N1313" s="160">
        <f t="shared" si="103"/>
        <v>24</v>
      </c>
      <c r="O1313" s="161">
        <f t="shared" si="102"/>
        <v>1873</v>
      </c>
      <c r="P1313" s="166">
        <f t="shared" si="117"/>
        <v>44950</v>
      </c>
      <c r="Q1313" s="166">
        <f t="shared" si="117"/>
        <v>44990</v>
      </c>
      <c r="R1313" s="7"/>
    </row>
    <row r="1314" spans="14:18" x14ac:dyDescent="0.2">
      <c r="N1314" s="160">
        <f t="shared" si="103"/>
        <v>25</v>
      </c>
      <c r="O1314" s="161">
        <f t="shared" si="102"/>
        <v>1798</v>
      </c>
      <c r="P1314" s="166">
        <f t="shared" si="117"/>
        <v>44951</v>
      </c>
      <c r="Q1314" s="166">
        <f t="shared" si="117"/>
        <v>44991</v>
      </c>
      <c r="R1314" s="7"/>
    </row>
    <row r="1315" spans="14:18" x14ac:dyDescent="0.2">
      <c r="N1315" s="160">
        <f t="shared" si="103"/>
        <v>26</v>
      </c>
      <c r="O1315" s="161">
        <f t="shared" si="102"/>
        <v>1729</v>
      </c>
      <c r="P1315" s="166">
        <f t="shared" si="117"/>
        <v>44952</v>
      </c>
      <c r="Q1315" s="166">
        <f t="shared" si="117"/>
        <v>44992</v>
      </c>
      <c r="R1315" s="7"/>
    </row>
    <row r="1316" spans="14:18" x14ac:dyDescent="0.2">
      <c r="N1316" s="160">
        <f t="shared" si="103"/>
        <v>27</v>
      </c>
      <c r="O1316" s="161">
        <f t="shared" si="102"/>
        <v>1665</v>
      </c>
      <c r="P1316" s="166">
        <f t="shared" si="117"/>
        <v>44953</v>
      </c>
      <c r="Q1316" s="166">
        <f t="shared" si="117"/>
        <v>44993</v>
      </c>
      <c r="R1316" s="7"/>
    </row>
    <row r="1317" spans="14:18" x14ac:dyDescent="0.2">
      <c r="N1317" s="160">
        <f t="shared" si="103"/>
        <v>28</v>
      </c>
      <c r="O1317" s="161">
        <f t="shared" si="102"/>
        <v>1606</v>
      </c>
      <c r="P1317" s="166">
        <f t="shared" si="117"/>
        <v>44954</v>
      </c>
      <c r="Q1317" s="166">
        <f t="shared" si="117"/>
        <v>44994</v>
      </c>
      <c r="R1317" s="7"/>
    </row>
    <row r="1318" spans="14:18" x14ac:dyDescent="0.2">
      <c r="N1318" s="160">
        <f t="shared" si="103"/>
        <v>29</v>
      </c>
      <c r="O1318" s="161">
        <f t="shared" si="102"/>
        <v>1550</v>
      </c>
      <c r="P1318" s="166">
        <f t="shared" si="117"/>
        <v>44955</v>
      </c>
      <c r="Q1318" s="166">
        <f t="shared" si="117"/>
        <v>44995</v>
      </c>
      <c r="R1318" s="7"/>
    </row>
    <row r="1319" spans="14:18" x14ac:dyDescent="0.2">
      <c r="N1319" s="160">
        <f t="shared" si="103"/>
        <v>30</v>
      </c>
      <c r="O1319" s="161">
        <f t="shared" si="102"/>
        <v>1499</v>
      </c>
      <c r="P1319" s="166">
        <f t="shared" si="117"/>
        <v>44956</v>
      </c>
      <c r="Q1319" s="166">
        <f t="shared" si="117"/>
        <v>44996</v>
      </c>
      <c r="R1319" s="7"/>
    </row>
    <row r="1320" spans="14:18" x14ac:dyDescent="0.2">
      <c r="N1320" s="160">
        <f t="shared" si="103"/>
        <v>31</v>
      </c>
      <c r="O1320" s="161">
        <f t="shared" si="102"/>
        <v>1450</v>
      </c>
      <c r="P1320" s="166">
        <f t="shared" si="117"/>
        <v>44957</v>
      </c>
      <c r="Q1320" s="166">
        <f t="shared" si="117"/>
        <v>44997</v>
      </c>
      <c r="R1320" s="7"/>
    </row>
    <row r="1321" spans="14:18" x14ac:dyDescent="0.2">
      <c r="N1321" s="160">
        <f t="shared" si="103"/>
        <v>1</v>
      </c>
      <c r="O1321" s="161">
        <f t="shared" si="102"/>
        <v>44958</v>
      </c>
      <c r="P1321" s="166">
        <f t="shared" si="117"/>
        <v>44958</v>
      </c>
      <c r="Q1321" s="166">
        <f t="shared" si="117"/>
        <v>44998</v>
      </c>
      <c r="R1321" s="7"/>
    </row>
    <row r="1322" spans="14:18" x14ac:dyDescent="0.2">
      <c r="N1322" s="160">
        <f t="shared" si="103"/>
        <v>2</v>
      </c>
      <c r="O1322" s="161">
        <f t="shared" si="102"/>
        <v>22480</v>
      </c>
      <c r="P1322" s="166">
        <f t="shared" si="117"/>
        <v>44959</v>
      </c>
      <c r="Q1322" s="166">
        <f t="shared" si="117"/>
        <v>44999</v>
      </c>
      <c r="R1322" s="7"/>
    </row>
    <row r="1323" spans="14:18" x14ac:dyDescent="0.2">
      <c r="N1323" s="160">
        <f t="shared" si="103"/>
        <v>3</v>
      </c>
      <c r="O1323" s="161">
        <f t="shared" si="102"/>
        <v>14987</v>
      </c>
      <c r="P1323" s="166">
        <f t="shared" si="117"/>
        <v>44960</v>
      </c>
      <c r="Q1323" s="166">
        <f t="shared" si="117"/>
        <v>45000</v>
      </c>
      <c r="R1323" s="7"/>
    </row>
    <row r="1324" spans="14:18" x14ac:dyDescent="0.2">
      <c r="N1324" s="160">
        <f t="shared" si="103"/>
        <v>4</v>
      </c>
      <c r="O1324" s="161">
        <f t="shared" si="102"/>
        <v>11240</v>
      </c>
      <c r="P1324" s="166">
        <f t="shared" ref="P1324:Q1339" si="118">P1323+1</f>
        <v>44961</v>
      </c>
      <c r="Q1324" s="166">
        <f t="shared" si="118"/>
        <v>45001</v>
      </c>
      <c r="R1324" s="7"/>
    </row>
    <row r="1325" spans="14:18" x14ac:dyDescent="0.2">
      <c r="N1325" s="160">
        <f t="shared" si="103"/>
        <v>5</v>
      </c>
      <c r="O1325" s="161">
        <f t="shared" si="102"/>
        <v>8992</v>
      </c>
      <c r="P1325" s="166">
        <f t="shared" si="118"/>
        <v>44962</v>
      </c>
      <c r="Q1325" s="166">
        <f t="shared" si="118"/>
        <v>45002</v>
      </c>
      <c r="R1325" s="7"/>
    </row>
    <row r="1326" spans="14:18" x14ac:dyDescent="0.2">
      <c r="N1326" s="160">
        <f t="shared" si="103"/>
        <v>6</v>
      </c>
      <c r="O1326" s="161">
        <f t="shared" si="102"/>
        <v>7494</v>
      </c>
      <c r="P1326" s="166">
        <f t="shared" si="118"/>
        <v>44963</v>
      </c>
      <c r="Q1326" s="166">
        <f t="shared" si="118"/>
        <v>45003</v>
      </c>
      <c r="R1326" s="7"/>
    </row>
    <row r="1327" spans="14:18" x14ac:dyDescent="0.2">
      <c r="N1327" s="160">
        <f t="shared" si="103"/>
        <v>7</v>
      </c>
      <c r="O1327" s="161">
        <f t="shared" si="102"/>
        <v>6423</v>
      </c>
      <c r="P1327" s="166">
        <f t="shared" si="118"/>
        <v>44964</v>
      </c>
      <c r="Q1327" s="166">
        <f t="shared" si="118"/>
        <v>45004</v>
      </c>
      <c r="R1327" s="7"/>
    </row>
    <row r="1328" spans="14:18" x14ac:dyDescent="0.2">
      <c r="N1328" s="160">
        <f t="shared" si="103"/>
        <v>8</v>
      </c>
      <c r="O1328" s="161">
        <f t="shared" si="102"/>
        <v>5621</v>
      </c>
      <c r="P1328" s="166">
        <f t="shared" si="118"/>
        <v>44965</v>
      </c>
      <c r="Q1328" s="166">
        <f t="shared" si="118"/>
        <v>45005</v>
      </c>
      <c r="R1328" s="7"/>
    </row>
    <row r="1329" spans="14:18" x14ac:dyDescent="0.2">
      <c r="N1329" s="160">
        <f t="shared" si="103"/>
        <v>9</v>
      </c>
      <c r="O1329" s="161">
        <f t="shared" si="102"/>
        <v>4996</v>
      </c>
      <c r="P1329" s="166">
        <f t="shared" si="118"/>
        <v>44966</v>
      </c>
      <c r="Q1329" s="166">
        <f t="shared" si="118"/>
        <v>45006</v>
      </c>
      <c r="R1329" s="7"/>
    </row>
    <row r="1330" spans="14:18" x14ac:dyDescent="0.2">
      <c r="N1330" s="160">
        <f t="shared" si="103"/>
        <v>10</v>
      </c>
      <c r="O1330" s="161">
        <f t="shared" si="102"/>
        <v>4497</v>
      </c>
      <c r="P1330" s="166">
        <f t="shared" si="118"/>
        <v>44967</v>
      </c>
      <c r="Q1330" s="166">
        <f t="shared" si="118"/>
        <v>45007</v>
      </c>
      <c r="R1330" s="7"/>
    </row>
    <row r="1331" spans="14:18" x14ac:dyDescent="0.2">
      <c r="N1331" s="160">
        <f t="shared" si="103"/>
        <v>11</v>
      </c>
      <c r="O1331" s="161">
        <f t="shared" si="102"/>
        <v>4088</v>
      </c>
      <c r="P1331" s="166">
        <f t="shared" si="118"/>
        <v>44968</v>
      </c>
      <c r="Q1331" s="166">
        <f t="shared" si="118"/>
        <v>45008</v>
      </c>
      <c r="R1331" s="7"/>
    </row>
    <row r="1332" spans="14:18" x14ac:dyDescent="0.2">
      <c r="N1332" s="160">
        <f t="shared" si="103"/>
        <v>12</v>
      </c>
      <c r="O1332" s="161">
        <f t="shared" si="102"/>
        <v>3747</v>
      </c>
      <c r="P1332" s="166">
        <f t="shared" si="118"/>
        <v>44969</v>
      </c>
      <c r="Q1332" s="166">
        <f t="shared" si="118"/>
        <v>45009</v>
      </c>
      <c r="R1332" s="7"/>
    </row>
    <row r="1333" spans="14:18" x14ac:dyDescent="0.2">
      <c r="N1333" s="160">
        <f t="shared" si="103"/>
        <v>13</v>
      </c>
      <c r="O1333" s="161">
        <f t="shared" si="102"/>
        <v>3459</v>
      </c>
      <c r="P1333" s="166">
        <f t="shared" si="118"/>
        <v>44970</v>
      </c>
      <c r="Q1333" s="166">
        <f t="shared" si="118"/>
        <v>45010</v>
      </c>
      <c r="R1333" s="7"/>
    </row>
    <row r="1334" spans="14:18" x14ac:dyDescent="0.2">
      <c r="N1334" s="160">
        <f t="shared" si="103"/>
        <v>14</v>
      </c>
      <c r="O1334" s="161">
        <f t="shared" si="102"/>
        <v>3212</v>
      </c>
      <c r="P1334" s="166">
        <f t="shared" si="118"/>
        <v>44971</v>
      </c>
      <c r="Q1334" s="166">
        <f t="shared" si="118"/>
        <v>45011</v>
      </c>
      <c r="R1334" s="7"/>
    </row>
    <row r="1335" spans="14:18" x14ac:dyDescent="0.2">
      <c r="N1335" s="160">
        <f t="shared" si="103"/>
        <v>15</v>
      </c>
      <c r="O1335" s="161">
        <f t="shared" si="102"/>
        <v>2998</v>
      </c>
      <c r="P1335" s="166">
        <f t="shared" si="118"/>
        <v>44972</v>
      </c>
      <c r="Q1335" s="166">
        <f t="shared" si="118"/>
        <v>45012</v>
      </c>
      <c r="R1335" s="7"/>
    </row>
    <row r="1336" spans="14:18" x14ac:dyDescent="0.2">
      <c r="N1336" s="160">
        <f t="shared" si="103"/>
        <v>16</v>
      </c>
      <c r="O1336" s="161">
        <f t="shared" si="102"/>
        <v>2811</v>
      </c>
      <c r="P1336" s="166">
        <f t="shared" si="118"/>
        <v>44973</v>
      </c>
      <c r="Q1336" s="166">
        <f t="shared" si="118"/>
        <v>45013</v>
      </c>
      <c r="R1336" s="7"/>
    </row>
    <row r="1337" spans="14:18" x14ac:dyDescent="0.2">
      <c r="N1337" s="160">
        <f t="shared" si="103"/>
        <v>17</v>
      </c>
      <c r="O1337" s="161">
        <f t="shared" si="102"/>
        <v>2646</v>
      </c>
      <c r="P1337" s="166">
        <f t="shared" si="118"/>
        <v>44974</v>
      </c>
      <c r="Q1337" s="166">
        <f t="shared" si="118"/>
        <v>45014</v>
      </c>
      <c r="R1337" s="7"/>
    </row>
    <row r="1338" spans="14:18" x14ac:dyDescent="0.2">
      <c r="N1338" s="160">
        <f t="shared" si="103"/>
        <v>18</v>
      </c>
      <c r="O1338" s="161">
        <f t="shared" si="102"/>
        <v>2499</v>
      </c>
      <c r="P1338" s="166">
        <f t="shared" si="118"/>
        <v>44975</v>
      </c>
      <c r="Q1338" s="166">
        <f t="shared" si="118"/>
        <v>45015</v>
      </c>
      <c r="R1338" s="7"/>
    </row>
    <row r="1339" spans="14:18" x14ac:dyDescent="0.2">
      <c r="N1339" s="160">
        <f t="shared" si="103"/>
        <v>19</v>
      </c>
      <c r="O1339" s="161">
        <f t="shared" si="102"/>
        <v>2367</v>
      </c>
      <c r="P1339" s="166">
        <f t="shared" si="118"/>
        <v>44976</v>
      </c>
      <c r="Q1339" s="166">
        <f t="shared" si="118"/>
        <v>45016</v>
      </c>
      <c r="R1339" s="7"/>
    </row>
    <row r="1340" spans="14:18" x14ac:dyDescent="0.2">
      <c r="N1340" s="160">
        <f t="shared" si="103"/>
        <v>20</v>
      </c>
      <c r="O1340" s="161">
        <f t="shared" si="102"/>
        <v>2249</v>
      </c>
      <c r="P1340" s="166">
        <f t="shared" ref="P1340:Q1355" si="119">P1339+1</f>
        <v>44977</v>
      </c>
      <c r="Q1340" s="166">
        <f t="shared" si="119"/>
        <v>45017</v>
      </c>
      <c r="R1340" s="7"/>
    </row>
    <row r="1341" spans="14:18" x14ac:dyDescent="0.2">
      <c r="N1341" s="160">
        <f t="shared" si="103"/>
        <v>21</v>
      </c>
      <c r="O1341" s="161">
        <f t="shared" si="102"/>
        <v>2142</v>
      </c>
      <c r="P1341" s="166">
        <f t="shared" si="119"/>
        <v>44978</v>
      </c>
      <c r="Q1341" s="166">
        <f t="shared" si="119"/>
        <v>45018</v>
      </c>
      <c r="R1341" s="7"/>
    </row>
    <row r="1342" spans="14:18" x14ac:dyDescent="0.2">
      <c r="N1342" s="160">
        <f t="shared" si="103"/>
        <v>22</v>
      </c>
      <c r="O1342" s="161">
        <f t="shared" si="102"/>
        <v>2045</v>
      </c>
      <c r="P1342" s="166">
        <f t="shared" si="119"/>
        <v>44979</v>
      </c>
      <c r="Q1342" s="166">
        <f t="shared" si="119"/>
        <v>45019</v>
      </c>
      <c r="R1342" s="7"/>
    </row>
    <row r="1343" spans="14:18" x14ac:dyDescent="0.2">
      <c r="N1343" s="160">
        <f t="shared" si="103"/>
        <v>23</v>
      </c>
      <c r="O1343" s="161">
        <f t="shared" si="102"/>
        <v>1956</v>
      </c>
      <c r="P1343" s="166">
        <f t="shared" si="119"/>
        <v>44980</v>
      </c>
      <c r="Q1343" s="166">
        <f t="shared" si="119"/>
        <v>45020</v>
      </c>
      <c r="R1343" s="7"/>
    </row>
    <row r="1344" spans="14:18" x14ac:dyDescent="0.2">
      <c r="N1344" s="160">
        <f t="shared" si="103"/>
        <v>24</v>
      </c>
      <c r="O1344" s="161">
        <f t="shared" si="102"/>
        <v>1874</v>
      </c>
      <c r="P1344" s="166">
        <f t="shared" si="119"/>
        <v>44981</v>
      </c>
      <c r="Q1344" s="166">
        <f t="shared" si="119"/>
        <v>45021</v>
      </c>
      <c r="R1344" s="7"/>
    </row>
    <row r="1345" spans="14:18" x14ac:dyDescent="0.2">
      <c r="N1345" s="160">
        <f t="shared" si="103"/>
        <v>25</v>
      </c>
      <c r="O1345" s="161">
        <f t="shared" si="102"/>
        <v>1799</v>
      </c>
      <c r="P1345" s="166">
        <f t="shared" si="119"/>
        <v>44982</v>
      </c>
      <c r="Q1345" s="166">
        <f t="shared" si="119"/>
        <v>45022</v>
      </c>
      <c r="R1345" s="7"/>
    </row>
    <row r="1346" spans="14:18" x14ac:dyDescent="0.2">
      <c r="N1346" s="160">
        <f t="shared" si="103"/>
        <v>26</v>
      </c>
      <c r="O1346" s="161">
        <f t="shared" si="102"/>
        <v>1730</v>
      </c>
      <c r="P1346" s="166">
        <f t="shared" si="119"/>
        <v>44983</v>
      </c>
      <c r="Q1346" s="166">
        <f t="shared" si="119"/>
        <v>45023</v>
      </c>
      <c r="R1346" s="7"/>
    </row>
    <row r="1347" spans="14:18" x14ac:dyDescent="0.2">
      <c r="N1347" s="160">
        <f t="shared" si="103"/>
        <v>27</v>
      </c>
      <c r="O1347" s="161">
        <f t="shared" si="102"/>
        <v>1666</v>
      </c>
      <c r="P1347" s="166">
        <f t="shared" si="119"/>
        <v>44984</v>
      </c>
      <c r="Q1347" s="166">
        <f t="shared" si="119"/>
        <v>45024</v>
      </c>
      <c r="R1347" s="7"/>
    </row>
    <row r="1348" spans="14:18" x14ac:dyDescent="0.2">
      <c r="N1348" s="160">
        <f t="shared" si="103"/>
        <v>28</v>
      </c>
      <c r="O1348" s="161">
        <f t="shared" si="102"/>
        <v>1607</v>
      </c>
      <c r="P1348" s="166">
        <f t="shared" si="119"/>
        <v>44985</v>
      </c>
      <c r="Q1348" s="166">
        <f t="shared" si="119"/>
        <v>45025</v>
      </c>
      <c r="R1348" s="7"/>
    </row>
    <row r="1349" spans="14:18" x14ac:dyDescent="0.2">
      <c r="N1349" s="160">
        <f t="shared" si="103"/>
        <v>1</v>
      </c>
      <c r="O1349" s="161">
        <f t="shared" si="102"/>
        <v>44986</v>
      </c>
      <c r="P1349" s="166">
        <f t="shared" si="119"/>
        <v>44986</v>
      </c>
      <c r="Q1349" s="166">
        <f t="shared" si="119"/>
        <v>45026</v>
      </c>
      <c r="R1349" s="7"/>
    </row>
    <row r="1350" spans="14:18" x14ac:dyDescent="0.2">
      <c r="N1350" s="160">
        <f t="shared" si="103"/>
        <v>2</v>
      </c>
      <c r="O1350" s="161">
        <f t="shared" si="102"/>
        <v>22494</v>
      </c>
      <c r="P1350" s="166">
        <f t="shared" si="119"/>
        <v>44987</v>
      </c>
      <c r="Q1350" s="166">
        <f t="shared" si="119"/>
        <v>45027</v>
      </c>
      <c r="R1350" s="7"/>
    </row>
    <row r="1351" spans="14:18" x14ac:dyDescent="0.2">
      <c r="N1351" s="160">
        <f t="shared" si="103"/>
        <v>3</v>
      </c>
      <c r="O1351" s="161">
        <f t="shared" si="102"/>
        <v>14996</v>
      </c>
      <c r="P1351" s="166">
        <f t="shared" si="119"/>
        <v>44988</v>
      </c>
      <c r="Q1351" s="166">
        <f t="shared" si="119"/>
        <v>45028</v>
      </c>
      <c r="R1351" s="7"/>
    </row>
    <row r="1352" spans="14:18" x14ac:dyDescent="0.2">
      <c r="N1352" s="160">
        <f t="shared" si="103"/>
        <v>4</v>
      </c>
      <c r="O1352" s="161">
        <f t="shared" si="102"/>
        <v>11247</v>
      </c>
      <c r="P1352" s="166">
        <f t="shared" si="119"/>
        <v>44989</v>
      </c>
      <c r="Q1352" s="166">
        <f t="shared" si="119"/>
        <v>45029</v>
      </c>
      <c r="R1352" s="7"/>
    </row>
    <row r="1353" spans="14:18" x14ac:dyDescent="0.2">
      <c r="N1353" s="160">
        <f t="shared" si="103"/>
        <v>5</v>
      </c>
      <c r="O1353" s="161">
        <f t="shared" ref="O1353:O1416" si="120">ROUND(P1353/N1353,0)</f>
        <v>8998</v>
      </c>
      <c r="P1353" s="166">
        <f t="shared" si="119"/>
        <v>44990</v>
      </c>
      <c r="Q1353" s="166">
        <f t="shared" si="119"/>
        <v>45030</v>
      </c>
      <c r="R1353" s="7"/>
    </row>
    <row r="1354" spans="14:18" x14ac:dyDescent="0.2">
      <c r="N1354" s="160">
        <f t="shared" ref="N1354:N1417" si="121">DAY(P1354)</f>
        <v>6</v>
      </c>
      <c r="O1354" s="161">
        <f t="shared" si="120"/>
        <v>7499</v>
      </c>
      <c r="P1354" s="166">
        <f t="shared" si="119"/>
        <v>44991</v>
      </c>
      <c r="Q1354" s="166">
        <f t="shared" si="119"/>
        <v>45031</v>
      </c>
      <c r="R1354" s="7"/>
    </row>
    <row r="1355" spans="14:18" x14ac:dyDescent="0.2">
      <c r="N1355" s="160">
        <f t="shared" si="121"/>
        <v>7</v>
      </c>
      <c r="O1355" s="161">
        <f t="shared" si="120"/>
        <v>6427</v>
      </c>
      <c r="P1355" s="166">
        <f t="shared" si="119"/>
        <v>44992</v>
      </c>
      <c r="Q1355" s="166">
        <f t="shared" si="119"/>
        <v>45032</v>
      </c>
      <c r="R1355" s="7"/>
    </row>
    <row r="1356" spans="14:18" x14ac:dyDescent="0.2">
      <c r="N1356" s="160">
        <f t="shared" si="121"/>
        <v>8</v>
      </c>
      <c r="O1356" s="161">
        <f t="shared" si="120"/>
        <v>5624</v>
      </c>
      <c r="P1356" s="166">
        <f t="shared" ref="P1356:Q1371" si="122">P1355+1</f>
        <v>44993</v>
      </c>
      <c r="Q1356" s="166">
        <f t="shared" si="122"/>
        <v>45033</v>
      </c>
      <c r="R1356" s="7"/>
    </row>
    <row r="1357" spans="14:18" x14ac:dyDescent="0.2">
      <c r="N1357" s="160">
        <f t="shared" si="121"/>
        <v>9</v>
      </c>
      <c r="O1357" s="161">
        <f t="shared" si="120"/>
        <v>4999</v>
      </c>
      <c r="P1357" s="166">
        <f t="shared" si="122"/>
        <v>44994</v>
      </c>
      <c r="Q1357" s="166">
        <f t="shared" si="122"/>
        <v>45034</v>
      </c>
      <c r="R1357" s="7"/>
    </row>
    <row r="1358" spans="14:18" x14ac:dyDescent="0.2">
      <c r="N1358" s="160">
        <f t="shared" si="121"/>
        <v>10</v>
      </c>
      <c r="O1358" s="161">
        <f t="shared" si="120"/>
        <v>4500</v>
      </c>
      <c r="P1358" s="166">
        <f t="shared" si="122"/>
        <v>44995</v>
      </c>
      <c r="Q1358" s="166">
        <f t="shared" si="122"/>
        <v>45035</v>
      </c>
      <c r="R1358" s="7"/>
    </row>
    <row r="1359" spans="14:18" x14ac:dyDescent="0.2">
      <c r="N1359" s="160">
        <f t="shared" si="121"/>
        <v>11</v>
      </c>
      <c r="O1359" s="161">
        <f t="shared" si="120"/>
        <v>4091</v>
      </c>
      <c r="P1359" s="166">
        <f t="shared" si="122"/>
        <v>44996</v>
      </c>
      <c r="Q1359" s="166">
        <f t="shared" si="122"/>
        <v>45036</v>
      </c>
      <c r="R1359" s="7"/>
    </row>
    <row r="1360" spans="14:18" x14ac:dyDescent="0.2">
      <c r="N1360" s="160">
        <f t="shared" si="121"/>
        <v>12</v>
      </c>
      <c r="O1360" s="161">
        <f t="shared" si="120"/>
        <v>3750</v>
      </c>
      <c r="P1360" s="166">
        <f t="shared" si="122"/>
        <v>44997</v>
      </c>
      <c r="Q1360" s="166">
        <f t="shared" si="122"/>
        <v>45037</v>
      </c>
      <c r="R1360" s="7"/>
    </row>
    <row r="1361" spans="14:18" x14ac:dyDescent="0.2">
      <c r="N1361" s="160">
        <f t="shared" si="121"/>
        <v>13</v>
      </c>
      <c r="O1361" s="161">
        <f t="shared" si="120"/>
        <v>3461</v>
      </c>
      <c r="P1361" s="166">
        <f t="shared" si="122"/>
        <v>44998</v>
      </c>
      <c r="Q1361" s="166">
        <f t="shared" si="122"/>
        <v>45038</v>
      </c>
      <c r="R1361" s="7"/>
    </row>
    <row r="1362" spans="14:18" x14ac:dyDescent="0.2">
      <c r="N1362" s="160">
        <f t="shared" si="121"/>
        <v>14</v>
      </c>
      <c r="O1362" s="161">
        <f t="shared" si="120"/>
        <v>3214</v>
      </c>
      <c r="P1362" s="166">
        <f t="shared" si="122"/>
        <v>44999</v>
      </c>
      <c r="Q1362" s="166">
        <f t="shared" si="122"/>
        <v>45039</v>
      </c>
      <c r="R1362" s="7"/>
    </row>
    <row r="1363" spans="14:18" x14ac:dyDescent="0.2">
      <c r="N1363" s="160">
        <f t="shared" si="121"/>
        <v>15</v>
      </c>
      <c r="O1363" s="161">
        <f t="shared" si="120"/>
        <v>3000</v>
      </c>
      <c r="P1363" s="166">
        <f t="shared" si="122"/>
        <v>45000</v>
      </c>
      <c r="Q1363" s="166">
        <f t="shared" si="122"/>
        <v>45040</v>
      </c>
      <c r="R1363" s="7"/>
    </row>
    <row r="1364" spans="14:18" x14ac:dyDescent="0.2">
      <c r="N1364" s="160">
        <f t="shared" si="121"/>
        <v>16</v>
      </c>
      <c r="O1364" s="161">
        <f t="shared" si="120"/>
        <v>2813</v>
      </c>
      <c r="P1364" s="166">
        <f t="shared" si="122"/>
        <v>45001</v>
      </c>
      <c r="Q1364" s="166">
        <f t="shared" si="122"/>
        <v>45041</v>
      </c>
      <c r="R1364" s="7"/>
    </row>
    <row r="1365" spans="14:18" x14ac:dyDescent="0.2">
      <c r="N1365" s="160">
        <f t="shared" si="121"/>
        <v>17</v>
      </c>
      <c r="O1365" s="161">
        <f t="shared" si="120"/>
        <v>2647</v>
      </c>
      <c r="P1365" s="166">
        <f t="shared" si="122"/>
        <v>45002</v>
      </c>
      <c r="Q1365" s="166">
        <f t="shared" si="122"/>
        <v>45042</v>
      </c>
      <c r="R1365" s="7"/>
    </row>
    <row r="1366" spans="14:18" x14ac:dyDescent="0.2">
      <c r="N1366" s="160">
        <f t="shared" si="121"/>
        <v>18</v>
      </c>
      <c r="O1366" s="161">
        <f t="shared" si="120"/>
        <v>2500</v>
      </c>
      <c r="P1366" s="166">
        <f t="shared" si="122"/>
        <v>45003</v>
      </c>
      <c r="Q1366" s="166">
        <f t="shared" si="122"/>
        <v>45043</v>
      </c>
      <c r="R1366" s="7"/>
    </row>
    <row r="1367" spans="14:18" x14ac:dyDescent="0.2">
      <c r="N1367" s="160">
        <f t="shared" si="121"/>
        <v>19</v>
      </c>
      <c r="O1367" s="161">
        <f t="shared" si="120"/>
        <v>2369</v>
      </c>
      <c r="P1367" s="166">
        <f t="shared" si="122"/>
        <v>45004</v>
      </c>
      <c r="Q1367" s="166">
        <f t="shared" si="122"/>
        <v>45044</v>
      </c>
      <c r="R1367" s="7"/>
    </row>
    <row r="1368" spans="14:18" x14ac:dyDescent="0.2">
      <c r="N1368" s="160">
        <f t="shared" si="121"/>
        <v>20</v>
      </c>
      <c r="O1368" s="161">
        <f t="shared" si="120"/>
        <v>2250</v>
      </c>
      <c r="P1368" s="166">
        <f t="shared" si="122"/>
        <v>45005</v>
      </c>
      <c r="Q1368" s="166">
        <f t="shared" si="122"/>
        <v>45045</v>
      </c>
      <c r="R1368" s="7"/>
    </row>
    <row r="1369" spans="14:18" x14ac:dyDescent="0.2">
      <c r="N1369" s="160">
        <f t="shared" si="121"/>
        <v>21</v>
      </c>
      <c r="O1369" s="161">
        <f t="shared" si="120"/>
        <v>2143</v>
      </c>
      <c r="P1369" s="166">
        <f t="shared" si="122"/>
        <v>45006</v>
      </c>
      <c r="Q1369" s="166">
        <f t="shared" si="122"/>
        <v>45046</v>
      </c>
      <c r="R1369" s="7"/>
    </row>
    <row r="1370" spans="14:18" x14ac:dyDescent="0.2">
      <c r="N1370" s="160">
        <f t="shared" si="121"/>
        <v>22</v>
      </c>
      <c r="O1370" s="161">
        <f t="shared" si="120"/>
        <v>2046</v>
      </c>
      <c r="P1370" s="166">
        <f t="shared" si="122"/>
        <v>45007</v>
      </c>
      <c r="Q1370" s="166">
        <f t="shared" si="122"/>
        <v>45047</v>
      </c>
      <c r="R1370" s="7"/>
    </row>
    <row r="1371" spans="14:18" x14ac:dyDescent="0.2">
      <c r="N1371" s="160">
        <f t="shared" si="121"/>
        <v>23</v>
      </c>
      <c r="O1371" s="161">
        <f t="shared" si="120"/>
        <v>1957</v>
      </c>
      <c r="P1371" s="166">
        <f t="shared" si="122"/>
        <v>45008</v>
      </c>
      <c r="Q1371" s="166">
        <f t="shared" si="122"/>
        <v>45048</v>
      </c>
      <c r="R1371" s="7"/>
    </row>
    <row r="1372" spans="14:18" x14ac:dyDescent="0.2">
      <c r="N1372" s="160">
        <f t="shared" si="121"/>
        <v>24</v>
      </c>
      <c r="O1372" s="161">
        <f t="shared" si="120"/>
        <v>1875</v>
      </c>
      <c r="P1372" s="166">
        <f t="shared" ref="P1372:Q1387" si="123">P1371+1</f>
        <v>45009</v>
      </c>
      <c r="Q1372" s="166">
        <f t="shared" si="123"/>
        <v>45049</v>
      </c>
      <c r="R1372" s="7"/>
    </row>
    <row r="1373" spans="14:18" x14ac:dyDescent="0.2">
      <c r="N1373" s="160">
        <f t="shared" si="121"/>
        <v>25</v>
      </c>
      <c r="O1373" s="161">
        <f t="shared" si="120"/>
        <v>1800</v>
      </c>
      <c r="P1373" s="166">
        <f t="shared" si="123"/>
        <v>45010</v>
      </c>
      <c r="Q1373" s="166">
        <f t="shared" si="123"/>
        <v>45050</v>
      </c>
      <c r="R1373" s="7"/>
    </row>
    <row r="1374" spans="14:18" x14ac:dyDescent="0.2">
      <c r="N1374" s="160">
        <f t="shared" si="121"/>
        <v>26</v>
      </c>
      <c r="O1374" s="161">
        <f t="shared" si="120"/>
        <v>1731</v>
      </c>
      <c r="P1374" s="166">
        <f t="shared" si="123"/>
        <v>45011</v>
      </c>
      <c r="Q1374" s="166">
        <f t="shared" si="123"/>
        <v>45051</v>
      </c>
      <c r="R1374" s="7"/>
    </row>
    <row r="1375" spans="14:18" x14ac:dyDescent="0.2">
      <c r="N1375" s="160">
        <f t="shared" si="121"/>
        <v>27</v>
      </c>
      <c r="O1375" s="161">
        <f t="shared" si="120"/>
        <v>1667</v>
      </c>
      <c r="P1375" s="166">
        <f t="shared" si="123"/>
        <v>45012</v>
      </c>
      <c r="Q1375" s="166">
        <f t="shared" si="123"/>
        <v>45052</v>
      </c>
      <c r="R1375" s="7"/>
    </row>
    <row r="1376" spans="14:18" x14ac:dyDescent="0.2">
      <c r="N1376" s="160">
        <f t="shared" si="121"/>
        <v>28</v>
      </c>
      <c r="O1376" s="161">
        <f t="shared" si="120"/>
        <v>1608</v>
      </c>
      <c r="P1376" s="166">
        <f t="shared" si="123"/>
        <v>45013</v>
      </c>
      <c r="Q1376" s="166">
        <f t="shared" si="123"/>
        <v>45053</v>
      </c>
      <c r="R1376" s="7"/>
    </row>
    <row r="1377" spans="14:18" x14ac:dyDescent="0.2">
      <c r="N1377" s="160">
        <f t="shared" si="121"/>
        <v>29</v>
      </c>
      <c r="O1377" s="161">
        <f t="shared" si="120"/>
        <v>1552</v>
      </c>
      <c r="P1377" s="166">
        <f t="shared" si="123"/>
        <v>45014</v>
      </c>
      <c r="Q1377" s="166">
        <f t="shared" si="123"/>
        <v>45054</v>
      </c>
      <c r="R1377" s="7"/>
    </row>
    <row r="1378" spans="14:18" x14ac:dyDescent="0.2">
      <c r="N1378" s="160">
        <f t="shared" si="121"/>
        <v>30</v>
      </c>
      <c r="O1378" s="161">
        <f t="shared" si="120"/>
        <v>1501</v>
      </c>
      <c r="P1378" s="166">
        <f t="shared" si="123"/>
        <v>45015</v>
      </c>
      <c r="Q1378" s="166">
        <f t="shared" si="123"/>
        <v>45055</v>
      </c>
      <c r="R1378" s="7"/>
    </row>
    <row r="1379" spans="14:18" x14ac:dyDescent="0.2">
      <c r="N1379" s="160">
        <f t="shared" si="121"/>
        <v>31</v>
      </c>
      <c r="O1379" s="161">
        <f t="shared" si="120"/>
        <v>1452</v>
      </c>
      <c r="P1379" s="166">
        <f t="shared" si="123"/>
        <v>45016</v>
      </c>
      <c r="Q1379" s="166">
        <f t="shared" si="123"/>
        <v>45056</v>
      </c>
      <c r="R1379" s="7"/>
    </row>
    <row r="1380" spans="14:18" x14ac:dyDescent="0.2">
      <c r="N1380" s="160">
        <f t="shared" si="121"/>
        <v>1</v>
      </c>
      <c r="O1380" s="161">
        <f t="shared" si="120"/>
        <v>45017</v>
      </c>
      <c r="P1380" s="166">
        <f t="shared" si="123"/>
        <v>45017</v>
      </c>
      <c r="Q1380" s="166">
        <f t="shared" si="123"/>
        <v>45057</v>
      </c>
      <c r="R1380" s="7"/>
    </row>
    <row r="1381" spans="14:18" x14ac:dyDescent="0.2">
      <c r="N1381" s="160">
        <f t="shared" si="121"/>
        <v>2</v>
      </c>
      <c r="O1381" s="161">
        <f t="shared" si="120"/>
        <v>22509</v>
      </c>
      <c r="P1381" s="166">
        <f t="shared" si="123"/>
        <v>45018</v>
      </c>
      <c r="Q1381" s="166">
        <f t="shared" si="123"/>
        <v>45058</v>
      </c>
      <c r="R1381" s="7"/>
    </row>
    <row r="1382" spans="14:18" x14ac:dyDescent="0.2">
      <c r="N1382" s="160">
        <f t="shared" si="121"/>
        <v>3</v>
      </c>
      <c r="O1382" s="161">
        <f t="shared" si="120"/>
        <v>15006</v>
      </c>
      <c r="P1382" s="166">
        <f t="shared" si="123"/>
        <v>45019</v>
      </c>
      <c r="Q1382" s="166">
        <f t="shared" si="123"/>
        <v>45059</v>
      </c>
      <c r="R1382" s="7"/>
    </row>
    <row r="1383" spans="14:18" x14ac:dyDescent="0.2">
      <c r="N1383" s="160">
        <f t="shared" si="121"/>
        <v>4</v>
      </c>
      <c r="O1383" s="161">
        <f t="shared" si="120"/>
        <v>11255</v>
      </c>
      <c r="P1383" s="166">
        <f t="shared" si="123"/>
        <v>45020</v>
      </c>
      <c r="Q1383" s="166">
        <f t="shared" si="123"/>
        <v>45060</v>
      </c>
      <c r="R1383" s="7"/>
    </row>
    <row r="1384" spans="14:18" x14ac:dyDescent="0.2">
      <c r="N1384" s="160">
        <f t="shared" si="121"/>
        <v>5</v>
      </c>
      <c r="O1384" s="161">
        <f t="shared" si="120"/>
        <v>9004</v>
      </c>
      <c r="P1384" s="166">
        <f t="shared" si="123"/>
        <v>45021</v>
      </c>
      <c r="Q1384" s="166">
        <f t="shared" si="123"/>
        <v>45061</v>
      </c>
      <c r="R1384" s="7"/>
    </row>
    <row r="1385" spans="14:18" x14ac:dyDescent="0.2">
      <c r="N1385" s="160">
        <f t="shared" si="121"/>
        <v>6</v>
      </c>
      <c r="O1385" s="161">
        <f t="shared" si="120"/>
        <v>7504</v>
      </c>
      <c r="P1385" s="166">
        <f t="shared" si="123"/>
        <v>45022</v>
      </c>
      <c r="Q1385" s="166">
        <f t="shared" si="123"/>
        <v>45062</v>
      </c>
      <c r="R1385" s="7"/>
    </row>
    <row r="1386" spans="14:18" x14ac:dyDescent="0.2">
      <c r="N1386" s="160">
        <f t="shared" si="121"/>
        <v>7</v>
      </c>
      <c r="O1386" s="161">
        <f t="shared" si="120"/>
        <v>6432</v>
      </c>
      <c r="P1386" s="166">
        <f t="shared" si="123"/>
        <v>45023</v>
      </c>
      <c r="Q1386" s="166">
        <f t="shared" si="123"/>
        <v>45063</v>
      </c>
      <c r="R1386" s="7"/>
    </row>
    <row r="1387" spans="14:18" x14ac:dyDescent="0.2">
      <c r="N1387" s="160">
        <f t="shared" si="121"/>
        <v>8</v>
      </c>
      <c r="O1387" s="161">
        <f t="shared" si="120"/>
        <v>5628</v>
      </c>
      <c r="P1387" s="166">
        <f t="shared" si="123"/>
        <v>45024</v>
      </c>
      <c r="Q1387" s="166">
        <f t="shared" si="123"/>
        <v>45064</v>
      </c>
      <c r="R1387" s="7"/>
    </row>
    <row r="1388" spans="14:18" x14ac:dyDescent="0.2">
      <c r="N1388" s="160">
        <f t="shared" si="121"/>
        <v>9</v>
      </c>
      <c r="O1388" s="161">
        <f t="shared" si="120"/>
        <v>5003</v>
      </c>
      <c r="P1388" s="166">
        <f t="shared" ref="P1388:Q1403" si="124">P1387+1</f>
        <v>45025</v>
      </c>
      <c r="Q1388" s="166">
        <f t="shared" si="124"/>
        <v>45065</v>
      </c>
      <c r="R1388" s="7"/>
    </row>
    <row r="1389" spans="14:18" x14ac:dyDescent="0.2">
      <c r="N1389" s="160">
        <f t="shared" si="121"/>
        <v>10</v>
      </c>
      <c r="O1389" s="161">
        <f t="shared" si="120"/>
        <v>4503</v>
      </c>
      <c r="P1389" s="166">
        <f t="shared" si="124"/>
        <v>45026</v>
      </c>
      <c r="Q1389" s="166">
        <f t="shared" si="124"/>
        <v>45066</v>
      </c>
      <c r="R1389" s="7"/>
    </row>
    <row r="1390" spans="14:18" x14ac:dyDescent="0.2">
      <c r="N1390" s="160">
        <f t="shared" si="121"/>
        <v>11</v>
      </c>
      <c r="O1390" s="161">
        <f t="shared" si="120"/>
        <v>4093</v>
      </c>
      <c r="P1390" s="166">
        <f t="shared" si="124"/>
        <v>45027</v>
      </c>
      <c r="Q1390" s="166">
        <f t="shared" si="124"/>
        <v>45067</v>
      </c>
      <c r="R1390" s="7"/>
    </row>
    <row r="1391" spans="14:18" x14ac:dyDescent="0.2">
      <c r="N1391" s="160">
        <f t="shared" si="121"/>
        <v>12</v>
      </c>
      <c r="O1391" s="161">
        <f t="shared" si="120"/>
        <v>3752</v>
      </c>
      <c r="P1391" s="166">
        <f t="shared" si="124"/>
        <v>45028</v>
      </c>
      <c r="Q1391" s="166">
        <f t="shared" si="124"/>
        <v>45068</v>
      </c>
      <c r="R1391" s="7"/>
    </row>
    <row r="1392" spans="14:18" x14ac:dyDescent="0.2">
      <c r="N1392" s="160">
        <f t="shared" si="121"/>
        <v>13</v>
      </c>
      <c r="O1392" s="161">
        <f t="shared" si="120"/>
        <v>3464</v>
      </c>
      <c r="P1392" s="166">
        <f t="shared" si="124"/>
        <v>45029</v>
      </c>
      <c r="Q1392" s="166">
        <f t="shared" si="124"/>
        <v>45069</v>
      </c>
      <c r="R1392" s="7"/>
    </row>
    <row r="1393" spans="14:18" x14ac:dyDescent="0.2">
      <c r="N1393" s="160">
        <f t="shared" si="121"/>
        <v>14</v>
      </c>
      <c r="O1393" s="161">
        <f t="shared" si="120"/>
        <v>3216</v>
      </c>
      <c r="P1393" s="166">
        <f t="shared" si="124"/>
        <v>45030</v>
      </c>
      <c r="Q1393" s="166">
        <f t="shared" si="124"/>
        <v>45070</v>
      </c>
      <c r="R1393" s="7"/>
    </row>
    <row r="1394" spans="14:18" x14ac:dyDescent="0.2">
      <c r="N1394" s="160">
        <f t="shared" si="121"/>
        <v>15</v>
      </c>
      <c r="O1394" s="161">
        <f t="shared" si="120"/>
        <v>3002</v>
      </c>
      <c r="P1394" s="166">
        <f t="shared" si="124"/>
        <v>45031</v>
      </c>
      <c r="Q1394" s="166">
        <f t="shared" si="124"/>
        <v>45071</v>
      </c>
      <c r="R1394" s="7"/>
    </row>
    <row r="1395" spans="14:18" x14ac:dyDescent="0.2">
      <c r="N1395" s="160">
        <f t="shared" si="121"/>
        <v>16</v>
      </c>
      <c r="O1395" s="161">
        <f t="shared" si="120"/>
        <v>2815</v>
      </c>
      <c r="P1395" s="166">
        <f t="shared" si="124"/>
        <v>45032</v>
      </c>
      <c r="Q1395" s="166">
        <f t="shared" si="124"/>
        <v>45072</v>
      </c>
      <c r="R1395" s="7"/>
    </row>
    <row r="1396" spans="14:18" x14ac:dyDescent="0.2">
      <c r="N1396" s="160">
        <f t="shared" si="121"/>
        <v>17</v>
      </c>
      <c r="O1396" s="161">
        <f t="shared" si="120"/>
        <v>2649</v>
      </c>
      <c r="P1396" s="166">
        <f t="shared" si="124"/>
        <v>45033</v>
      </c>
      <c r="Q1396" s="166">
        <f t="shared" si="124"/>
        <v>45073</v>
      </c>
      <c r="R1396" s="7"/>
    </row>
    <row r="1397" spans="14:18" x14ac:dyDescent="0.2">
      <c r="N1397" s="160">
        <f t="shared" si="121"/>
        <v>18</v>
      </c>
      <c r="O1397" s="161">
        <f t="shared" si="120"/>
        <v>2502</v>
      </c>
      <c r="P1397" s="166">
        <f t="shared" si="124"/>
        <v>45034</v>
      </c>
      <c r="Q1397" s="166">
        <f t="shared" si="124"/>
        <v>45074</v>
      </c>
      <c r="R1397" s="7"/>
    </row>
    <row r="1398" spans="14:18" x14ac:dyDescent="0.2">
      <c r="N1398" s="160">
        <f t="shared" si="121"/>
        <v>19</v>
      </c>
      <c r="O1398" s="161">
        <f t="shared" si="120"/>
        <v>2370</v>
      </c>
      <c r="P1398" s="166">
        <f t="shared" si="124"/>
        <v>45035</v>
      </c>
      <c r="Q1398" s="166">
        <f t="shared" si="124"/>
        <v>45075</v>
      </c>
      <c r="R1398" s="7"/>
    </row>
    <row r="1399" spans="14:18" x14ac:dyDescent="0.2">
      <c r="N1399" s="160">
        <f t="shared" si="121"/>
        <v>20</v>
      </c>
      <c r="O1399" s="161">
        <f t="shared" si="120"/>
        <v>2252</v>
      </c>
      <c r="P1399" s="166">
        <f t="shared" si="124"/>
        <v>45036</v>
      </c>
      <c r="Q1399" s="166">
        <f t="shared" si="124"/>
        <v>45076</v>
      </c>
      <c r="R1399" s="7"/>
    </row>
    <row r="1400" spans="14:18" x14ac:dyDescent="0.2">
      <c r="N1400" s="160">
        <f t="shared" si="121"/>
        <v>21</v>
      </c>
      <c r="O1400" s="161">
        <f t="shared" si="120"/>
        <v>2145</v>
      </c>
      <c r="P1400" s="166">
        <f t="shared" si="124"/>
        <v>45037</v>
      </c>
      <c r="Q1400" s="166">
        <f t="shared" si="124"/>
        <v>45077</v>
      </c>
      <c r="R1400" s="7"/>
    </row>
    <row r="1401" spans="14:18" x14ac:dyDescent="0.2">
      <c r="N1401" s="160">
        <f t="shared" si="121"/>
        <v>22</v>
      </c>
      <c r="O1401" s="161">
        <f t="shared" si="120"/>
        <v>2047</v>
      </c>
      <c r="P1401" s="166">
        <f t="shared" si="124"/>
        <v>45038</v>
      </c>
      <c r="Q1401" s="166">
        <f t="shared" si="124"/>
        <v>45078</v>
      </c>
      <c r="R1401" s="7"/>
    </row>
    <row r="1402" spans="14:18" x14ac:dyDescent="0.2">
      <c r="N1402" s="160">
        <f t="shared" si="121"/>
        <v>23</v>
      </c>
      <c r="O1402" s="161">
        <f t="shared" si="120"/>
        <v>1958</v>
      </c>
      <c r="P1402" s="166">
        <f t="shared" si="124"/>
        <v>45039</v>
      </c>
      <c r="Q1402" s="166">
        <f t="shared" si="124"/>
        <v>45079</v>
      </c>
      <c r="R1402" s="7"/>
    </row>
    <row r="1403" spans="14:18" x14ac:dyDescent="0.2">
      <c r="N1403" s="160">
        <f t="shared" si="121"/>
        <v>24</v>
      </c>
      <c r="O1403" s="161">
        <f t="shared" si="120"/>
        <v>1877</v>
      </c>
      <c r="P1403" s="166">
        <f t="shared" si="124"/>
        <v>45040</v>
      </c>
      <c r="Q1403" s="166">
        <f t="shared" si="124"/>
        <v>45080</v>
      </c>
      <c r="R1403" s="7"/>
    </row>
    <row r="1404" spans="14:18" x14ac:dyDescent="0.2">
      <c r="N1404" s="160">
        <f t="shared" si="121"/>
        <v>25</v>
      </c>
      <c r="O1404" s="161">
        <f t="shared" si="120"/>
        <v>1802</v>
      </c>
      <c r="P1404" s="166">
        <f t="shared" ref="P1404:Q1419" si="125">P1403+1</f>
        <v>45041</v>
      </c>
      <c r="Q1404" s="166">
        <f t="shared" si="125"/>
        <v>45081</v>
      </c>
      <c r="R1404" s="7"/>
    </row>
    <row r="1405" spans="14:18" x14ac:dyDescent="0.2">
      <c r="N1405" s="160">
        <f t="shared" si="121"/>
        <v>26</v>
      </c>
      <c r="O1405" s="161">
        <f t="shared" si="120"/>
        <v>1732</v>
      </c>
      <c r="P1405" s="166">
        <f t="shared" si="125"/>
        <v>45042</v>
      </c>
      <c r="Q1405" s="166">
        <f t="shared" si="125"/>
        <v>45082</v>
      </c>
      <c r="R1405" s="7"/>
    </row>
    <row r="1406" spans="14:18" x14ac:dyDescent="0.2">
      <c r="N1406" s="160">
        <f t="shared" si="121"/>
        <v>27</v>
      </c>
      <c r="O1406" s="161">
        <f t="shared" si="120"/>
        <v>1668</v>
      </c>
      <c r="P1406" s="166">
        <f t="shared" si="125"/>
        <v>45043</v>
      </c>
      <c r="Q1406" s="166">
        <f t="shared" si="125"/>
        <v>45083</v>
      </c>
      <c r="R1406" s="7"/>
    </row>
    <row r="1407" spans="14:18" x14ac:dyDescent="0.2">
      <c r="N1407" s="160">
        <f t="shared" si="121"/>
        <v>28</v>
      </c>
      <c r="O1407" s="161">
        <f t="shared" si="120"/>
        <v>1609</v>
      </c>
      <c r="P1407" s="166">
        <f t="shared" si="125"/>
        <v>45044</v>
      </c>
      <c r="Q1407" s="166">
        <f t="shared" si="125"/>
        <v>45084</v>
      </c>
      <c r="R1407" s="7"/>
    </row>
    <row r="1408" spans="14:18" x14ac:dyDescent="0.2">
      <c r="N1408" s="160">
        <f t="shared" si="121"/>
        <v>29</v>
      </c>
      <c r="O1408" s="161">
        <f t="shared" si="120"/>
        <v>1553</v>
      </c>
      <c r="P1408" s="166">
        <f t="shared" si="125"/>
        <v>45045</v>
      </c>
      <c r="Q1408" s="166">
        <f t="shared" si="125"/>
        <v>45085</v>
      </c>
      <c r="R1408" s="7"/>
    </row>
    <row r="1409" spans="14:18" x14ac:dyDescent="0.2">
      <c r="N1409" s="160">
        <f t="shared" si="121"/>
        <v>30</v>
      </c>
      <c r="O1409" s="161">
        <f t="shared" si="120"/>
        <v>1502</v>
      </c>
      <c r="P1409" s="166">
        <f t="shared" si="125"/>
        <v>45046</v>
      </c>
      <c r="Q1409" s="166">
        <f t="shared" si="125"/>
        <v>45086</v>
      </c>
      <c r="R1409" s="7"/>
    </row>
    <row r="1410" spans="14:18" x14ac:dyDescent="0.2">
      <c r="N1410" s="160">
        <f t="shared" si="121"/>
        <v>1</v>
      </c>
      <c r="O1410" s="161">
        <f t="shared" si="120"/>
        <v>45047</v>
      </c>
      <c r="P1410" s="166">
        <f t="shared" si="125"/>
        <v>45047</v>
      </c>
      <c r="Q1410" s="166">
        <f t="shared" si="125"/>
        <v>45087</v>
      </c>
      <c r="R1410" s="7"/>
    </row>
    <row r="1411" spans="14:18" x14ac:dyDescent="0.2">
      <c r="N1411" s="160">
        <f t="shared" si="121"/>
        <v>2</v>
      </c>
      <c r="O1411" s="161">
        <f t="shared" si="120"/>
        <v>22524</v>
      </c>
      <c r="P1411" s="166">
        <f t="shared" si="125"/>
        <v>45048</v>
      </c>
      <c r="Q1411" s="166">
        <f t="shared" si="125"/>
        <v>45088</v>
      </c>
      <c r="R1411" s="7"/>
    </row>
    <row r="1412" spans="14:18" x14ac:dyDescent="0.2">
      <c r="N1412" s="160">
        <f t="shared" si="121"/>
        <v>3</v>
      </c>
      <c r="O1412" s="161">
        <f t="shared" si="120"/>
        <v>15016</v>
      </c>
      <c r="P1412" s="166">
        <f t="shared" si="125"/>
        <v>45049</v>
      </c>
      <c r="Q1412" s="166">
        <f t="shared" si="125"/>
        <v>45089</v>
      </c>
      <c r="R1412" s="7"/>
    </row>
    <row r="1413" spans="14:18" x14ac:dyDescent="0.2">
      <c r="N1413" s="160">
        <f t="shared" si="121"/>
        <v>4</v>
      </c>
      <c r="O1413" s="161">
        <f t="shared" si="120"/>
        <v>11263</v>
      </c>
      <c r="P1413" s="166">
        <f t="shared" si="125"/>
        <v>45050</v>
      </c>
      <c r="Q1413" s="166">
        <f t="shared" si="125"/>
        <v>45090</v>
      </c>
      <c r="R1413" s="7"/>
    </row>
    <row r="1414" spans="14:18" x14ac:dyDescent="0.2">
      <c r="N1414" s="160">
        <f t="shared" si="121"/>
        <v>5</v>
      </c>
      <c r="O1414" s="161">
        <f t="shared" si="120"/>
        <v>9010</v>
      </c>
      <c r="P1414" s="166">
        <f t="shared" si="125"/>
        <v>45051</v>
      </c>
      <c r="Q1414" s="166">
        <f t="shared" si="125"/>
        <v>45091</v>
      </c>
      <c r="R1414" s="7"/>
    </row>
    <row r="1415" spans="14:18" x14ac:dyDescent="0.2">
      <c r="N1415" s="160">
        <f t="shared" si="121"/>
        <v>6</v>
      </c>
      <c r="O1415" s="161">
        <f t="shared" si="120"/>
        <v>7509</v>
      </c>
      <c r="P1415" s="166">
        <f t="shared" si="125"/>
        <v>45052</v>
      </c>
      <c r="Q1415" s="166">
        <f t="shared" si="125"/>
        <v>45092</v>
      </c>
      <c r="R1415" s="7"/>
    </row>
    <row r="1416" spans="14:18" x14ac:dyDescent="0.2">
      <c r="N1416" s="160">
        <f t="shared" si="121"/>
        <v>7</v>
      </c>
      <c r="O1416" s="161">
        <f t="shared" si="120"/>
        <v>6436</v>
      </c>
      <c r="P1416" s="166">
        <f t="shared" si="125"/>
        <v>45053</v>
      </c>
      <c r="Q1416" s="166">
        <f t="shared" si="125"/>
        <v>45093</v>
      </c>
      <c r="R1416" s="7"/>
    </row>
    <row r="1417" spans="14:18" x14ac:dyDescent="0.2">
      <c r="N1417" s="160">
        <f t="shared" si="121"/>
        <v>8</v>
      </c>
      <c r="O1417" s="161">
        <f t="shared" ref="O1417:O1480" si="126">ROUND(P1417/N1417,0)</f>
        <v>5632</v>
      </c>
      <c r="P1417" s="166">
        <f t="shared" si="125"/>
        <v>45054</v>
      </c>
      <c r="Q1417" s="166">
        <f t="shared" si="125"/>
        <v>45094</v>
      </c>
      <c r="R1417" s="7"/>
    </row>
    <row r="1418" spans="14:18" x14ac:dyDescent="0.2">
      <c r="N1418" s="160">
        <f t="shared" ref="N1418:N1481" si="127">DAY(P1418)</f>
        <v>9</v>
      </c>
      <c r="O1418" s="161">
        <f t="shared" si="126"/>
        <v>5006</v>
      </c>
      <c r="P1418" s="166">
        <f t="shared" si="125"/>
        <v>45055</v>
      </c>
      <c r="Q1418" s="166">
        <f t="shared" si="125"/>
        <v>45095</v>
      </c>
      <c r="R1418" s="7"/>
    </row>
    <row r="1419" spans="14:18" x14ac:dyDescent="0.2">
      <c r="N1419" s="160">
        <f t="shared" si="127"/>
        <v>10</v>
      </c>
      <c r="O1419" s="161">
        <f t="shared" si="126"/>
        <v>4506</v>
      </c>
      <c r="P1419" s="166">
        <f t="shared" si="125"/>
        <v>45056</v>
      </c>
      <c r="Q1419" s="166">
        <f t="shared" si="125"/>
        <v>45096</v>
      </c>
      <c r="R1419" s="7"/>
    </row>
    <row r="1420" spans="14:18" x14ac:dyDescent="0.2">
      <c r="N1420" s="160">
        <f t="shared" si="127"/>
        <v>11</v>
      </c>
      <c r="O1420" s="161">
        <f t="shared" si="126"/>
        <v>4096</v>
      </c>
      <c r="P1420" s="166">
        <f t="shared" ref="P1420:Q1435" si="128">P1419+1</f>
        <v>45057</v>
      </c>
      <c r="Q1420" s="166">
        <f t="shared" si="128"/>
        <v>45097</v>
      </c>
      <c r="R1420" s="7"/>
    </row>
    <row r="1421" spans="14:18" x14ac:dyDescent="0.2">
      <c r="N1421" s="160">
        <f t="shared" si="127"/>
        <v>12</v>
      </c>
      <c r="O1421" s="161">
        <f t="shared" si="126"/>
        <v>3755</v>
      </c>
      <c r="P1421" s="166">
        <f t="shared" si="128"/>
        <v>45058</v>
      </c>
      <c r="Q1421" s="166">
        <f t="shared" si="128"/>
        <v>45098</v>
      </c>
      <c r="R1421" s="7"/>
    </row>
    <row r="1422" spans="14:18" x14ac:dyDescent="0.2">
      <c r="N1422" s="160">
        <f t="shared" si="127"/>
        <v>13</v>
      </c>
      <c r="O1422" s="161">
        <f t="shared" si="126"/>
        <v>3466</v>
      </c>
      <c r="P1422" s="166">
        <f t="shared" si="128"/>
        <v>45059</v>
      </c>
      <c r="Q1422" s="166">
        <f t="shared" si="128"/>
        <v>45099</v>
      </c>
      <c r="R1422" s="7"/>
    </row>
    <row r="1423" spans="14:18" x14ac:dyDescent="0.2">
      <c r="N1423" s="160">
        <f t="shared" si="127"/>
        <v>14</v>
      </c>
      <c r="O1423" s="161">
        <f t="shared" si="126"/>
        <v>3219</v>
      </c>
      <c r="P1423" s="166">
        <f t="shared" si="128"/>
        <v>45060</v>
      </c>
      <c r="Q1423" s="166">
        <f t="shared" si="128"/>
        <v>45100</v>
      </c>
      <c r="R1423" s="7"/>
    </row>
    <row r="1424" spans="14:18" x14ac:dyDescent="0.2">
      <c r="N1424" s="160">
        <f t="shared" si="127"/>
        <v>15</v>
      </c>
      <c r="O1424" s="161">
        <f t="shared" si="126"/>
        <v>3004</v>
      </c>
      <c r="P1424" s="166">
        <f t="shared" si="128"/>
        <v>45061</v>
      </c>
      <c r="Q1424" s="166">
        <f t="shared" si="128"/>
        <v>45101</v>
      </c>
      <c r="R1424" s="7"/>
    </row>
    <row r="1425" spans="14:18" x14ac:dyDescent="0.2">
      <c r="N1425" s="160">
        <f t="shared" si="127"/>
        <v>16</v>
      </c>
      <c r="O1425" s="161">
        <f t="shared" si="126"/>
        <v>2816</v>
      </c>
      <c r="P1425" s="166">
        <f t="shared" si="128"/>
        <v>45062</v>
      </c>
      <c r="Q1425" s="166">
        <f t="shared" si="128"/>
        <v>45102</v>
      </c>
      <c r="R1425" s="7"/>
    </row>
    <row r="1426" spans="14:18" x14ac:dyDescent="0.2">
      <c r="N1426" s="160">
        <f t="shared" si="127"/>
        <v>17</v>
      </c>
      <c r="O1426" s="161">
        <f t="shared" si="126"/>
        <v>2651</v>
      </c>
      <c r="P1426" s="166">
        <f t="shared" si="128"/>
        <v>45063</v>
      </c>
      <c r="Q1426" s="166">
        <f t="shared" si="128"/>
        <v>45103</v>
      </c>
      <c r="R1426" s="7"/>
    </row>
    <row r="1427" spans="14:18" x14ac:dyDescent="0.2">
      <c r="N1427" s="160">
        <f t="shared" si="127"/>
        <v>18</v>
      </c>
      <c r="O1427" s="161">
        <f t="shared" si="126"/>
        <v>2504</v>
      </c>
      <c r="P1427" s="166">
        <f t="shared" si="128"/>
        <v>45064</v>
      </c>
      <c r="Q1427" s="166">
        <f t="shared" si="128"/>
        <v>45104</v>
      </c>
      <c r="R1427" s="7"/>
    </row>
    <row r="1428" spans="14:18" x14ac:dyDescent="0.2">
      <c r="N1428" s="160">
        <f t="shared" si="127"/>
        <v>19</v>
      </c>
      <c r="O1428" s="161">
        <f t="shared" si="126"/>
        <v>2372</v>
      </c>
      <c r="P1428" s="166">
        <f t="shared" si="128"/>
        <v>45065</v>
      </c>
      <c r="Q1428" s="166">
        <f t="shared" si="128"/>
        <v>45105</v>
      </c>
      <c r="R1428" s="7"/>
    </row>
    <row r="1429" spans="14:18" x14ac:dyDescent="0.2">
      <c r="N1429" s="160">
        <f t="shared" si="127"/>
        <v>20</v>
      </c>
      <c r="O1429" s="161">
        <f t="shared" si="126"/>
        <v>2253</v>
      </c>
      <c r="P1429" s="166">
        <f t="shared" si="128"/>
        <v>45066</v>
      </c>
      <c r="Q1429" s="166">
        <f t="shared" si="128"/>
        <v>45106</v>
      </c>
      <c r="R1429" s="7"/>
    </row>
    <row r="1430" spans="14:18" x14ac:dyDescent="0.2">
      <c r="N1430" s="160">
        <f t="shared" si="127"/>
        <v>21</v>
      </c>
      <c r="O1430" s="161">
        <f t="shared" si="126"/>
        <v>2146</v>
      </c>
      <c r="P1430" s="166">
        <f t="shared" si="128"/>
        <v>45067</v>
      </c>
      <c r="Q1430" s="166">
        <f t="shared" si="128"/>
        <v>45107</v>
      </c>
      <c r="R1430" s="7"/>
    </row>
    <row r="1431" spans="14:18" x14ac:dyDescent="0.2">
      <c r="N1431" s="160">
        <f t="shared" si="127"/>
        <v>22</v>
      </c>
      <c r="O1431" s="161">
        <f t="shared" si="126"/>
        <v>2049</v>
      </c>
      <c r="P1431" s="166">
        <f t="shared" si="128"/>
        <v>45068</v>
      </c>
      <c r="Q1431" s="166">
        <f t="shared" si="128"/>
        <v>45108</v>
      </c>
      <c r="R1431" s="7"/>
    </row>
    <row r="1432" spans="14:18" x14ac:dyDescent="0.2">
      <c r="N1432" s="160">
        <f t="shared" si="127"/>
        <v>23</v>
      </c>
      <c r="O1432" s="161">
        <f t="shared" si="126"/>
        <v>1960</v>
      </c>
      <c r="P1432" s="166">
        <f t="shared" si="128"/>
        <v>45069</v>
      </c>
      <c r="Q1432" s="166">
        <f t="shared" si="128"/>
        <v>45109</v>
      </c>
      <c r="R1432" s="7"/>
    </row>
    <row r="1433" spans="14:18" x14ac:dyDescent="0.2">
      <c r="N1433" s="160">
        <f t="shared" si="127"/>
        <v>24</v>
      </c>
      <c r="O1433" s="161">
        <f t="shared" si="126"/>
        <v>1878</v>
      </c>
      <c r="P1433" s="166">
        <f t="shared" si="128"/>
        <v>45070</v>
      </c>
      <c r="Q1433" s="166">
        <f t="shared" si="128"/>
        <v>45110</v>
      </c>
      <c r="R1433" s="7"/>
    </row>
    <row r="1434" spans="14:18" x14ac:dyDescent="0.2">
      <c r="N1434" s="160">
        <f t="shared" si="127"/>
        <v>25</v>
      </c>
      <c r="O1434" s="161">
        <f t="shared" si="126"/>
        <v>1803</v>
      </c>
      <c r="P1434" s="166">
        <f t="shared" si="128"/>
        <v>45071</v>
      </c>
      <c r="Q1434" s="166">
        <f t="shared" si="128"/>
        <v>45111</v>
      </c>
      <c r="R1434" s="7"/>
    </row>
    <row r="1435" spans="14:18" x14ac:dyDescent="0.2">
      <c r="N1435" s="160">
        <f t="shared" si="127"/>
        <v>26</v>
      </c>
      <c r="O1435" s="161">
        <f t="shared" si="126"/>
        <v>1734</v>
      </c>
      <c r="P1435" s="166">
        <f t="shared" si="128"/>
        <v>45072</v>
      </c>
      <c r="Q1435" s="166">
        <f t="shared" si="128"/>
        <v>45112</v>
      </c>
      <c r="R1435" s="7"/>
    </row>
    <row r="1436" spans="14:18" x14ac:dyDescent="0.2">
      <c r="N1436" s="160">
        <f t="shared" si="127"/>
        <v>27</v>
      </c>
      <c r="O1436" s="161">
        <f t="shared" si="126"/>
        <v>1669</v>
      </c>
      <c r="P1436" s="166">
        <f t="shared" ref="P1436:Q1451" si="129">P1435+1</f>
        <v>45073</v>
      </c>
      <c r="Q1436" s="166">
        <f t="shared" si="129"/>
        <v>45113</v>
      </c>
      <c r="R1436" s="7"/>
    </row>
    <row r="1437" spans="14:18" x14ac:dyDescent="0.2">
      <c r="N1437" s="160">
        <f t="shared" si="127"/>
        <v>28</v>
      </c>
      <c r="O1437" s="161">
        <f t="shared" si="126"/>
        <v>1610</v>
      </c>
      <c r="P1437" s="166">
        <f t="shared" si="129"/>
        <v>45074</v>
      </c>
      <c r="Q1437" s="166">
        <f t="shared" si="129"/>
        <v>45114</v>
      </c>
      <c r="R1437" s="7"/>
    </row>
    <row r="1438" spans="14:18" x14ac:dyDescent="0.2">
      <c r="N1438" s="160">
        <f t="shared" si="127"/>
        <v>29</v>
      </c>
      <c r="O1438" s="161">
        <f t="shared" si="126"/>
        <v>1554</v>
      </c>
      <c r="P1438" s="166">
        <f t="shared" si="129"/>
        <v>45075</v>
      </c>
      <c r="Q1438" s="166">
        <f t="shared" si="129"/>
        <v>45115</v>
      </c>
      <c r="R1438" s="7"/>
    </row>
    <row r="1439" spans="14:18" x14ac:dyDescent="0.2">
      <c r="N1439" s="160">
        <f t="shared" si="127"/>
        <v>30</v>
      </c>
      <c r="O1439" s="161">
        <f t="shared" si="126"/>
        <v>1503</v>
      </c>
      <c r="P1439" s="166">
        <f t="shared" si="129"/>
        <v>45076</v>
      </c>
      <c r="Q1439" s="166">
        <f t="shared" si="129"/>
        <v>45116</v>
      </c>
      <c r="R1439" s="7"/>
    </row>
    <row r="1440" spans="14:18" x14ac:dyDescent="0.2">
      <c r="N1440" s="160">
        <f t="shared" si="127"/>
        <v>31</v>
      </c>
      <c r="O1440" s="161">
        <f t="shared" si="126"/>
        <v>1454</v>
      </c>
      <c r="P1440" s="166">
        <f t="shared" si="129"/>
        <v>45077</v>
      </c>
      <c r="Q1440" s="166">
        <f t="shared" si="129"/>
        <v>45117</v>
      </c>
      <c r="R1440" s="7"/>
    </row>
    <row r="1441" spans="14:18" x14ac:dyDescent="0.2">
      <c r="N1441" s="160">
        <f t="shared" si="127"/>
        <v>1</v>
      </c>
      <c r="O1441" s="161">
        <f t="shared" si="126"/>
        <v>45078</v>
      </c>
      <c r="P1441" s="166">
        <f t="shared" si="129"/>
        <v>45078</v>
      </c>
      <c r="Q1441" s="166">
        <f t="shared" si="129"/>
        <v>45118</v>
      </c>
      <c r="R1441" s="7"/>
    </row>
    <row r="1442" spans="14:18" x14ac:dyDescent="0.2">
      <c r="N1442" s="160">
        <f t="shared" si="127"/>
        <v>2</v>
      </c>
      <c r="O1442" s="161">
        <f t="shared" si="126"/>
        <v>22540</v>
      </c>
      <c r="P1442" s="166">
        <f t="shared" si="129"/>
        <v>45079</v>
      </c>
      <c r="Q1442" s="166">
        <f t="shared" si="129"/>
        <v>45119</v>
      </c>
      <c r="R1442" s="7"/>
    </row>
    <row r="1443" spans="14:18" x14ac:dyDescent="0.2">
      <c r="N1443" s="160">
        <f t="shared" si="127"/>
        <v>3</v>
      </c>
      <c r="O1443" s="161">
        <f t="shared" si="126"/>
        <v>15027</v>
      </c>
      <c r="P1443" s="166">
        <f t="shared" si="129"/>
        <v>45080</v>
      </c>
      <c r="Q1443" s="166">
        <f t="shared" si="129"/>
        <v>45120</v>
      </c>
      <c r="R1443" s="7"/>
    </row>
    <row r="1444" spans="14:18" x14ac:dyDescent="0.2">
      <c r="N1444" s="160">
        <f t="shared" si="127"/>
        <v>4</v>
      </c>
      <c r="O1444" s="161">
        <f t="shared" si="126"/>
        <v>11270</v>
      </c>
      <c r="P1444" s="166">
        <f t="shared" si="129"/>
        <v>45081</v>
      </c>
      <c r="Q1444" s="166">
        <f t="shared" si="129"/>
        <v>45121</v>
      </c>
      <c r="R1444" s="7"/>
    </row>
    <row r="1445" spans="14:18" x14ac:dyDescent="0.2">
      <c r="N1445" s="160">
        <f t="shared" si="127"/>
        <v>5</v>
      </c>
      <c r="O1445" s="161">
        <f t="shared" si="126"/>
        <v>9016</v>
      </c>
      <c r="P1445" s="166">
        <f t="shared" si="129"/>
        <v>45082</v>
      </c>
      <c r="Q1445" s="166">
        <f t="shared" si="129"/>
        <v>45122</v>
      </c>
      <c r="R1445" s="7"/>
    </row>
    <row r="1446" spans="14:18" x14ac:dyDescent="0.2">
      <c r="N1446" s="160">
        <f t="shared" si="127"/>
        <v>6</v>
      </c>
      <c r="O1446" s="161">
        <f t="shared" si="126"/>
        <v>7514</v>
      </c>
      <c r="P1446" s="166">
        <f t="shared" si="129"/>
        <v>45083</v>
      </c>
      <c r="Q1446" s="166">
        <f t="shared" si="129"/>
        <v>45123</v>
      </c>
      <c r="R1446" s="7"/>
    </row>
    <row r="1447" spans="14:18" x14ac:dyDescent="0.2">
      <c r="N1447" s="160">
        <f t="shared" si="127"/>
        <v>7</v>
      </c>
      <c r="O1447" s="161">
        <f t="shared" si="126"/>
        <v>6441</v>
      </c>
      <c r="P1447" s="166">
        <f t="shared" si="129"/>
        <v>45084</v>
      </c>
      <c r="Q1447" s="166">
        <f t="shared" si="129"/>
        <v>45124</v>
      </c>
      <c r="R1447" s="7"/>
    </row>
    <row r="1448" spans="14:18" x14ac:dyDescent="0.2">
      <c r="N1448" s="160">
        <f t="shared" si="127"/>
        <v>8</v>
      </c>
      <c r="O1448" s="161">
        <f t="shared" si="126"/>
        <v>5636</v>
      </c>
      <c r="P1448" s="166">
        <f t="shared" si="129"/>
        <v>45085</v>
      </c>
      <c r="Q1448" s="166">
        <f t="shared" si="129"/>
        <v>45125</v>
      </c>
      <c r="R1448" s="7"/>
    </row>
    <row r="1449" spans="14:18" x14ac:dyDescent="0.2">
      <c r="N1449" s="160">
        <f t="shared" si="127"/>
        <v>9</v>
      </c>
      <c r="O1449" s="161">
        <f t="shared" si="126"/>
        <v>5010</v>
      </c>
      <c r="P1449" s="166">
        <f t="shared" si="129"/>
        <v>45086</v>
      </c>
      <c r="Q1449" s="166">
        <f t="shared" si="129"/>
        <v>45126</v>
      </c>
      <c r="R1449" s="7"/>
    </row>
    <row r="1450" spans="14:18" x14ac:dyDescent="0.2">
      <c r="N1450" s="160">
        <f t="shared" si="127"/>
        <v>10</v>
      </c>
      <c r="O1450" s="161">
        <f t="shared" si="126"/>
        <v>4509</v>
      </c>
      <c r="P1450" s="166">
        <f t="shared" si="129"/>
        <v>45087</v>
      </c>
      <c r="Q1450" s="166">
        <f t="shared" si="129"/>
        <v>45127</v>
      </c>
      <c r="R1450" s="7"/>
    </row>
    <row r="1451" spans="14:18" x14ac:dyDescent="0.2">
      <c r="N1451" s="160">
        <f t="shared" si="127"/>
        <v>11</v>
      </c>
      <c r="O1451" s="161">
        <f t="shared" si="126"/>
        <v>4099</v>
      </c>
      <c r="P1451" s="166">
        <f t="shared" si="129"/>
        <v>45088</v>
      </c>
      <c r="Q1451" s="166">
        <f t="shared" si="129"/>
        <v>45128</v>
      </c>
      <c r="R1451" s="7"/>
    </row>
    <row r="1452" spans="14:18" x14ac:dyDescent="0.2">
      <c r="N1452" s="160">
        <f t="shared" si="127"/>
        <v>12</v>
      </c>
      <c r="O1452" s="161">
        <f t="shared" si="126"/>
        <v>3757</v>
      </c>
      <c r="P1452" s="166">
        <f t="shared" ref="P1452:Q1467" si="130">P1451+1</f>
        <v>45089</v>
      </c>
      <c r="Q1452" s="166">
        <f t="shared" si="130"/>
        <v>45129</v>
      </c>
      <c r="R1452" s="7"/>
    </row>
    <row r="1453" spans="14:18" x14ac:dyDescent="0.2">
      <c r="N1453" s="160">
        <f t="shared" si="127"/>
        <v>13</v>
      </c>
      <c r="O1453" s="161">
        <f t="shared" si="126"/>
        <v>3468</v>
      </c>
      <c r="P1453" s="166">
        <f t="shared" si="130"/>
        <v>45090</v>
      </c>
      <c r="Q1453" s="166">
        <f t="shared" si="130"/>
        <v>45130</v>
      </c>
      <c r="R1453" s="7"/>
    </row>
    <row r="1454" spans="14:18" x14ac:dyDescent="0.2">
      <c r="N1454" s="160">
        <f t="shared" si="127"/>
        <v>14</v>
      </c>
      <c r="O1454" s="161">
        <f t="shared" si="126"/>
        <v>3221</v>
      </c>
      <c r="P1454" s="166">
        <f t="shared" si="130"/>
        <v>45091</v>
      </c>
      <c r="Q1454" s="166">
        <f t="shared" si="130"/>
        <v>45131</v>
      </c>
      <c r="R1454" s="7"/>
    </row>
    <row r="1455" spans="14:18" x14ac:dyDescent="0.2">
      <c r="N1455" s="160">
        <f t="shared" si="127"/>
        <v>15</v>
      </c>
      <c r="O1455" s="161">
        <f t="shared" si="126"/>
        <v>3006</v>
      </c>
      <c r="P1455" s="166">
        <f t="shared" si="130"/>
        <v>45092</v>
      </c>
      <c r="Q1455" s="166">
        <f t="shared" si="130"/>
        <v>45132</v>
      </c>
      <c r="R1455" s="7"/>
    </row>
    <row r="1456" spans="14:18" x14ac:dyDescent="0.2">
      <c r="N1456" s="160">
        <f t="shared" si="127"/>
        <v>16</v>
      </c>
      <c r="O1456" s="161">
        <f t="shared" si="126"/>
        <v>2818</v>
      </c>
      <c r="P1456" s="166">
        <f t="shared" si="130"/>
        <v>45093</v>
      </c>
      <c r="Q1456" s="166">
        <f t="shared" si="130"/>
        <v>45133</v>
      </c>
      <c r="R1456" s="7"/>
    </row>
    <row r="1457" spans="14:18" x14ac:dyDescent="0.2">
      <c r="N1457" s="160">
        <f t="shared" si="127"/>
        <v>17</v>
      </c>
      <c r="O1457" s="161">
        <f t="shared" si="126"/>
        <v>2653</v>
      </c>
      <c r="P1457" s="166">
        <f t="shared" si="130"/>
        <v>45094</v>
      </c>
      <c r="Q1457" s="166">
        <f t="shared" si="130"/>
        <v>45134</v>
      </c>
      <c r="R1457" s="7"/>
    </row>
    <row r="1458" spans="14:18" x14ac:dyDescent="0.2">
      <c r="N1458" s="160">
        <f t="shared" si="127"/>
        <v>18</v>
      </c>
      <c r="O1458" s="161">
        <f t="shared" si="126"/>
        <v>2505</v>
      </c>
      <c r="P1458" s="166">
        <f t="shared" si="130"/>
        <v>45095</v>
      </c>
      <c r="Q1458" s="166">
        <f t="shared" si="130"/>
        <v>45135</v>
      </c>
      <c r="R1458" s="7"/>
    </row>
    <row r="1459" spans="14:18" x14ac:dyDescent="0.2">
      <c r="N1459" s="160">
        <f t="shared" si="127"/>
        <v>19</v>
      </c>
      <c r="O1459" s="161">
        <f t="shared" si="126"/>
        <v>2373</v>
      </c>
      <c r="P1459" s="166">
        <f t="shared" si="130"/>
        <v>45096</v>
      </c>
      <c r="Q1459" s="166">
        <f t="shared" si="130"/>
        <v>45136</v>
      </c>
      <c r="R1459" s="7"/>
    </row>
    <row r="1460" spans="14:18" x14ac:dyDescent="0.2">
      <c r="N1460" s="160">
        <f t="shared" si="127"/>
        <v>20</v>
      </c>
      <c r="O1460" s="161">
        <f t="shared" si="126"/>
        <v>2255</v>
      </c>
      <c r="P1460" s="166">
        <f t="shared" si="130"/>
        <v>45097</v>
      </c>
      <c r="Q1460" s="166">
        <f t="shared" si="130"/>
        <v>45137</v>
      </c>
      <c r="R1460" s="7"/>
    </row>
    <row r="1461" spans="14:18" x14ac:dyDescent="0.2">
      <c r="N1461" s="160">
        <f t="shared" si="127"/>
        <v>21</v>
      </c>
      <c r="O1461" s="161">
        <f t="shared" si="126"/>
        <v>2148</v>
      </c>
      <c r="P1461" s="166">
        <f t="shared" si="130"/>
        <v>45098</v>
      </c>
      <c r="Q1461" s="166">
        <f t="shared" si="130"/>
        <v>45138</v>
      </c>
      <c r="R1461" s="7"/>
    </row>
    <row r="1462" spans="14:18" x14ac:dyDescent="0.2">
      <c r="N1462" s="160">
        <f t="shared" si="127"/>
        <v>22</v>
      </c>
      <c r="O1462" s="161">
        <f t="shared" si="126"/>
        <v>2050</v>
      </c>
      <c r="P1462" s="166">
        <f t="shared" si="130"/>
        <v>45099</v>
      </c>
      <c r="Q1462" s="166">
        <f t="shared" si="130"/>
        <v>45139</v>
      </c>
      <c r="R1462" s="7"/>
    </row>
    <row r="1463" spans="14:18" x14ac:dyDescent="0.2">
      <c r="N1463" s="160">
        <f t="shared" si="127"/>
        <v>23</v>
      </c>
      <c r="O1463" s="161">
        <f t="shared" si="126"/>
        <v>1961</v>
      </c>
      <c r="P1463" s="166">
        <f t="shared" si="130"/>
        <v>45100</v>
      </c>
      <c r="Q1463" s="166">
        <f t="shared" si="130"/>
        <v>45140</v>
      </c>
      <c r="R1463" s="7"/>
    </row>
    <row r="1464" spans="14:18" x14ac:dyDescent="0.2">
      <c r="N1464" s="160">
        <f t="shared" si="127"/>
        <v>24</v>
      </c>
      <c r="O1464" s="161">
        <f t="shared" si="126"/>
        <v>1879</v>
      </c>
      <c r="P1464" s="166">
        <f t="shared" si="130"/>
        <v>45101</v>
      </c>
      <c r="Q1464" s="166">
        <f t="shared" si="130"/>
        <v>45141</v>
      </c>
      <c r="R1464" s="7"/>
    </row>
    <row r="1465" spans="14:18" x14ac:dyDescent="0.2">
      <c r="N1465" s="160">
        <f t="shared" si="127"/>
        <v>25</v>
      </c>
      <c r="O1465" s="161">
        <f t="shared" si="126"/>
        <v>1804</v>
      </c>
      <c r="P1465" s="166">
        <f t="shared" si="130"/>
        <v>45102</v>
      </c>
      <c r="Q1465" s="166">
        <f t="shared" si="130"/>
        <v>45142</v>
      </c>
      <c r="R1465" s="7"/>
    </row>
    <row r="1466" spans="14:18" x14ac:dyDescent="0.2">
      <c r="N1466" s="160">
        <f t="shared" si="127"/>
        <v>26</v>
      </c>
      <c r="O1466" s="161">
        <f t="shared" si="126"/>
        <v>1735</v>
      </c>
      <c r="P1466" s="166">
        <f t="shared" si="130"/>
        <v>45103</v>
      </c>
      <c r="Q1466" s="166">
        <f t="shared" si="130"/>
        <v>45143</v>
      </c>
      <c r="R1466" s="7"/>
    </row>
    <row r="1467" spans="14:18" x14ac:dyDescent="0.2">
      <c r="N1467" s="160">
        <f t="shared" si="127"/>
        <v>27</v>
      </c>
      <c r="O1467" s="161">
        <f t="shared" si="126"/>
        <v>1671</v>
      </c>
      <c r="P1467" s="166">
        <f t="shared" si="130"/>
        <v>45104</v>
      </c>
      <c r="Q1467" s="166">
        <f t="shared" si="130"/>
        <v>45144</v>
      </c>
      <c r="R1467" s="7"/>
    </row>
    <row r="1468" spans="14:18" x14ac:dyDescent="0.2">
      <c r="N1468" s="160">
        <f t="shared" si="127"/>
        <v>28</v>
      </c>
      <c r="O1468" s="161">
        <f t="shared" si="126"/>
        <v>1611</v>
      </c>
      <c r="P1468" s="166">
        <f t="shared" ref="P1468:Q1483" si="131">P1467+1</f>
        <v>45105</v>
      </c>
      <c r="Q1468" s="166">
        <f t="shared" si="131"/>
        <v>45145</v>
      </c>
      <c r="R1468" s="7"/>
    </row>
    <row r="1469" spans="14:18" x14ac:dyDescent="0.2">
      <c r="N1469" s="160">
        <f t="shared" si="127"/>
        <v>29</v>
      </c>
      <c r="O1469" s="161">
        <f t="shared" si="126"/>
        <v>1555</v>
      </c>
      <c r="P1469" s="166">
        <f t="shared" si="131"/>
        <v>45106</v>
      </c>
      <c r="Q1469" s="166">
        <f t="shared" si="131"/>
        <v>45146</v>
      </c>
      <c r="R1469" s="7"/>
    </row>
    <row r="1470" spans="14:18" x14ac:dyDescent="0.2">
      <c r="N1470" s="160">
        <f t="shared" si="127"/>
        <v>30</v>
      </c>
      <c r="O1470" s="161">
        <f t="shared" si="126"/>
        <v>1504</v>
      </c>
      <c r="P1470" s="166">
        <f t="shared" si="131"/>
        <v>45107</v>
      </c>
      <c r="Q1470" s="166">
        <f t="shared" si="131"/>
        <v>45147</v>
      </c>
      <c r="R1470" s="7"/>
    </row>
    <row r="1471" spans="14:18" x14ac:dyDescent="0.2">
      <c r="N1471" s="160">
        <f t="shared" si="127"/>
        <v>1</v>
      </c>
      <c r="O1471" s="161">
        <f t="shared" si="126"/>
        <v>45108</v>
      </c>
      <c r="P1471" s="166">
        <f t="shared" si="131"/>
        <v>45108</v>
      </c>
      <c r="Q1471" s="166">
        <f t="shared" si="131"/>
        <v>45148</v>
      </c>
      <c r="R1471" s="7"/>
    </row>
    <row r="1472" spans="14:18" x14ac:dyDescent="0.2">
      <c r="N1472" s="160">
        <f t="shared" si="127"/>
        <v>2</v>
      </c>
      <c r="O1472" s="161">
        <f t="shared" si="126"/>
        <v>22555</v>
      </c>
      <c r="P1472" s="166">
        <f t="shared" si="131"/>
        <v>45109</v>
      </c>
      <c r="Q1472" s="166">
        <f t="shared" si="131"/>
        <v>45149</v>
      </c>
      <c r="R1472" s="7"/>
    </row>
    <row r="1473" spans="14:18" x14ac:dyDescent="0.2">
      <c r="N1473" s="160">
        <f t="shared" si="127"/>
        <v>3</v>
      </c>
      <c r="O1473" s="161">
        <f t="shared" si="126"/>
        <v>15037</v>
      </c>
      <c r="P1473" s="166">
        <f t="shared" si="131"/>
        <v>45110</v>
      </c>
      <c r="Q1473" s="166">
        <f t="shared" si="131"/>
        <v>45150</v>
      </c>
      <c r="R1473" s="7"/>
    </row>
    <row r="1474" spans="14:18" x14ac:dyDescent="0.2">
      <c r="N1474" s="160">
        <f t="shared" si="127"/>
        <v>4</v>
      </c>
      <c r="O1474" s="161">
        <f t="shared" si="126"/>
        <v>11278</v>
      </c>
      <c r="P1474" s="166">
        <f t="shared" si="131"/>
        <v>45111</v>
      </c>
      <c r="Q1474" s="166">
        <f t="shared" si="131"/>
        <v>45151</v>
      </c>
      <c r="R1474" s="7"/>
    </row>
    <row r="1475" spans="14:18" x14ac:dyDescent="0.2">
      <c r="N1475" s="160">
        <f t="shared" si="127"/>
        <v>5</v>
      </c>
      <c r="O1475" s="161">
        <f t="shared" si="126"/>
        <v>9022</v>
      </c>
      <c r="P1475" s="166">
        <f t="shared" si="131"/>
        <v>45112</v>
      </c>
      <c r="Q1475" s="166">
        <f t="shared" si="131"/>
        <v>45152</v>
      </c>
      <c r="R1475" s="7"/>
    </row>
    <row r="1476" spans="14:18" x14ac:dyDescent="0.2">
      <c r="N1476" s="160">
        <f t="shared" si="127"/>
        <v>6</v>
      </c>
      <c r="O1476" s="161">
        <f t="shared" si="126"/>
        <v>7519</v>
      </c>
      <c r="P1476" s="166">
        <f t="shared" si="131"/>
        <v>45113</v>
      </c>
      <c r="Q1476" s="166">
        <f t="shared" si="131"/>
        <v>45153</v>
      </c>
      <c r="R1476" s="7"/>
    </row>
    <row r="1477" spans="14:18" x14ac:dyDescent="0.2">
      <c r="N1477" s="160">
        <f t="shared" si="127"/>
        <v>7</v>
      </c>
      <c r="O1477" s="161">
        <f t="shared" si="126"/>
        <v>6445</v>
      </c>
      <c r="P1477" s="166">
        <f t="shared" si="131"/>
        <v>45114</v>
      </c>
      <c r="Q1477" s="166">
        <f t="shared" si="131"/>
        <v>45154</v>
      </c>
      <c r="R1477" s="7"/>
    </row>
    <row r="1478" spans="14:18" x14ac:dyDescent="0.2">
      <c r="N1478" s="160">
        <f t="shared" si="127"/>
        <v>8</v>
      </c>
      <c r="O1478" s="161">
        <f t="shared" si="126"/>
        <v>5639</v>
      </c>
      <c r="P1478" s="166">
        <f t="shared" si="131"/>
        <v>45115</v>
      </c>
      <c r="Q1478" s="166">
        <f t="shared" si="131"/>
        <v>45155</v>
      </c>
      <c r="R1478" s="7"/>
    </row>
    <row r="1479" spans="14:18" x14ac:dyDescent="0.2">
      <c r="N1479" s="160">
        <f t="shared" si="127"/>
        <v>9</v>
      </c>
      <c r="O1479" s="161">
        <f t="shared" si="126"/>
        <v>5013</v>
      </c>
      <c r="P1479" s="166">
        <f t="shared" si="131"/>
        <v>45116</v>
      </c>
      <c r="Q1479" s="166">
        <f t="shared" si="131"/>
        <v>45156</v>
      </c>
      <c r="R1479" s="7"/>
    </row>
    <row r="1480" spans="14:18" x14ac:dyDescent="0.2">
      <c r="N1480" s="160">
        <f t="shared" si="127"/>
        <v>10</v>
      </c>
      <c r="O1480" s="161">
        <f t="shared" si="126"/>
        <v>4512</v>
      </c>
      <c r="P1480" s="166">
        <f t="shared" si="131"/>
        <v>45117</v>
      </c>
      <c r="Q1480" s="166">
        <f t="shared" si="131"/>
        <v>45157</v>
      </c>
      <c r="R1480" s="7"/>
    </row>
    <row r="1481" spans="14:18" x14ac:dyDescent="0.2">
      <c r="N1481" s="160">
        <f t="shared" si="127"/>
        <v>11</v>
      </c>
      <c r="O1481" s="161">
        <f t="shared" ref="O1481:O1544" si="132">ROUND(P1481/N1481,0)</f>
        <v>4102</v>
      </c>
      <c r="P1481" s="166">
        <f t="shared" si="131"/>
        <v>45118</v>
      </c>
      <c r="Q1481" s="166">
        <f t="shared" si="131"/>
        <v>45158</v>
      </c>
      <c r="R1481" s="7"/>
    </row>
    <row r="1482" spans="14:18" x14ac:dyDescent="0.2">
      <c r="N1482" s="160">
        <f t="shared" ref="N1482:N1545" si="133">DAY(P1482)</f>
        <v>12</v>
      </c>
      <c r="O1482" s="161">
        <f t="shared" si="132"/>
        <v>3760</v>
      </c>
      <c r="P1482" s="166">
        <f t="shared" si="131"/>
        <v>45119</v>
      </c>
      <c r="Q1482" s="166">
        <f t="shared" si="131"/>
        <v>45159</v>
      </c>
      <c r="R1482" s="7"/>
    </row>
    <row r="1483" spans="14:18" x14ac:dyDescent="0.2">
      <c r="N1483" s="160">
        <f t="shared" si="133"/>
        <v>13</v>
      </c>
      <c r="O1483" s="161">
        <f t="shared" si="132"/>
        <v>3471</v>
      </c>
      <c r="P1483" s="166">
        <f t="shared" si="131"/>
        <v>45120</v>
      </c>
      <c r="Q1483" s="166">
        <f t="shared" si="131"/>
        <v>45160</v>
      </c>
      <c r="R1483" s="7"/>
    </row>
    <row r="1484" spans="14:18" x14ac:dyDescent="0.2">
      <c r="N1484" s="160">
        <f t="shared" si="133"/>
        <v>14</v>
      </c>
      <c r="O1484" s="161">
        <f t="shared" si="132"/>
        <v>3223</v>
      </c>
      <c r="P1484" s="166">
        <f t="shared" ref="P1484:Q1499" si="134">P1483+1</f>
        <v>45121</v>
      </c>
      <c r="Q1484" s="166">
        <f t="shared" si="134"/>
        <v>45161</v>
      </c>
      <c r="R1484" s="7"/>
    </row>
    <row r="1485" spans="14:18" x14ac:dyDescent="0.2">
      <c r="N1485" s="160">
        <f t="shared" si="133"/>
        <v>15</v>
      </c>
      <c r="O1485" s="161">
        <f t="shared" si="132"/>
        <v>3008</v>
      </c>
      <c r="P1485" s="166">
        <f t="shared" si="134"/>
        <v>45122</v>
      </c>
      <c r="Q1485" s="166">
        <f t="shared" si="134"/>
        <v>45162</v>
      </c>
      <c r="R1485" s="7"/>
    </row>
    <row r="1486" spans="14:18" x14ac:dyDescent="0.2">
      <c r="N1486" s="160">
        <f t="shared" si="133"/>
        <v>16</v>
      </c>
      <c r="O1486" s="161">
        <f t="shared" si="132"/>
        <v>2820</v>
      </c>
      <c r="P1486" s="166">
        <f t="shared" si="134"/>
        <v>45123</v>
      </c>
      <c r="Q1486" s="166">
        <f t="shared" si="134"/>
        <v>45163</v>
      </c>
      <c r="R1486" s="7"/>
    </row>
    <row r="1487" spans="14:18" x14ac:dyDescent="0.2">
      <c r="N1487" s="160">
        <f t="shared" si="133"/>
        <v>17</v>
      </c>
      <c r="O1487" s="161">
        <f t="shared" si="132"/>
        <v>2654</v>
      </c>
      <c r="P1487" s="166">
        <f t="shared" si="134"/>
        <v>45124</v>
      </c>
      <c r="Q1487" s="166">
        <f t="shared" si="134"/>
        <v>45164</v>
      </c>
      <c r="R1487" s="7"/>
    </row>
    <row r="1488" spans="14:18" x14ac:dyDescent="0.2">
      <c r="N1488" s="160">
        <f t="shared" si="133"/>
        <v>18</v>
      </c>
      <c r="O1488" s="161">
        <f t="shared" si="132"/>
        <v>2507</v>
      </c>
      <c r="P1488" s="166">
        <f t="shared" si="134"/>
        <v>45125</v>
      </c>
      <c r="Q1488" s="166">
        <f t="shared" si="134"/>
        <v>45165</v>
      </c>
      <c r="R1488" s="7"/>
    </row>
    <row r="1489" spans="14:18" x14ac:dyDescent="0.2">
      <c r="N1489" s="160">
        <f t="shared" si="133"/>
        <v>19</v>
      </c>
      <c r="O1489" s="161">
        <f t="shared" si="132"/>
        <v>2375</v>
      </c>
      <c r="P1489" s="166">
        <f t="shared" si="134"/>
        <v>45126</v>
      </c>
      <c r="Q1489" s="166">
        <f t="shared" si="134"/>
        <v>45166</v>
      </c>
      <c r="R1489" s="7"/>
    </row>
    <row r="1490" spans="14:18" x14ac:dyDescent="0.2">
      <c r="N1490" s="160">
        <f t="shared" si="133"/>
        <v>20</v>
      </c>
      <c r="O1490" s="161">
        <f t="shared" si="132"/>
        <v>2256</v>
      </c>
      <c r="P1490" s="166">
        <f t="shared" si="134"/>
        <v>45127</v>
      </c>
      <c r="Q1490" s="166">
        <f t="shared" si="134"/>
        <v>45167</v>
      </c>
      <c r="R1490" s="7"/>
    </row>
    <row r="1491" spans="14:18" x14ac:dyDescent="0.2">
      <c r="N1491" s="160">
        <f t="shared" si="133"/>
        <v>21</v>
      </c>
      <c r="O1491" s="161">
        <f t="shared" si="132"/>
        <v>2149</v>
      </c>
      <c r="P1491" s="166">
        <f t="shared" si="134"/>
        <v>45128</v>
      </c>
      <c r="Q1491" s="166">
        <f t="shared" si="134"/>
        <v>45168</v>
      </c>
      <c r="R1491" s="7"/>
    </row>
    <row r="1492" spans="14:18" x14ac:dyDescent="0.2">
      <c r="N1492" s="160">
        <f t="shared" si="133"/>
        <v>22</v>
      </c>
      <c r="O1492" s="161">
        <f t="shared" si="132"/>
        <v>2051</v>
      </c>
      <c r="P1492" s="166">
        <f t="shared" si="134"/>
        <v>45129</v>
      </c>
      <c r="Q1492" s="166">
        <f t="shared" si="134"/>
        <v>45169</v>
      </c>
      <c r="R1492" s="7"/>
    </row>
    <row r="1493" spans="14:18" x14ac:dyDescent="0.2">
      <c r="N1493" s="160">
        <f t="shared" si="133"/>
        <v>23</v>
      </c>
      <c r="O1493" s="161">
        <f t="shared" si="132"/>
        <v>1962</v>
      </c>
      <c r="P1493" s="166">
        <f t="shared" si="134"/>
        <v>45130</v>
      </c>
      <c r="Q1493" s="166">
        <f t="shared" si="134"/>
        <v>45170</v>
      </c>
      <c r="R1493" s="7"/>
    </row>
    <row r="1494" spans="14:18" x14ac:dyDescent="0.2">
      <c r="N1494" s="160">
        <f t="shared" si="133"/>
        <v>24</v>
      </c>
      <c r="O1494" s="161">
        <f t="shared" si="132"/>
        <v>1880</v>
      </c>
      <c r="P1494" s="166">
        <f t="shared" si="134"/>
        <v>45131</v>
      </c>
      <c r="Q1494" s="166">
        <f t="shared" si="134"/>
        <v>45171</v>
      </c>
      <c r="R1494" s="7"/>
    </row>
    <row r="1495" spans="14:18" x14ac:dyDescent="0.2">
      <c r="N1495" s="160">
        <f t="shared" si="133"/>
        <v>25</v>
      </c>
      <c r="O1495" s="161">
        <f t="shared" si="132"/>
        <v>1805</v>
      </c>
      <c r="P1495" s="166">
        <f t="shared" si="134"/>
        <v>45132</v>
      </c>
      <c r="Q1495" s="166">
        <f t="shared" si="134"/>
        <v>45172</v>
      </c>
      <c r="R1495" s="7"/>
    </row>
    <row r="1496" spans="14:18" x14ac:dyDescent="0.2">
      <c r="N1496" s="160">
        <f t="shared" si="133"/>
        <v>26</v>
      </c>
      <c r="O1496" s="161">
        <f t="shared" si="132"/>
        <v>1736</v>
      </c>
      <c r="P1496" s="166">
        <f t="shared" si="134"/>
        <v>45133</v>
      </c>
      <c r="Q1496" s="166">
        <f t="shared" si="134"/>
        <v>45173</v>
      </c>
      <c r="R1496" s="7"/>
    </row>
    <row r="1497" spans="14:18" x14ac:dyDescent="0.2">
      <c r="N1497" s="160">
        <f t="shared" si="133"/>
        <v>27</v>
      </c>
      <c r="O1497" s="161">
        <f t="shared" si="132"/>
        <v>1672</v>
      </c>
      <c r="P1497" s="166">
        <f t="shared" si="134"/>
        <v>45134</v>
      </c>
      <c r="Q1497" s="166">
        <f t="shared" si="134"/>
        <v>45174</v>
      </c>
      <c r="R1497" s="7"/>
    </row>
    <row r="1498" spans="14:18" x14ac:dyDescent="0.2">
      <c r="N1498" s="160">
        <f t="shared" si="133"/>
        <v>28</v>
      </c>
      <c r="O1498" s="161">
        <f t="shared" si="132"/>
        <v>1612</v>
      </c>
      <c r="P1498" s="166">
        <f t="shared" si="134"/>
        <v>45135</v>
      </c>
      <c r="Q1498" s="166">
        <f t="shared" si="134"/>
        <v>45175</v>
      </c>
      <c r="R1498" s="7"/>
    </row>
    <row r="1499" spans="14:18" x14ac:dyDescent="0.2">
      <c r="N1499" s="160">
        <f t="shared" si="133"/>
        <v>29</v>
      </c>
      <c r="O1499" s="161">
        <f t="shared" si="132"/>
        <v>1556</v>
      </c>
      <c r="P1499" s="166">
        <f t="shared" si="134"/>
        <v>45136</v>
      </c>
      <c r="Q1499" s="166">
        <f t="shared" si="134"/>
        <v>45176</v>
      </c>
      <c r="R1499" s="7"/>
    </row>
    <row r="1500" spans="14:18" x14ac:dyDescent="0.2">
      <c r="N1500" s="160">
        <f t="shared" si="133"/>
        <v>30</v>
      </c>
      <c r="O1500" s="161">
        <f t="shared" si="132"/>
        <v>1505</v>
      </c>
      <c r="P1500" s="166">
        <f t="shared" ref="P1500:Q1515" si="135">P1499+1</f>
        <v>45137</v>
      </c>
      <c r="Q1500" s="166">
        <f t="shared" si="135"/>
        <v>45177</v>
      </c>
      <c r="R1500" s="7"/>
    </row>
    <row r="1501" spans="14:18" x14ac:dyDescent="0.2">
      <c r="N1501" s="160">
        <f t="shared" si="133"/>
        <v>31</v>
      </c>
      <c r="O1501" s="161">
        <f t="shared" si="132"/>
        <v>1456</v>
      </c>
      <c r="P1501" s="166">
        <f t="shared" si="135"/>
        <v>45138</v>
      </c>
      <c r="Q1501" s="166">
        <f t="shared" si="135"/>
        <v>45178</v>
      </c>
      <c r="R1501" s="7"/>
    </row>
    <row r="1502" spans="14:18" x14ac:dyDescent="0.2">
      <c r="N1502" s="160">
        <f t="shared" si="133"/>
        <v>1</v>
      </c>
      <c r="O1502" s="161">
        <f t="shared" si="132"/>
        <v>45139</v>
      </c>
      <c r="P1502" s="166">
        <f t="shared" si="135"/>
        <v>45139</v>
      </c>
      <c r="Q1502" s="166">
        <f t="shared" si="135"/>
        <v>45179</v>
      </c>
      <c r="R1502" s="7"/>
    </row>
    <row r="1503" spans="14:18" x14ac:dyDescent="0.2">
      <c r="N1503" s="160">
        <f t="shared" si="133"/>
        <v>2</v>
      </c>
      <c r="O1503" s="161">
        <f t="shared" si="132"/>
        <v>22570</v>
      </c>
      <c r="P1503" s="166">
        <f t="shared" si="135"/>
        <v>45140</v>
      </c>
      <c r="Q1503" s="166">
        <f t="shared" si="135"/>
        <v>45180</v>
      </c>
      <c r="R1503" s="7"/>
    </row>
    <row r="1504" spans="14:18" x14ac:dyDescent="0.2">
      <c r="N1504" s="160">
        <f t="shared" si="133"/>
        <v>3</v>
      </c>
      <c r="O1504" s="161">
        <f t="shared" si="132"/>
        <v>15047</v>
      </c>
      <c r="P1504" s="166">
        <f t="shared" si="135"/>
        <v>45141</v>
      </c>
      <c r="Q1504" s="166">
        <f t="shared" si="135"/>
        <v>45181</v>
      </c>
      <c r="R1504" s="7"/>
    </row>
    <row r="1505" spans="14:18" x14ac:dyDescent="0.2">
      <c r="N1505" s="160">
        <f t="shared" si="133"/>
        <v>4</v>
      </c>
      <c r="O1505" s="161">
        <f t="shared" si="132"/>
        <v>11286</v>
      </c>
      <c r="P1505" s="166">
        <f t="shared" si="135"/>
        <v>45142</v>
      </c>
      <c r="Q1505" s="166">
        <f t="shared" si="135"/>
        <v>45182</v>
      </c>
      <c r="R1505" s="7"/>
    </row>
    <row r="1506" spans="14:18" x14ac:dyDescent="0.2">
      <c r="N1506" s="160">
        <f t="shared" si="133"/>
        <v>5</v>
      </c>
      <c r="O1506" s="161">
        <f t="shared" si="132"/>
        <v>9029</v>
      </c>
      <c r="P1506" s="166">
        <f t="shared" si="135"/>
        <v>45143</v>
      </c>
      <c r="Q1506" s="166">
        <f t="shared" si="135"/>
        <v>45183</v>
      </c>
      <c r="R1506" s="7"/>
    </row>
    <row r="1507" spans="14:18" x14ac:dyDescent="0.2">
      <c r="N1507" s="160">
        <f t="shared" si="133"/>
        <v>6</v>
      </c>
      <c r="O1507" s="161">
        <f t="shared" si="132"/>
        <v>7524</v>
      </c>
      <c r="P1507" s="166">
        <f t="shared" si="135"/>
        <v>45144</v>
      </c>
      <c r="Q1507" s="166">
        <f t="shared" si="135"/>
        <v>45184</v>
      </c>
      <c r="R1507" s="7"/>
    </row>
    <row r="1508" spans="14:18" x14ac:dyDescent="0.2">
      <c r="N1508" s="160">
        <f t="shared" si="133"/>
        <v>7</v>
      </c>
      <c r="O1508" s="161">
        <f t="shared" si="132"/>
        <v>6449</v>
      </c>
      <c r="P1508" s="166">
        <f t="shared" si="135"/>
        <v>45145</v>
      </c>
      <c r="Q1508" s="166">
        <f t="shared" si="135"/>
        <v>45185</v>
      </c>
      <c r="R1508" s="7"/>
    </row>
    <row r="1509" spans="14:18" x14ac:dyDescent="0.2">
      <c r="N1509" s="160">
        <f t="shared" si="133"/>
        <v>8</v>
      </c>
      <c r="O1509" s="161">
        <f t="shared" si="132"/>
        <v>5643</v>
      </c>
      <c r="P1509" s="166">
        <f t="shared" si="135"/>
        <v>45146</v>
      </c>
      <c r="Q1509" s="166">
        <f t="shared" si="135"/>
        <v>45186</v>
      </c>
      <c r="R1509" s="7"/>
    </row>
    <row r="1510" spans="14:18" x14ac:dyDescent="0.2">
      <c r="N1510" s="160">
        <f t="shared" si="133"/>
        <v>9</v>
      </c>
      <c r="O1510" s="161">
        <f t="shared" si="132"/>
        <v>5016</v>
      </c>
      <c r="P1510" s="166">
        <f t="shared" si="135"/>
        <v>45147</v>
      </c>
      <c r="Q1510" s="166">
        <f t="shared" si="135"/>
        <v>45187</v>
      </c>
      <c r="R1510" s="7"/>
    </row>
    <row r="1511" spans="14:18" x14ac:dyDescent="0.2">
      <c r="N1511" s="160">
        <f t="shared" si="133"/>
        <v>10</v>
      </c>
      <c r="O1511" s="161">
        <f t="shared" si="132"/>
        <v>4515</v>
      </c>
      <c r="P1511" s="166">
        <f t="shared" si="135"/>
        <v>45148</v>
      </c>
      <c r="Q1511" s="166">
        <f t="shared" si="135"/>
        <v>45188</v>
      </c>
      <c r="R1511" s="7"/>
    </row>
    <row r="1512" spans="14:18" x14ac:dyDescent="0.2">
      <c r="N1512" s="160">
        <f t="shared" si="133"/>
        <v>11</v>
      </c>
      <c r="O1512" s="161">
        <f t="shared" si="132"/>
        <v>4104</v>
      </c>
      <c r="P1512" s="166">
        <f t="shared" si="135"/>
        <v>45149</v>
      </c>
      <c r="Q1512" s="166">
        <f t="shared" si="135"/>
        <v>45189</v>
      </c>
      <c r="R1512" s="7"/>
    </row>
    <row r="1513" spans="14:18" x14ac:dyDescent="0.2">
      <c r="N1513" s="160">
        <f t="shared" si="133"/>
        <v>12</v>
      </c>
      <c r="O1513" s="161">
        <f t="shared" si="132"/>
        <v>3763</v>
      </c>
      <c r="P1513" s="166">
        <f t="shared" si="135"/>
        <v>45150</v>
      </c>
      <c r="Q1513" s="166">
        <f t="shared" si="135"/>
        <v>45190</v>
      </c>
      <c r="R1513" s="7"/>
    </row>
    <row r="1514" spans="14:18" x14ac:dyDescent="0.2">
      <c r="N1514" s="160">
        <f t="shared" si="133"/>
        <v>13</v>
      </c>
      <c r="O1514" s="161">
        <f t="shared" si="132"/>
        <v>3473</v>
      </c>
      <c r="P1514" s="166">
        <f t="shared" si="135"/>
        <v>45151</v>
      </c>
      <c r="Q1514" s="166">
        <f t="shared" si="135"/>
        <v>45191</v>
      </c>
      <c r="R1514" s="7"/>
    </row>
    <row r="1515" spans="14:18" x14ac:dyDescent="0.2">
      <c r="N1515" s="160">
        <f t="shared" si="133"/>
        <v>14</v>
      </c>
      <c r="O1515" s="161">
        <f t="shared" si="132"/>
        <v>3225</v>
      </c>
      <c r="P1515" s="166">
        <f t="shared" si="135"/>
        <v>45152</v>
      </c>
      <c r="Q1515" s="166">
        <f t="shared" si="135"/>
        <v>45192</v>
      </c>
      <c r="R1515" s="7"/>
    </row>
    <row r="1516" spans="14:18" x14ac:dyDescent="0.2">
      <c r="N1516" s="160">
        <f t="shared" si="133"/>
        <v>15</v>
      </c>
      <c r="O1516" s="161">
        <f t="shared" si="132"/>
        <v>3010</v>
      </c>
      <c r="P1516" s="166">
        <f t="shared" ref="P1516:Q1531" si="136">P1515+1</f>
        <v>45153</v>
      </c>
      <c r="Q1516" s="166">
        <f t="shared" si="136"/>
        <v>45193</v>
      </c>
      <c r="R1516" s="7"/>
    </row>
    <row r="1517" spans="14:18" x14ac:dyDescent="0.2">
      <c r="N1517" s="160">
        <f t="shared" si="133"/>
        <v>16</v>
      </c>
      <c r="O1517" s="161">
        <f t="shared" si="132"/>
        <v>2822</v>
      </c>
      <c r="P1517" s="166">
        <f t="shared" si="136"/>
        <v>45154</v>
      </c>
      <c r="Q1517" s="166">
        <f t="shared" si="136"/>
        <v>45194</v>
      </c>
      <c r="R1517" s="7"/>
    </row>
    <row r="1518" spans="14:18" x14ac:dyDescent="0.2">
      <c r="N1518" s="160">
        <f t="shared" si="133"/>
        <v>17</v>
      </c>
      <c r="O1518" s="161">
        <f t="shared" si="132"/>
        <v>2656</v>
      </c>
      <c r="P1518" s="166">
        <f t="shared" si="136"/>
        <v>45155</v>
      </c>
      <c r="Q1518" s="166">
        <f t="shared" si="136"/>
        <v>45195</v>
      </c>
      <c r="R1518" s="7"/>
    </row>
    <row r="1519" spans="14:18" x14ac:dyDescent="0.2">
      <c r="N1519" s="160">
        <f t="shared" si="133"/>
        <v>18</v>
      </c>
      <c r="O1519" s="161">
        <f t="shared" si="132"/>
        <v>2509</v>
      </c>
      <c r="P1519" s="166">
        <f t="shared" si="136"/>
        <v>45156</v>
      </c>
      <c r="Q1519" s="166">
        <f t="shared" si="136"/>
        <v>45196</v>
      </c>
      <c r="R1519" s="7"/>
    </row>
    <row r="1520" spans="14:18" x14ac:dyDescent="0.2">
      <c r="N1520" s="160">
        <f t="shared" si="133"/>
        <v>19</v>
      </c>
      <c r="O1520" s="161">
        <f t="shared" si="132"/>
        <v>2377</v>
      </c>
      <c r="P1520" s="166">
        <f t="shared" si="136"/>
        <v>45157</v>
      </c>
      <c r="Q1520" s="166">
        <f t="shared" si="136"/>
        <v>45197</v>
      </c>
      <c r="R1520" s="7"/>
    </row>
    <row r="1521" spans="14:18" x14ac:dyDescent="0.2">
      <c r="N1521" s="160">
        <f t="shared" si="133"/>
        <v>20</v>
      </c>
      <c r="O1521" s="161">
        <f t="shared" si="132"/>
        <v>2258</v>
      </c>
      <c r="P1521" s="166">
        <f t="shared" si="136"/>
        <v>45158</v>
      </c>
      <c r="Q1521" s="166">
        <f t="shared" si="136"/>
        <v>45198</v>
      </c>
      <c r="R1521" s="7"/>
    </row>
    <row r="1522" spans="14:18" x14ac:dyDescent="0.2">
      <c r="N1522" s="160">
        <f t="shared" si="133"/>
        <v>21</v>
      </c>
      <c r="O1522" s="161">
        <f t="shared" si="132"/>
        <v>2150</v>
      </c>
      <c r="P1522" s="166">
        <f t="shared" si="136"/>
        <v>45159</v>
      </c>
      <c r="Q1522" s="166">
        <f t="shared" si="136"/>
        <v>45199</v>
      </c>
      <c r="R1522" s="7"/>
    </row>
    <row r="1523" spans="14:18" x14ac:dyDescent="0.2">
      <c r="N1523" s="160">
        <f t="shared" si="133"/>
        <v>22</v>
      </c>
      <c r="O1523" s="161">
        <f t="shared" si="132"/>
        <v>2053</v>
      </c>
      <c r="P1523" s="166">
        <f t="shared" si="136"/>
        <v>45160</v>
      </c>
      <c r="Q1523" s="166">
        <f t="shared" si="136"/>
        <v>45200</v>
      </c>
      <c r="R1523" s="7"/>
    </row>
    <row r="1524" spans="14:18" x14ac:dyDescent="0.2">
      <c r="N1524" s="160">
        <f t="shared" si="133"/>
        <v>23</v>
      </c>
      <c r="O1524" s="161">
        <f t="shared" si="132"/>
        <v>1964</v>
      </c>
      <c r="P1524" s="166">
        <f t="shared" si="136"/>
        <v>45161</v>
      </c>
      <c r="Q1524" s="166">
        <f t="shared" si="136"/>
        <v>45201</v>
      </c>
      <c r="R1524" s="7"/>
    </row>
    <row r="1525" spans="14:18" x14ac:dyDescent="0.2">
      <c r="N1525" s="160">
        <f t="shared" si="133"/>
        <v>24</v>
      </c>
      <c r="O1525" s="161">
        <f t="shared" si="132"/>
        <v>1882</v>
      </c>
      <c r="P1525" s="166">
        <f t="shared" si="136"/>
        <v>45162</v>
      </c>
      <c r="Q1525" s="166">
        <f t="shared" si="136"/>
        <v>45202</v>
      </c>
      <c r="R1525" s="7"/>
    </row>
    <row r="1526" spans="14:18" x14ac:dyDescent="0.2">
      <c r="N1526" s="160">
        <f t="shared" si="133"/>
        <v>25</v>
      </c>
      <c r="O1526" s="161">
        <f t="shared" si="132"/>
        <v>1807</v>
      </c>
      <c r="P1526" s="166">
        <f t="shared" si="136"/>
        <v>45163</v>
      </c>
      <c r="Q1526" s="166">
        <f t="shared" si="136"/>
        <v>45203</v>
      </c>
      <c r="R1526" s="7"/>
    </row>
    <row r="1527" spans="14:18" x14ac:dyDescent="0.2">
      <c r="N1527" s="160">
        <f t="shared" si="133"/>
        <v>26</v>
      </c>
      <c r="O1527" s="161">
        <f t="shared" si="132"/>
        <v>1737</v>
      </c>
      <c r="P1527" s="166">
        <f t="shared" si="136"/>
        <v>45164</v>
      </c>
      <c r="Q1527" s="166">
        <f t="shared" si="136"/>
        <v>45204</v>
      </c>
      <c r="R1527" s="7"/>
    </row>
    <row r="1528" spans="14:18" x14ac:dyDescent="0.2">
      <c r="N1528" s="160">
        <f t="shared" si="133"/>
        <v>27</v>
      </c>
      <c r="O1528" s="161">
        <f t="shared" si="132"/>
        <v>1673</v>
      </c>
      <c r="P1528" s="166">
        <f t="shared" si="136"/>
        <v>45165</v>
      </c>
      <c r="Q1528" s="166">
        <f t="shared" si="136"/>
        <v>45205</v>
      </c>
      <c r="R1528" s="7"/>
    </row>
    <row r="1529" spans="14:18" x14ac:dyDescent="0.2">
      <c r="N1529" s="160">
        <f t="shared" si="133"/>
        <v>28</v>
      </c>
      <c r="O1529" s="161">
        <f t="shared" si="132"/>
        <v>1613</v>
      </c>
      <c r="P1529" s="166">
        <f t="shared" si="136"/>
        <v>45166</v>
      </c>
      <c r="Q1529" s="166">
        <f t="shared" si="136"/>
        <v>45206</v>
      </c>
      <c r="R1529" s="7"/>
    </row>
    <row r="1530" spans="14:18" x14ac:dyDescent="0.2">
      <c r="N1530" s="160">
        <f t="shared" si="133"/>
        <v>29</v>
      </c>
      <c r="O1530" s="161">
        <f t="shared" si="132"/>
        <v>1557</v>
      </c>
      <c r="P1530" s="166">
        <f t="shared" si="136"/>
        <v>45167</v>
      </c>
      <c r="Q1530" s="166">
        <f t="shared" si="136"/>
        <v>45207</v>
      </c>
      <c r="R1530" s="7"/>
    </row>
    <row r="1531" spans="14:18" x14ac:dyDescent="0.2">
      <c r="N1531" s="160">
        <f t="shared" si="133"/>
        <v>30</v>
      </c>
      <c r="O1531" s="161">
        <f t="shared" si="132"/>
        <v>1506</v>
      </c>
      <c r="P1531" s="166">
        <f t="shared" si="136"/>
        <v>45168</v>
      </c>
      <c r="Q1531" s="166">
        <f t="shared" si="136"/>
        <v>45208</v>
      </c>
      <c r="R1531" s="7"/>
    </row>
    <row r="1532" spans="14:18" x14ac:dyDescent="0.2">
      <c r="N1532" s="160">
        <f t="shared" si="133"/>
        <v>31</v>
      </c>
      <c r="O1532" s="161">
        <f t="shared" si="132"/>
        <v>1457</v>
      </c>
      <c r="P1532" s="166">
        <f t="shared" ref="P1532:Q1547" si="137">P1531+1</f>
        <v>45169</v>
      </c>
      <c r="Q1532" s="166">
        <f t="shared" si="137"/>
        <v>45209</v>
      </c>
      <c r="R1532" s="7"/>
    </row>
    <row r="1533" spans="14:18" x14ac:dyDescent="0.2">
      <c r="N1533" s="160">
        <f t="shared" si="133"/>
        <v>1</v>
      </c>
      <c r="O1533" s="161">
        <f t="shared" si="132"/>
        <v>45170</v>
      </c>
      <c r="P1533" s="166">
        <f t="shared" si="137"/>
        <v>45170</v>
      </c>
      <c r="Q1533" s="166">
        <f t="shared" si="137"/>
        <v>45210</v>
      </c>
      <c r="R1533" s="7"/>
    </row>
    <row r="1534" spans="14:18" x14ac:dyDescent="0.2">
      <c r="N1534" s="160">
        <f t="shared" si="133"/>
        <v>2</v>
      </c>
      <c r="O1534" s="161">
        <f t="shared" si="132"/>
        <v>22586</v>
      </c>
      <c r="P1534" s="166">
        <f t="shared" si="137"/>
        <v>45171</v>
      </c>
      <c r="Q1534" s="166">
        <f t="shared" si="137"/>
        <v>45211</v>
      </c>
      <c r="R1534" s="7"/>
    </row>
    <row r="1535" spans="14:18" x14ac:dyDescent="0.2">
      <c r="N1535" s="160">
        <f t="shared" si="133"/>
        <v>3</v>
      </c>
      <c r="O1535" s="161">
        <f t="shared" si="132"/>
        <v>15057</v>
      </c>
      <c r="P1535" s="166">
        <f t="shared" si="137"/>
        <v>45172</v>
      </c>
      <c r="Q1535" s="166">
        <f t="shared" si="137"/>
        <v>45212</v>
      </c>
      <c r="R1535" s="7"/>
    </row>
    <row r="1536" spans="14:18" x14ac:dyDescent="0.2">
      <c r="N1536" s="160">
        <f t="shared" si="133"/>
        <v>4</v>
      </c>
      <c r="O1536" s="161">
        <f t="shared" si="132"/>
        <v>11293</v>
      </c>
      <c r="P1536" s="166">
        <f t="shared" si="137"/>
        <v>45173</v>
      </c>
      <c r="Q1536" s="166">
        <f t="shared" si="137"/>
        <v>45213</v>
      </c>
      <c r="R1536" s="7"/>
    </row>
    <row r="1537" spans="14:18" x14ac:dyDescent="0.2">
      <c r="N1537" s="160">
        <f t="shared" si="133"/>
        <v>5</v>
      </c>
      <c r="O1537" s="161">
        <f t="shared" si="132"/>
        <v>9035</v>
      </c>
      <c r="P1537" s="166">
        <f t="shared" si="137"/>
        <v>45174</v>
      </c>
      <c r="Q1537" s="166">
        <f t="shared" si="137"/>
        <v>45214</v>
      </c>
      <c r="R1537" s="7"/>
    </row>
    <row r="1538" spans="14:18" x14ac:dyDescent="0.2">
      <c r="N1538" s="160">
        <f t="shared" si="133"/>
        <v>6</v>
      </c>
      <c r="O1538" s="161">
        <f t="shared" si="132"/>
        <v>7529</v>
      </c>
      <c r="P1538" s="166">
        <f t="shared" si="137"/>
        <v>45175</v>
      </c>
      <c r="Q1538" s="166">
        <f t="shared" si="137"/>
        <v>45215</v>
      </c>
      <c r="R1538" s="7"/>
    </row>
    <row r="1539" spans="14:18" x14ac:dyDescent="0.2">
      <c r="N1539" s="160">
        <f t="shared" si="133"/>
        <v>7</v>
      </c>
      <c r="O1539" s="161">
        <f t="shared" si="132"/>
        <v>6454</v>
      </c>
      <c r="P1539" s="166">
        <f t="shared" si="137"/>
        <v>45176</v>
      </c>
      <c r="Q1539" s="166">
        <f t="shared" si="137"/>
        <v>45216</v>
      </c>
      <c r="R1539" s="7"/>
    </row>
    <row r="1540" spans="14:18" x14ac:dyDescent="0.2">
      <c r="N1540" s="160">
        <f t="shared" si="133"/>
        <v>8</v>
      </c>
      <c r="O1540" s="161">
        <f t="shared" si="132"/>
        <v>5647</v>
      </c>
      <c r="P1540" s="166">
        <f t="shared" si="137"/>
        <v>45177</v>
      </c>
      <c r="Q1540" s="166">
        <f t="shared" si="137"/>
        <v>45217</v>
      </c>
      <c r="R1540" s="7"/>
    </row>
    <row r="1541" spans="14:18" x14ac:dyDescent="0.2">
      <c r="N1541" s="160">
        <f t="shared" si="133"/>
        <v>9</v>
      </c>
      <c r="O1541" s="161">
        <f t="shared" si="132"/>
        <v>5020</v>
      </c>
      <c r="P1541" s="166">
        <f t="shared" si="137"/>
        <v>45178</v>
      </c>
      <c r="Q1541" s="166">
        <f t="shared" si="137"/>
        <v>45218</v>
      </c>
      <c r="R1541" s="7"/>
    </row>
    <row r="1542" spans="14:18" x14ac:dyDescent="0.2">
      <c r="N1542" s="160">
        <f t="shared" si="133"/>
        <v>10</v>
      </c>
      <c r="O1542" s="161">
        <f t="shared" si="132"/>
        <v>4518</v>
      </c>
      <c r="P1542" s="166">
        <f t="shared" si="137"/>
        <v>45179</v>
      </c>
      <c r="Q1542" s="166">
        <f t="shared" si="137"/>
        <v>45219</v>
      </c>
      <c r="R1542" s="7"/>
    </row>
    <row r="1543" spans="14:18" x14ac:dyDescent="0.2">
      <c r="N1543" s="160">
        <f t="shared" si="133"/>
        <v>11</v>
      </c>
      <c r="O1543" s="161">
        <f t="shared" si="132"/>
        <v>4107</v>
      </c>
      <c r="P1543" s="166">
        <f t="shared" si="137"/>
        <v>45180</v>
      </c>
      <c r="Q1543" s="166">
        <f t="shared" si="137"/>
        <v>45220</v>
      </c>
      <c r="R1543" s="7"/>
    </row>
    <row r="1544" spans="14:18" x14ac:dyDescent="0.2">
      <c r="N1544" s="160">
        <f t="shared" si="133"/>
        <v>12</v>
      </c>
      <c r="O1544" s="161">
        <f t="shared" si="132"/>
        <v>3765</v>
      </c>
      <c r="P1544" s="166">
        <f t="shared" si="137"/>
        <v>45181</v>
      </c>
      <c r="Q1544" s="166">
        <f t="shared" si="137"/>
        <v>45221</v>
      </c>
      <c r="R1544" s="7"/>
    </row>
    <row r="1545" spans="14:18" x14ac:dyDescent="0.2">
      <c r="N1545" s="160">
        <f t="shared" si="133"/>
        <v>13</v>
      </c>
      <c r="O1545" s="161">
        <f t="shared" ref="O1545:O1608" si="138">ROUND(P1545/N1545,0)</f>
        <v>3476</v>
      </c>
      <c r="P1545" s="166">
        <f t="shared" si="137"/>
        <v>45182</v>
      </c>
      <c r="Q1545" s="166">
        <f t="shared" si="137"/>
        <v>45222</v>
      </c>
      <c r="R1545" s="7"/>
    </row>
    <row r="1546" spans="14:18" x14ac:dyDescent="0.2">
      <c r="N1546" s="160">
        <f t="shared" ref="N1546:N1609" si="139">DAY(P1546)</f>
        <v>14</v>
      </c>
      <c r="O1546" s="161">
        <f t="shared" si="138"/>
        <v>3227</v>
      </c>
      <c r="P1546" s="166">
        <f t="shared" si="137"/>
        <v>45183</v>
      </c>
      <c r="Q1546" s="166">
        <f t="shared" si="137"/>
        <v>45223</v>
      </c>
      <c r="R1546" s="7"/>
    </row>
    <row r="1547" spans="14:18" x14ac:dyDescent="0.2">
      <c r="N1547" s="160">
        <f t="shared" si="139"/>
        <v>15</v>
      </c>
      <c r="O1547" s="161">
        <f t="shared" si="138"/>
        <v>3012</v>
      </c>
      <c r="P1547" s="166">
        <f t="shared" si="137"/>
        <v>45184</v>
      </c>
      <c r="Q1547" s="166">
        <f t="shared" si="137"/>
        <v>45224</v>
      </c>
      <c r="R1547" s="7"/>
    </row>
    <row r="1548" spans="14:18" x14ac:dyDescent="0.2">
      <c r="N1548" s="160">
        <f t="shared" si="139"/>
        <v>16</v>
      </c>
      <c r="O1548" s="161">
        <f t="shared" si="138"/>
        <v>2824</v>
      </c>
      <c r="P1548" s="166">
        <f t="shared" ref="P1548:Q1563" si="140">P1547+1</f>
        <v>45185</v>
      </c>
      <c r="Q1548" s="166">
        <f t="shared" si="140"/>
        <v>45225</v>
      </c>
      <c r="R1548" s="7"/>
    </row>
    <row r="1549" spans="14:18" x14ac:dyDescent="0.2">
      <c r="N1549" s="160">
        <f t="shared" si="139"/>
        <v>17</v>
      </c>
      <c r="O1549" s="161">
        <f t="shared" si="138"/>
        <v>2658</v>
      </c>
      <c r="P1549" s="166">
        <f t="shared" si="140"/>
        <v>45186</v>
      </c>
      <c r="Q1549" s="166">
        <f t="shared" si="140"/>
        <v>45226</v>
      </c>
      <c r="R1549" s="7"/>
    </row>
    <row r="1550" spans="14:18" x14ac:dyDescent="0.2">
      <c r="N1550" s="160">
        <f t="shared" si="139"/>
        <v>18</v>
      </c>
      <c r="O1550" s="161">
        <f t="shared" si="138"/>
        <v>2510</v>
      </c>
      <c r="P1550" s="166">
        <f t="shared" si="140"/>
        <v>45187</v>
      </c>
      <c r="Q1550" s="166">
        <f t="shared" si="140"/>
        <v>45227</v>
      </c>
      <c r="R1550" s="7"/>
    </row>
    <row r="1551" spans="14:18" x14ac:dyDescent="0.2">
      <c r="N1551" s="160">
        <f t="shared" si="139"/>
        <v>19</v>
      </c>
      <c r="O1551" s="161">
        <f t="shared" si="138"/>
        <v>2378</v>
      </c>
      <c r="P1551" s="166">
        <f t="shared" si="140"/>
        <v>45188</v>
      </c>
      <c r="Q1551" s="166">
        <f t="shared" si="140"/>
        <v>45228</v>
      </c>
      <c r="R1551" s="7"/>
    </row>
    <row r="1552" spans="14:18" x14ac:dyDescent="0.2">
      <c r="N1552" s="160">
        <f t="shared" si="139"/>
        <v>20</v>
      </c>
      <c r="O1552" s="161">
        <f t="shared" si="138"/>
        <v>2259</v>
      </c>
      <c r="P1552" s="166">
        <f t="shared" si="140"/>
        <v>45189</v>
      </c>
      <c r="Q1552" s="166">
        <f t="shared" si="140"/>
        <v>45229</v>
      </c>
      <c r="R1552" s="7"/>
    </row>
    <row r="1553" spans="14:18" x14ac:dyDescent="0.2">
      <c r="N1553" s="160">
        <f t="shared" si="139"/>
        <v>21</v>
      </c>
      <c r="O1553" s="161">
        <f t="shared" si="138"/>
        <v>2152</v>
      </c>
      <c r="P1553" s="166">
        <f t="shared" si="140"/>
        <v>45190</v>
      </c>
      <c r="Q1553" s="166">
        <f t="shared" si="140"/>
        <v>45230</v>
      </c>
      <c r="R1553" s="7"/>
    </row>
    <row r="1554" spans="14:18" x14ac:dyDescent="0.2">
      <c r="N1554" s="160">
        <f t="shared" si="139"/>
        <v>22</v>
      </c>
      <c r="O1554" s="161">
        <f t="shared" si="138"/>
        <v>2054</v>
      </c>
      <c r="P1554" s="166">
        <f t="shared" si="140"/>
        <v>45191</v>
      </c>
      <c r="Q1554" s="166">
        <f t="shared" si="140"/>
        <v>45231</v>
      </c>
      <c r="R1554" s="7"/>
    </row>
    <row r="1555" spans="14:18" x14ac:dyDescent="0.2">
      <c r="N1555" s="160">
        <f t="shared" si="139"/>
        <v>23</v>
      </c>
      <c r="O1555" s="161">
        <f t="shared" si="138"/>
        <v>1965</v>
      </c>
      <c r="P1555" s="166">
        <f t="shared" si="140"/>
        <v>45192</v>
      </c>
      <c r="Q1555" s="166">
        <f t="shared" si="140"/>
        <v>45232</v>
      </c>
      <c r="R1555" s="7"/>
    </row>
    <row r="1556" spans="14:18" x14ac:dyDescent="0.2">
      <c r="N1556" s="160">
        <f t="shared" si="139"/>
        <v>24</v>
      </c>
      <c r="O1556" s="161">
        <f t="shared" si="138"/>
        <v>1883</v>
      </c>
      <c r="P1556" s="166">
        <f t="shared" si="140"/>
        <v>45193</v>
      </c>
      <c r="Q1556" s="166">
        <f t="shared" si="140"/>
        <v>45233</v>
      </c>
      <c r="R1556" s="7"/>
    </row>
    <row r="1557" spans="14:18" x14ac:dyDescent="0.2">
      <c r="N1557" s="160">
        <f t="shared" si="139"/>
        <v>25</v>
      </c>
      <c r="O1557" s="161">
        <f t="shared" si="138"/>
        <v>1808</v>
      </c>
      <c r="P1557" s="166">
        <f t="shared" si="140"/>
        <v>45194</v>
      </c>
      <c r="Q1557" s="166">
        <f t="shared" si="140"/>
        <v>45234</v>
      </c>
      <c r="R1557" s="7"/>
    </row>
    <row r="1558" spans="14:18" x14ac:dyDescent="0.2">
      <c r="N1558" s="160">
        <f t="shared" si="139"/>
        <v>26</v>
      </c>
      <c r="O1558" s="161">
        <f t="shared" si="138"/>
        <v>1738</v>
      </c>
      <c r="P1558" s="166">
        <f t="shared" si="140"/>
        <v>45195</v>
      </c>
      <c r="Q1558" s="166">
        <f t="shared" si="140"/>
        <v>45235</v>
      </c>
      <c r="R1558" s="7"/>
    </row>
    <row r="1559" spans="14:18" x14ac:dyDescent="0.2">
      <c r="N1559" s="160">
        <f t="shared" si="139"/>
        <v>27</v>
      </c>
      <c r="O1559" s="161">
        <f t="shared" si="138"/>
        <v>1674</v>
      </c>
      <c r="P1559" s="166">
        <f t="shared" si="140"/>
        <v>45196</v>
      </c>
      <c r="Q1559" s="166">
        <f t="shared" si="140"/>
        <v>45236</v>
      </c>
      <c r="R1559" s="7"/>
    </row>
    <row r="1560" spans="14:18" x14ac:dyDescent="0.2">
      <c r="N1560" s="160">
        <f t="shared" si="139"/>
        <v>28</v>
      </c>
      <c r="O1560" s="161">
        <f t="shared" si="138"/>
        <v>1614</v>
      </c>
      <c r="P1560" s="166">
        <f t="shared" si="140"/>
        <v>45197</v>
      </c>
      <c r="Q1560" s="166">
        <f t="shared" si="140"/>
        <v>45237</v>
      </c>
      <c r="R1560" s="7"/>
    </row>
    <row r="1561" spans="14:18" x14ac:dyDescent="0.2">
      <c r="N1561" s="160">
        <f t="shared" si="139"/>
        <v>29</v>
      </c>
      <c r="O1561" s="161">
        <f t="shared" si="138"/>
        <v>1559</v>
      </c>
      <c r="P1561" s="166">
        <f t="shared" si="140"/>
        <v>45198</v>
      </c>
      <c r="Q1561" s="166">
        <f t="shared" si="140"/>
        <v>45238</v>
      </c>
      <c r="R1561" s="7"/>
    </row>
    <row r="1562" spans="14:18" x14ac:dyDescent="0.2">
      <c r="N1562" s="160">
        <f t="shared" si="139"/>
        <v>30</v>
      </c>
      <c r="O1562" s="161">
        <f t="shared" si="138"/>
        <v>1507</v>
      </c>
      <c r="P1562" s="166">
        <f t="shared" si="140"/>
        <v>45199</v>
      </c>
      <c r="Q1562" s="166">
        <f t="shared" si="140"/>
        <v>45239</v>
      </c>
      <c r="R1562" s="7"/>
    </row>
    <row r="1563" spans="14:18" x14ac:dyDescent="0.2">
      <c r="N1563" s="160">
        <f t="shared" si="139"/>
        <v>1</v>
      </c>
      <c r="O1563" s="161">
        <f t="shared" si="138"/>
        <v>45200</v>
      </c>
      <c r="P1563" s="166">
        <f t="shared" si="140"/>
        <v>45200</v>
      </c>
      <c r="Q1563" s="166">
        <f t="shared" si="140"/>
        <v>45240</v>
      </c>
      <c r="R1563" s="7"/>
    </row>
    <row r="1564" spans="14:18" x14ac:dyDescent="0.2">
      <c r="N1564" s="160">
        <f t="shared" si="139"/>
        <v>2</v>
      </c>
      <c r="O1564" s="161">
        <f t="shared" si="138"/>
        <v>22601</v>
      </c>
      <c r="P1564" s="166">
        <f t="shared" ref="P1564:Q1579" si="141">P1563+1</f>
        <v>45201</v>
      </c>
      <c r="Q1564" s="166">
        <f t="shared" si="141"/>
        <v>45241</v>
      </c>
      <c r="R1564" s="7"/>
    </row>
    <row r="1565" spans="14:18" x14ac:dyDescent="0.2">
      <c r="N1565" s="160">
        <f t="shared" si="139"/>
        <v>3</v>
      </c>
      <c r="O1565" s="161">
        <f t="shared" si="138"/>
        <v>15067</v>
      </c>
      <c r="P1565" s="166">
        <f t="shared" si="141"/>
        <v>45202</v>
      </c>
      <c r="Q1565" s="166">
        <f t="shared" si="141"/>
        <v>45242</v>
      </c>
      <c r="R1565" s="7"/>
    </row>
    <row r="1566" spans="14:18" x14ac:dyDescent="0.2">
      <c r="N1566" s="160">
        <f t="shared" si="139"/>
        <v>4</v>
      </c>
      <c r="O1566" s="161">
        <f t="shared" si="138"/>
        <v>11301</v>
      </c>
      <c r="P1566" s="166">
        <f t="shared" si="141"/>
        <v>45203</v>
      </c>
      <c r="Q1566" s="166">
        <f t="shared" si="141"/>
        <v>45243</v>
      </c>
      <c r="R1566" s="7"/>
    </row>
    <row r="1567" spans="14:18" x14ac:dyDescent="0.2">
      <c r="N1567" s="160">
        <f t="shared" si="139"/>
        <v>5</v>
      </c>
      <c r="O1567" s="161">
        <f t="shared" si="138"/>
        <v>9041</v>
      </c>
      <c r="P1567" s="166">
        <f t="shared" si="141"/>
        <v>45204</v>
      </c>
      <c r="Q1567" s="166">
        <f t="shared" si="141"/>
        <v>45244</v>
      </c>
      <c r="R1567" s="7"/>
    </row>
    <row r="1568" spans="14:18" x14ac:dyDescent="0.2">
      <c r="N1568" s="160">
        <f t="shared" si="139"/>
        <v>6</v>
      </c>
      <c r="O1568" s="161">
        <f t="shared" si="138"/>
        <v>7534</v>
      </c>
      <c r="P1568" s="166">
        <f t="shared" si="141"/>
        <v>45205</v>
      </c>
      <c r="Q1568" s="166">
        <f t="shared" si="141"/>
        <v>45245</v>
      </c>
      <c r="R1568" s="7"/>
    </row>
    <row r="1569" spans="14:18" x14ac:dyDescent="0.2">
      <c r="N1569" s="160">
        <f t="shared" si="139"/>
        <v>7</v>
      </c>
      <c r="O1569" s="161">
        <f t="shared" si="138"/>
        <v>6458</v>
      </c>
      <c r="P1569" s="166">
        <f t="shared" si="141"/>
        <v>45206</v>
      </c>
      <c r="Q1569" s="166">
        <f t="shared" si="141"/>
        <v>45246</v>
      </c>
      <c r="R1569" s="7"/>
    </row>
    <row r="1570" spans="14:18" x14ac:dyDescent="0.2">
      <c r="N1570" s="160">
        <f t="shared" si="139"/>
        <v>8</v>
      </c>
      <c r="O1570" s="161">
        <f t="shared" si="138"/>
        <v>5651</v>
      </c>
      <c r="P1570" s="166">
        <f t="shared" si="141"/>
        <v>45207</v>
      </c>
      <c r="Q1570" s="166">
        <f t="shared" si="141"/>
        <v>45247</v>
      </c>
      <c r="R1570" s="7"/>
    </row>
    <row r="1571" spans="14:18" x14ac:dyDescent="0.2">
      <c r="N1571" s="160">
        <f t="shared" si="139"/>
        <v>9</v>
      </c>
      <c r="O1571" s="161">
        <f t="shared" si="138"/>
        <v>5023</v>
      </c>
      <c r="P1571" s="166">
        <f t="shared" si="141"/>
        <v>45208</v>
      </c>
      <c r="Q1571" s="166">
        <f t="shared" si="141"/>
        <v>45248</v>
      </c>
      <c r="R1571" s="7"/>
    </row>
    <row r="1572" spans="14:18" x14ac:dyDescent="0.2">
      <c r="N1572" s="160">
        <f t="shared" si="139"/>
        <v>10</v>
      </c>
      <c r="O1572" s="161">
        <f t="shared" si="138"/>
        <v>4521</v>
      </c>
      <c r="P1572" s="166">
        <f t="shared" si="141"/>
        <v>45209</v>
      </c>
      <c r="Q1572" s="166">
        <f t="shared" si="141"/>
        <v>45249</v>
      </c>
      <c r="R1572" s="7"/>
    </row>
    <row r="1573" spans="14:18" x14ac:dyDescent="0.2">
      <c r="N1573" s="160">
        <f t="shared" si="139"/>
        <v>11</v>
      </c>
      <c r="O1573" s="161">
        <f t="shared" si="138"/>
        <v>4110</v>
      </c>
      <c r="P1573" s="166">
        <f t="shared" si="141"/>
        <v>45210</v>
      </c>
      <c r="Q1573" s="166">
        <f t="shared" si="141"/>
        <v>45250</v>
      </c>
      <c r="R1573" s="7"/>
    </row>
    <row r="1574" spans="14:18" x14ac:dyDescent="0.2">
      <c r="N1574" s="160">
        <f t="shared" si="139"/>
        <v>12</v>
      </c>
      <c r="O1574" s="161">
        <f t="shared" si="138"/>
        <v>3768</v>
      </c>
      <c r="P1574" s="166">
        <f t="shared" si="141"/>
        <v>45211</v>
      </c>
      <c r="Q1574" s="166">
        <f t="shared" si="141"/>
        <v>45251</v>
      </c>
      <c r="R1574" s="7"/>
    </row>
    <row r="1575" spans="14:18" x14ac:dyDescent="0.2">
      <c r="N1575" s="160">
        <f t="shared" si="139"/>
        <v>13</v>
      </c>
      <c r="O1575" s="161">
        <f t="shared" si="138"/>
        <v>3478</v>
      </c>
      <c r="P1575" s="166">
        <f t="shared" si="141"/>
        <v>45212</v>
      </c>
      <c r="Q1575" s="166">
        <f t="shared" si="141"/>
        <v>45252</v>
      </c>
      <c r="R1575" s="7"/>
    </row>
    <row r="1576" spans="14:18" x14ac:dyDescent="0.2">
      <c r="N1576" s="160">
        <f t="shared" si="139"/>
        <v>14</v>
      </c>
      <c r="O1576" s="161">
        <f t="shared" si="138"/>
        <v>3230</v>
      </c>
      <c r="P1576" s="166">
        <f t="shared" si="141"/>
        <v>45213</v>
      </c>
      <c r="Q1576" s="166">
        <f t="shared" si="141"/>
        <v>45253</v>
      </c>
      <c r="R1576" s="7"/>
    </row>
    <row r="1577" spans="14:18" x14ac:dyDescent="0.2">
      <c r="N1577" s="160">
        <f t="shared" si="139"/>
        <v>15</v>
      </c>
      <c r="O1577" s="161">
        <f t="shared" si="138"/>
        <v>3014</v>
      </c>
      <c r="P1577" s="166">
        <f t="shared" si="141"/>
        <v>45214</v>
      </c>
      <c r="Q1577" s="166">
        <f t="shared" si="141"/>
        <v>45254</v>
      </c>
      <c r="R1577" s="7"/>
    </row>
    <row r="1578" spans="14:18" x14ac:dyDescent="0.2">
      <c r="N1578" s="160">
        <f t="shared" si="139"/>
        <v>16</v>
      </c>
      <c r="O1578" s="161">
        <f t="shared" si="138"/>
        <v>2826</v>
      </c>
      <c r="P1578" s="166">
        <f t="shared" si="141"/>
        <v>45215</v>
      </c>
      <c r="Q1578" s="166">
        <f t="shared" si="141"/>
        <v>45255</v>
      </c>
      <c r="R1578" s="7"/>
    </row>
    <row r="1579" spans="14:18" x14ac:dyDescent="0.2">
      <c r="N1579" s="160">
        <f t="shared" si="139"/>
        <v>17</v>
      </c>
      <c r="O1579" s="161">
        <f t="shared" si="138"/>
        <v>2660</v>
      </c>
      <c r="P1579" s="166">
        <f t="shared" si="141"/>
        <v>45216</v>
      </c>
      <c r="Q1579" s="166">
        <f t="shared" si="141"/>
        <v>45256</v>
      </c>
      <c r="R1579" s="7"/>
    </row>
    <row r="1580" spans="14:18" x14ac:dyDescent="0.2">
      <c r="N1580" s="160">
        <f t="shared" si="139"/>
        <v>18</v>
      </c>
      <c r="O1580" s="161">
        <f t="shared" si="138"/>
        <v>2512</v>
      </c>
      <c r="P1580" s="166">
        <f t="shared" ref="P1580:Q1595" si="142">P1579+1</f>
        <v>45217</v>
      </c>
      <c r="Q1580" s="166">
        <f t="shared" si="142"/>
        <v>45257</v>
      </c>
      <c r="R1580" s="7"/>
    </row>
    <row r="1581" spans="14:18" x14ac:dyDescent="0.2">
      <c r="N1581" s="160">
        <f t="shared" si="139"/>
        <v>19</v>
      </c>
      <c r="O1581" s="161">
        <f t="shared" si="138"/>
        <v>2380</v>
      </c>
      <c r="P1581" s="166">
        <f t="shared" si="142"/>
        <v>45218</v>
      </c>
      <c r="Q1581" s="166">
        <f t="shared" si="142"/>
        <v>45258</v>
      </c>
      <c r="R1581" s="7"/>
    </row>
    <row r="1582" spans="14:18" x14ac:dyDescent="0.2">
      <c r="N1582" s="160">
        <f t="shared" si="139"/>
        <v>20</v>
      </c>
      <c r="O1582" s="161">
        <f t="shared" si="138"/>
        <v>2261</v>
      </c>
      <c r="P1582" s="166">
        <f t="shared" si="142"/>
        <v>45219</v>
      </c>
      <c r="Q1582" s="166">
        <f t="shared" si="142"/>
        <v>45259</v>
      </c>
      <c r="R1582" s="7"/>
    </row>
    <row r="1583" spans="14:18" x14ac:dyDescent="0.2">
      <c r="N1583" s="160">
        <f t="shared" si="139"/>
        <v>21</v>
      </c>
      <c r="O1583" s="161">
        <f t="shared" si="138"/>
        <v>2153</v>
      </c>
      <c r="P1583" s="166">
        <f t="shared" si="142"/>
        <v>45220</v>
      </c>
      <c r="Q1583" s="166">
        <f t="shared" si="142"/>
        <v>45260</v>
      </c>
      <c r="R1583" s="7"/>
    </row>
    <row r="1584" spans="14:18" x14ac:dyDescent="0.2">
      <c r="N1584" s="160">
        <f t="shared" si="139"/>
        <v>22</v>
      </c>
      <c r="O1584" s="161">
        <f t="shared" si="138"/>
        <v>2056</v>
      </c>
      <c r="P1584" s="166">
        <f t="shared" si="142"/>
        <v>45221</v>
      </c>
      <c r="Q1584" s="166">
        <f t="shared" si="142"/>
        <v>45261</v>
      </c>
      <c r="R1584" s="7"/>
    </row>
    <row r="1585" spans="14:18" x14ac:dyDescent="0.2">
      <c r="N1585" s="160">
        <f t="shared" si="139"/>
        <v>23</v>
      </c>
      <c r="O1585" s="161">
        <f t="shared" si="138"/>
        <v>1966</v>
      </c>
      <c r="P1585" s="166">
        <f t="shared" si="142"/>
        <v>45222</v>
      </c>
      <c r="Q1585" s="166">
        <f t="shared" si="142"/>
        <v>45262</v>
      </c>
      <c r="R1585" s="7"/>
    </row>
    <row r="1586" spans="14:18" x14ac:dyDescent="0.2">
      <c r="N1586" s="160">
        <f t="shared" si="139"/>
        <v>24</v>
      </c>
      <c r="O1586" s="161">
        <f t="shared" si="138"/>
        <v>1884</v>
      </c>
      <c r="P1586" s="166">
        <f t="shared" si="142"/>
        <v>45223</v>
      </c>
      <c r="Q1586" s="166">
        <f t="shared" si="142"/>
        <v>45263</v>
      </c>
      <c r="R1586" s="7"/>
    </row>
    <row r="1587" spans="14:18" x14ac:dyDescent="0.2">
      <c r="N1587" s="160">
        <f t="shared" si="139"/>
        <v>25</v>
      </c>
      <c r="O1587" s="161">
        <f t="shared" si="138"/>
        <v>1809</v>
      </c>
      <c r="P1587" s="166">
        <f t="shared" si="142"/>
        <v>45224</v>
      </c>
      <c r="Q1587" s="166">
        <f t="shared" si="142"/>
        <v>45264</v>
      </c>
      <c r="R1587" s="7"/>
    </row>
    <row r="1588" spans="14:18" x14ac:dyDescent="0.2">
      <c r="N1588" s="160">
        <f t="shared" si="139"/>
        <v>26</v>
      </c>
      <c r="O1588" s="161">
        <f t="shared" si="138"/>
        <v>1739</v>
      </c>
      <c r="P1588" s="166">
        <f t="shared" si="142"/>
        <v>45225</v>
      </c>
      <c r="Q1588" s="166">
        <f t="shared" si="142"/>
        <v>45265</v>
      </c>
      <c r="R1588" s="7"/>
    </row>
    <row r="1589" spans="14:18" x14ac:dyDescent="0.2">
      <c r="N1589" s="160">
        <f t="shared" si="139"/>
        <v>27</v>
      </c>
      <c r="O1589" s="161">
        <f t="shared" si="138"/>
        <v>1675</v>
      </c>
      <c r="P1589" s="166">
        <f t="shared" si="142"/>
        <v>45226</v>
      </c>
      <c r="Q1589" s="166">
        <f t="shared" si="142"/>
        <v>45266</v>
      </c>
      <c r="R1589" s="7"/>
    </row>
    <row r="1590" spans="14:18" x14ac:dyDescent="0.2">
      <c r="N1590" s="160">
        <f t="shared" si="139"/>
        <v>28</v>
      </c>
      <c r="O1590" s="161">
        <f t="shared" si="138"/>
        <v>1615</v>
      </c>
      <c r="P1590" s="166">
        <f t="shared" si="142"/>
        <v>45227</v>
      </c>
      <c r="Q1590" s="166">
        <f t="shared" si="142"/>
        <v>45267</v>
      </c>
      <c r="R1590" s="7"/>
    </row>
    <row r="1591" spans="14:18" x14ac:dyDescent="0.2">
      <c r="N1591" s="160">
        <f t="shared" si="139"/>
        <v>29</v>
      </c>
      <c r="O1591" s="161">
        <f t="shared" si="138"/>
        <v>1560</v>
      </c>
      <c r="P1591" s="166">
        <f t="shared" si="142"/>
        <v>45228</v>
      </c>
      <c r="Q1591" s="166">
        <f t="shared" si="142"/>
        <v>45268</v>
      </c>
      <c r="R1591" s="7"/>
    </row>
    <row r="1592" spans="14:18" x14ac:dyDescent="0.2">
      <c r="N1592" s="160">
        <f t="shared" si="139"/>
        <v>30</v>
      </c>
      <c r="O1592" s="161">
        <f t="shared" si="138"/>
        <v>1508</v>
      </c>
      <c r="P1592" s="166">
        <f t="shared" si="142"/>
        <v>45229</v>
      </c>
      <c r="Q1592" s="166">
        <f t="shared" si="142"/>
        <v>45269</v>
      </c>
      <c r="R1592" s="7"/>
    </row>
    <row r="1593" spans="14:18" x14ac:dyDescent="0.2">
      <c r="N1593" s="160">
        <f t="shared" si="139"/>
        <v>31</v>
      </c>
      <c r="O1593" s="161">
        <f t="shared" si="138"/>
        <v>1459</v>
      </c>
      <c r="P1593" s="166">
        <f t="shared" si="142"/>
        <v>45230</v>
      </c>
      <c r="Q1593" s="166">
        <f t="shared" si="142"/>
        <v>45270</v>
      </c>
      <c r="R1593" s="7"/>
    </row>
    <row r="1594" spans="14:18" x14ac:dyDescent="0.2">
      <c r="N1594" s="160">
        <f t="shared" si="139"/>
        <v>1</v>
      </c>
      <c r="O1594" s="161">
        <f t="shared" si="138"/>
        <v>45231</v>
      </c>
      <c r="P1594" s="166">
        <f t="shared" si="142"/>
        <v>45231</v>
      </c>
      <c r="Q1594" s="166">
        <f t="shared" si="142"/>
        <v>45271</v>
      </c>
      <c r="R1594" s="7"/>
    </row>
    <row r="1595" spans="14:18" x14ac:dyDescent="0.2">
      <c r="N1595" s="160">
        <f t="shared" si="139"/>
        <v>2</v>
      </c>
      <c r="O1595" s="161">
        <f t="shared" si="138"/>
        <v>22616</v>
      </c>
      <c r="P1595" s="166">
        <f t="shared" si="142"/>
        <v>45232</v>
      </c>
      <c r="Q1595" s="166">
        <f t="shared" si="142"/>
        <v>45272</v>
      </c>
      <c r="R1595" s="7"/>
    </row>
    <row r="1596" spans="14:18" x14ac:dyDescent="0.2">
      <c r="N1596" s="160">
        <f t="shared" si="139"/>
        <v>3</v>
      </c>
      <c r="O1596" s="161">
        <f t="shared" si="138"/>
        <v>15078</v>
      </c>
      <c r="P1596" s="166">
        <f t="shared" ref="P1596:Q1611" si="143">P1595+1</f>
        <v>45233</v>
      </c>
      <c r="Q1596" s="166">
        <f t="shared" si="143"/>
        <v>45273</v>
      </c>
      <c r="R1596" s="7"/>
    </row>
    <row r="1597" spans="14:18" x14ac:dyDescent="0.2">
      <c r="N1597" s="160">
        <f t="shared" si="139"/>
        <v>4</v>
      </c>
      <c r="O1597" s="161">
        <f t="shared" si="138"/>
        <v>11309</v>
      </c>
      <c r="P1597" s="166">
        <f t="shared" si="143"/>
        <v>45234</v>
      </c>
      <c r="Q1597" s="166">
        <f t="shared" si="143"/>
        <v>45274</v>
      </c>
      <c r="R1597" s="7"/>
    </row>
    <row r="1598" spans="14:18" x14ac:dyDescent="0.2">
      <c r="N1598" s="160">
        <f t="shared" si="139"/>
        <v>5</v>
      </c>
      <c r="O1598" s="161">
        <f t="shared" si="138"/>
        <v>9047</v>
      </c>
      <c r="P1598" s="166">
        <f t="shared" si="143"/>
        <v>45235</v>
      </c>
      <c r="Q1598" s="166">
        <f t="shared" si="143"/>
        <v>45275</v>
      </c>
      <c r="R1598" s="7"/>
    </row>
    <row r="1599" spans="14:18" x14ac:dyDescent="0.2">
      <c r="N1599" s="160">
        <f t="shared" si="139"/>
        <v>6</v>
      </c>
      <c r="O1599" s="161">
        <f t="shared" si="138"/>
        <v>7539</v>
      </c>
      <c r="P1599" s="166">
        <f t="shared" si="143"/>
        <v>45236</v>
      </c>
      <c r="Q1599" s="166">
        <f t="shared" si="143"/>
        <v>45276</v>
      </c>
      <c r="R1599" s="7"/>
    </row>
    <row r="1600" spans="14:18" x14ac:dyDescent="0.2">
      <c r="N1600" s="160">
        <f t="shared" si="139"/>
        <v>7</v>
      </c>
      <c r="O1600" s="161">
        <f t="shared" si="138"/>
        <v>6462</v>
      </c>
      <c r="P1600" s="166">
        <f t="shared" si="143"/>
        <v>45237</v>
      </c>
      <c r="Q1600" s="166">
        <f t="shared" si="143"/>
        <v>45277</v>
      </c>
      <c r="R1600" s="7"/>
    </row>
    <row r="1601" spans="14:18" x14ac:dyDescent="0.2">
      <c r="N1601" s="160">
        <f t="shared" si="139"/>
        <v>8</v>
      </c>
      <c r="O1601" s="161">
        <f t="shared" si="138"/>
        <v>5655</v>
      </c>
      <c r="P1601" s="166">
        <f t="shared" si="143"/>
        <v>45238</v>
      </c>
      <c r="Q1601" s="166">
        <f t="shared" si="143"/>
        <v>45278</v>
      </c>
      <c r="R1601" s="7"/>
    </row>
    <row r="1602" spans="14:18" x14ac:dyDescent="0.2">
      <c r="N1602" s="160">
        <f t="shared" si="139"/>
        <v>9</v>
      </c>
      <c r="O1602" s="161">
        <f t="shared" si="138"/>
        <v>5027</v>
      </c>
      <c r="P1602" s="166">
        <f t="shared" si="143"/>
        <v>45239</v>
      </c>
      <c r="Q1602" s="166">
        <f t="shared" si="143"/>
        <v>45279</v>
      </c>
      <c r="R1602" s="7"/>
    </row>
    <row r="1603" spans="14:18" x14ac:dyDescent="0.2">
      <c r="N1603" s="160">
        <f t="shared" si="139"/>
        <v>10</v>
      </c>
      <c r="O1603" s="161">
        <f t="shared" si="138"/>
        <v>4524</v>
      </c>
      <c r="P1603" s="166">
        <f t="shared" si="143"/>
        <v>45240</v>
      </c>
      <c r="Q1603" s="166">
        <f t="shared" si="143"/>
        <v>45280</v>
      </c>
      <c r="R1603" s="7"/>
    </row>
    <row r="1604" spans="14:18" x14ac:dyDescent="0.2">
      <c r="N1604" s="160">
        <f t="shared" si="139"/>
        <v>11</v>
      </c>
      <c r="O1604" s="161">
        <f t="shared" si="138"/>
        <v>4113</v>
      </c>
      <c r="P1604" s="166">
        <f t="shared" si="143"/>
        <v>45241</v>
      </c>
      <c r="Q1604" s="166">
        <f t="shared" si="143"/>
        <v>45281</v>
      </c>
      <c r="R1604" s="7"/>
    </row>
    <row r="1605" spans="14:18" x14ac:dyDescent="0.2">
      <c r="N1605" s="160">
        <f t="shared" si="139"/>
        <v>12</v>
      </c>
      <c r="O1605" s="161">
        <f t="shared" si="138"/>
        <v>3770</v>
      </c>
      <c r="P1605" s="166">
        <f t="shared" si="143"/>
        <v>45242</v>
      </c>
      <c r="Q1605" s="166">
        <f t="shared" si="143"/>
        <v>45282</v>
      </c>
      <c r="R1605" s="7"/>
    </row>
    <row r="1606" spans="14:18" x14ac:dyDescent="0.2">
      <c r="N1606" s="160">
        <f t="shared" si="139"/>
        <v>13</v>
      </c>
      <c r="O1606" s="161">
        <f t="shared" si="138"/>
        <v>3480</v>
      </c>
      <c r="P1606" s="166">
        <f t="shared" si="143"/>
        <v>45243</v>
      </c>
      <c r="Q1606" s="166">
        <f t="shared" si="143"/>
        <v>45283</v>
      </c>
      <c r="R1606" s="7"/>
    </row>
    <row r="1607" spans="14:18" x14ac:dyDescent="0.2">
      <c r="N1607" s="160">
        <f t="shared" si="139"/>
        <v>14</v>
      </c>
      <c r="O1607" s="161">
        <f t="shared" si="138"/>
        <v>3232</v>
      </c>
      <c r="P1607" s="166">
        <f t="shared" si="143"/>
        <v>45244</v>
      </c>
      <c r="Q1607" s="166">
        <f t="shared" si="143"/>
        <v>45284</v>
      </c>
      <c r="R1607" s="7"/>
    </row>
    <row r="1608" spans="14:18" x14ac:dyDescent="0.2">
      <c r="N1608" s="160">
        <f t="shared" si="139"/>
        <v>15</v>
      </c>
      <c r="O1608" s="161">
        <f t="shared" si="138"/>
        <v>3016</v>
      </c>
      <c r="P1608" s="166">
        <f t="shared" si="143"/>
        <v>45245</v>
      </c>
      <c r="Q1608" s="166">
        <f t="shared" si="143"/>
        <v>45285</v>
      </c>
      <c r="R1608" s="7"/>
    </row>
    <row r="1609" spans="14:18" x14ac:dyDescent="0.2">
      <c r="N1609" s="160">
        <f t="shared" si="139"/>
        <v>16</v>
      </c>
      <c r="O1609" s="161">
        <f t="shared" ref="O1609:O1672" si="144">ROUND(P1609/N1609,0)</f>
        <v>2828</v>
      </c>
      <c r="P1609" s="166">
        <f t="shared" si="143"/>
        <v>45246</v>
      </c>
      <c r="Q1609" s="166">
        <f t="shared" si="143"/>
        <v>45286</v>
      </c>
      <c r="R1609" s="7"/>
    </row>
    <row r="1610" spans="14:18" x14ac:dyDescent="0.2">
      <c r="N1610" s="160">
        <f t="shared" ref="N1610:N1673" si="145">DAY(P1610)</f>
        <v>17</v>
      </c>
      <c r="O1610" s="161">
        <f t="shared" si="144"/>
        <v>2662</v>
      </c>
      <c r="P1610" s="166">
        <f t="shared" si="143"/>
        <v>45247</v>
      </c>
      <c r="Q1610" s="166">
        <f t="shared" si="143"/>
        <v>45287</v>
      </c>
      <c r="R1610" s="7"/>
    </row>
    <row r="1611" spans="14:18" x14ac:dyDescent="0.2">
      <c r="N1611" s="160">
        <f t="shared" si="145"/>
        <v>18</v>
      </c>
      <c r="O1611" s="161">
        <f t="shared" si="144"/>
        <v>2514</v>
      </c>
      <c r="P1611" s="166">
        <f t="shared" si="143"/>
        <v>45248</v>
      </c>
      <c r="Q1611" s="166">
        <f t="shared" si="143"/>
        <v>45288</v>
      </c>
      <c r="R1611" s="7"/>
    </row>
    <row r="1612" spans="14:18" x14ac:dyDescent="0.2">
      <c r="N1612" s="160">
        <f t="shared" si="145"/>
        <v>19</v>
      </c>
      <c r="O1612" s="161">
        <f t="shared" si="144"/>
        <v>2382</v>
      </c>
      <c r="P1612" s="166">
        <f t="shared" ref="P1612:Q1627" si="146">P1611+1</f>
        <v>45249</v>
      </c>
      <c r="Q1612" s="166">
        <f t="shared" si="146"/>
        <v>45289</v>
      </c>
      <c r="R1612" s="7"/>
    </row>
    <row r="1613" spans="14:18" x14ac:dyDescent="0.2">
      <c r="N1613" s="160">
        <f t="shared" si="145"/>
        <v>20</v>
      </c>
      <c r="O1613" s="161">
        <f t="shared" si="144"/>
        <v>2263</v>
      </c>
      <c r="P1613" s="166">
        <f t="shared" si="146"/>
        <v>45250</v>
      </c>
      <c r="Q1613" s="166">
        <f t="shared" si="146"/>
        <v>45290</v>
      </c>
      <c r="R1613" s="7"/>
    </row>
    <row r="1614" spans="14:18" x14ac:dyDescent="0.2">
      <c r="N1614" s="160">
        <f t="shared" si="145"/>
        <v>21</v>
      </c>
      <c r="O1614" s="161">
        <f t="shared" si="144"/>
        <v>2155</v>
      </c>
      <c r="P1614" s="166">
        <f t="shared" si="146"/>
        <v>45251</v>
      </c>
      <c r="Q1614" s="166">
        <f t="shared" si="146"/>
        <v>45291</v>
      </c>
      <c r="R1614" s="7"/>
    </row>
    <row r="1615" spans="14:18" x14ac:dyDescent="0.2">
      <c r="N1615" s="160">
        <f t="shared" si="145"/>
        <v>22</v>
      </c>
      <c r="O1615" s="161">
        <f t="shared" si="144"/>
        <v>2057</v>
      </c>
      <c r="P1615" s="166">
        <f t="shared" si="146"/>
        <v>45252</v>
      </c>
      <c r="Q1615" s="166">
        <f t="shared" si="146"/>
        <v>45292</v>
      </c>
      <c r="R1615" s="7"/>
    </row>
    <row r="1616" spans="14:18" x14ac:dyDescent="0.2">
      <c r="N1616" s="160">
        <f t="shared" si="145"/>
        <v>23</v>
      </c>
      <c r="O1616" s="161">
        <f t="shared" si="144"/>
        <v>1968</v>
      </c>
      <c r="P1616" s="166">
        <f t="shared" si="146"/>
        <v>45253</v>
      </c>
      <c r="Q1616" s="166">
        <f t="shared" si="146"/>
        <v>45293</v>
      </c>
      <c r="R1616" s="7"/>
    </row>
    <row r="1617" spans="14:18" x14ac:dyDescent="0.2">
      <c r="N1617" s="160">
        <f t="shared" si="145"/>
        <v>24</v>
      </c>
      <c r="O1617" s="161">
        <f t="shared" si="144"/>
        <v>1886</v>
      </c>
      <c r="P1617" s="166">
        <f t="shared" si="146"/>
        <v>45254</v>
      </c>
      <c r="Q1617" s="166">
        <f t="shared" si="146"/>
        <v>45294</v>
      </c>
      <c r="R1617" s="7"/>
    </row>
    <row r="1618" spans="14:18" x14ac:dyDescent="0.2">
      <c r="N1618" s="160">
        <f t="shared" si="145"/>
        <v>25</v>
      </c>
      <c r="O1618" s="161">
        <f t="shared" si="144"/>
        <v>1810</v>
      </c>
      <c r="P1618" s="166">
        <f t="shared" si="146"/>
        <v>45255</v>
      </c>
      <c r="Q1618" s="166">
        <f t="shared" si="146"/>
        <v>45295</v>
      </c>
      <c r="R1618" s="7"/>
    </row>
    <row r="1619" spans="14:18" x14ac:dyDescent="0.2">
      <c r="N1619" s="160">
        <f t="shared" si="145"/>
        <v>26</v>
      </c>
      <c r="O1619" s="161">
        <f t="shared" si="144"/>
        <v>1741</v>
      </c>
      <c r="P1619" s="166">
        <f t="shared" si="146"/>
        <v>45256</v>
      </c>
      <c r="Q1619" s="166">
        <f t="shared" si="146"/>
        <v>45296</v>
      </c>
      <c r="R1619" s="7"/>
    </row>
    <row r="1620" spans="14:18" x14ac:dyDescent="0.2">
      <c r="N1620" s="160">
        <f t="shared" si="145"/>
        <v>27</v>
      </c>
      <c r="O1620" s="161">
        <f t="shared" si="144"/>
        <v>1676</v>
      </c>
      <c r="P1620" s="166">
        <f t="shared" si="146"/>
        <v>45257</v>
      </c>
      <c r="Q1620" s="166">
        <f t="shared" si="146"/>
        <v>45297</v>
      </c>
      <c r="R1620" s="7"/>
    </row>
    <row r="1621" spans="14:18" x14ac:dyDescent="0.2">
      <c r="N1621" s="160">
        <f t="shared" si="145"/>
        <v>28</v>
      </c>
      <c r="O1621" s="161">
        <f t="shared" si="144"/>
        <v>1616</v>
      </c>
      <c r="P1621" s="166">
        <f t="shared" si="146"/>
        <v>45258</v>
      </c>
      <c r="Q1621" s="166">
        <f t="shared" si="146"/>
        <v>45298</v>
      </c>
      <c r="R1621" s="7"/>
    </row>
    <row r="1622" spans="14:18" x14ac:dyDescent="0.2">
      <c r="N1622" s="160">
        <f t="shared" si="145"/>
        <v>29</v>
      </c>
      <c r="O1622" s="161">
        <f t="shared" si="144"/>
        <v>1561</v>
      </c>
      <c r="P1622" s="166">
        <f t="shared" si="146"/>
        <v>45259</v>
      </c>
      <c r="Q1622" s="166">
        <f t="shared" si="146"/>
        <v>45299</v>
      </c>
      <c r="R1622" s="7"/>
    </row>
    <row r="1623" spans="14:18" x14ac:dyDescent="0.2">
      <c r="N1623" s="160">
        <f t="shared" si="145"/>
        <v>30</v>
      </c>
      <c r="O1623" s="161">
        <f t="shared" si="144"/>
        <v>1509</v>
      </c>
      <c r="P1623" s="166">
        <f t="shared" si="146"/>
        <v>45260</v>
      </c>
      <c r="Q1623" s="166">
        <f t="shared" si="146"/>
        <v>45300</v>
      </c>
      <c r="R1623" s="7"/>
    </row>
    <row r="1624" spans="14:18" x14ac:dyDescent="0.2">
      <c r="N1624" s="160">
        <f t="shared" si="145"/>
        <v>1</v>
      </c>
      <c r="O1624" s="161">
        <f t="shared" si="144"/>
        <v>45261</v>
      </c>
      <c r="P1624" s="166">
        <f t="shared" si="146"/>
        <v>45261</v>
      </c>
      <c r="Q1624" s="166">
        <f t="shared" si="146"/>
        <v>45301</v>
      </c>
      <c r="R1624" s="7"/>
    </row>
    <row r="1625" spans="14:18" x14ac:dyDescent="0.2">
      <c r="N1625" s="160">
        <f t="shared" si="145"/>
        <v>2</v>
      </c>
      <c r="O1625" s="161">
        <f t="shared" si="144"/>
        <v>22631</v>
      </c>
      <c r="P1625" s="166">
        <f t="shared" si="146"/>
        <v>45262</v>
      </c>
      <c r="Q1625" s="166">
        <f t="shared" si="146"/>
        <v>45302</v>
      </c>
      <c r="R1625" s="7"/>
    </row>
    <row r="1626" spans="14:18" x14ac:dyDescent="0.2">
      <c r="N1626" s="160">
        <f t="shared" si="145"/>
        <v>3</v>
      </c>
      <c r="O1626" s="161">
        <f t="shared" si="144"/>
        <v>15088</v>
      </c>
      <c r="P1626" s="166">
        <f t="shared" si="146"/>
        <v>45263</v>
      </c>
      <c r="Q1626" s="166">
        <f t="shared" si="146"/>
        <v>45303</v>
      </c>
      <c r="R1626" s="7"/>
    </row>
    <row r="1627" spans="14:18" x14ac:dyDescent="0.2">
      <c r="N1627" s="160">
        <f t="shared" si="145"/>
        <v>4</v>
      </c>
      <c r="O1627" s="161">
        <f t="shared" si="144"/>
        <v>11316</v>
      </c>
      <c r="P1627" s="166">
        <f t="shared" si="146"/>
        <v>45264</v>
      </c>
      <c r="Q1627" s="166">
        <f t="shared" si="146"/>
        <v>45304</v>
      </c>
      <c r="R1627" s="7"/>
    </row>
    <row r="1628" spans="14:18" x14ac:dyDescent="0.2">
      <c r="N1628" s="160">
        <f t="shared" si="145"/>
        <v>5</v>
      </c>
      <c r="O1628" s="161">
        <f t="shared" si="144"/>
        <v>9053</v>
      </c>
      <c r="P1628" s="166">
        <f t="shared" ref="P1628:Q1643" si="147">P1627+1</f>
        <v>45265</v>
      </c>
      <c r="Q1628" s="166">
        <f t="shared" si="147"/>
        <v>45305</v>
      </c>
      <c r="R1628" s="7"/>
    </row>
    <row r="1629" spans="14:18" x14ac:dyDescent="0.2">
      <c r="N1629" s="160">
        <f t="shared" si="145"/>
        <v>6</v>
      </c>
      <c r="O1629" s="161">
        <f t="shared" si="144"/>
        <v>7544</v>
      </c>
      <c r="P1629" s="166">
        <f t="shared" si="147"/>
        <v>45266</v>
      </c>
      <c r="Q1629" s="166">
        <f t="shared" si="147"/>
        <v>45306</v>
      </c>
      <c r="R1629" s="7"/>
    </row>
    <row r="1630" spans="14:18" x14ac:dyDescent="0.2">
      <c r="N1630" s="160">
        <f t="shared" si="145"/>
        <v>7</v>
      </c>
      <c r="O1630" s="161">
        <f t="shared" si="144"/>
        <v>6467</v>
      </c>
      <c r="P1630" s="166">
        <f t="shared" si="147"/>
        <v>45267</v>
      </c>
      <c r="Q1630" s="166">
        <f t="shared" si="147"/>
        <v>45307</v>
      </c>
      <c r="R1630" s="7"/>
    </row>
    <row r="1631" spans="14:18" x14ac:dyDescent="0.2">
      <c r="N1631" s="160">
        <f t="shared" si="145"/>
        <v>8</v>
      </c>
      <c r="O1631" s="161">
        <f t="shared" si="144"/>
        <v>5659</v>
      </c>
      <c r="P1631" s="166">
        <f t="shared" si="147"/>
        <v>45268</v>
      </c>
      <c r="Q1631" s="166">
        <f t="shared" si="147"/>
        <v>45308</v>
      </c>
      <c r="R1631" s="7"/>
    </row>
    <row r="1632" spans="14:18" x14ac:dyDescent="0.2">
      <c r="N1632" s="160">
        <f t="shared" si="145"/>
        <v>9</v>
      </c>
      <c r="O1632" s="161">
        <f t="shared" si="144"/>
        <v>5030</v>
      </c>
      <c r="P1632" s="166">
        <f t="shared" si="147"/>
        <v>45269</v>
      </c>
      <c r="Q1632" s="166">
        <f t="shared" si="147"/>
        <v>45309</v>
      </c>
      <c r="R1632" s="7"/>
    </row>
    <row r="1633" spans="14:18" x14ac:dyDescent="0.2">
      <c r="N1633" s="160">
        <f t="shared" si="145"/>
        <v>10</v>
      </c>
      <c r="O1633" s="161">
        <f t="shared" si="144"/>
        <v>4527</v>
      </c>
      <c r="P1633" s="166">
        <f t="shared" si="147"/>
        <v>45270</v>
      </c>
      <c r="Q1633" s="166">
        <f t="shared" si="147"/>
        <v>45310</v>
      </c>
      <c r="R1633" s="7"/>
    </row>
    <row r="1634" spans="14:18" x14ac:dyDescent="0.2">
      <c r="N1634" s="160">
        <f t="shared" si="145"/>
        <v>11</v>
      </c>
      <c r="O1634" s="161">
        <f t="shared" si="144"/>
        <v>4116</v>
      </c>
      <c r="P1634" s="166">
        <f t="shared" si="147"/>
        <v>45271</v>
      </c>
      <c r="Q1634" s="166">
        <f t="shared" si="147"/>
        <v>45311</v>
      </c>
      <c r="R1634" s="7"/>
    </row>
    <row r="1635" spans="14:18" x14ac:dyDescent="0.2">
      <c r="N1635" s="160">
        <f t="shared" si="145"/>
        <v>12</v>
      </c>
      <c r="O1635" s="161">
        <f t="shared" si="144"/>
        <v>3773</v>
      </c>
      <c r="P1635" s="166">
        <f t="shared" si="147"/>
        <v>45272</v>
      </c>
      <c r="Q1635" s="166">
        <f t="shared" si="147"/>
        <v>45312</v>
      </c>
      <c r="R1635" s="7"/>
    </row>
    <row r="1636" spans="14:18" x14ac:dyDescent="0.2">
      <c r="N1636" s="160">
        <f t="shared" si="145"/>
        <v>13</v>
      </c>
      <c r="O1636" s="161">
        <f t="shared" si="144"/>
        <v>3483</v>
      </c>
      <c r="P1636" s="166">
        <f t="shared" si="147"/>
        <v>45273</v>
      </c>
      <c r="Q1636" s="166">
        <f t="shared" si="147"/>
        <v>45313</v>
      </c>
      <c r="R1636" s="7"/>
    </row>
    <row r="1637" spans="14:18" x14ac:dyDescent="0.2">
      <c r="N1637" s="160">
        <f t="shared" si="145"/>
        <v>14</v>
      </c>
      <c r="O1637" s="161">
        <f t="shared" si="144"/>
        <v>3234</v>
      </c>
      <c r="P1637" s="166">
        <f t="shared" si="147"/>
        <v>45274</v>
      </c>
      <c r="Q1637" s="166">
        <f t="shared" si="147"/>
        <v>45314</v>
      </c>
      <c r="R1637" s="7"/>
    </row>
    <row r="1638" spans="14:18" x14ac:dyDescent="0.2">
      <c r="N1638" s="160">
        <f t="shared" si="145"/>
        <v>15</v>
      </c>
      <c r="O1638" s="161">
        <f t="shared" si="144"/>
        <v>3018</v>
      </c>
      <c r="P1638" s="166">
        <f t="shared" si="147"/>
        <v>45275</v>
      </c>
      <c r="Q1638" s="166">
        <f t="shared" si="147"/>
        <v>45315</v>
      </c>
      <c r="R1638" s="7"/>
    </row>
    <row r="1639" spans="14:18" x14ac:dyDescent="0.2">
      <c r="N1639" s="160">
        <f t="shared" si="145"/>
        <v>16</v>
      </c>
      <c r="O1639" s="161">
        <f t="shared" si="144"/>
        <v>2830</v>
      </c>
      <c r="P1639" s="166">
        <f t="shared" si="147"/>
        <v>45276</v>
      </c>
      <c r="Q1639" s="166">
        <f t="shared" si="147"/>
        <v>45316</v>
      </c>
      <c r="R1639" s="7"/>
    </row>
    <row r="1640" spans="14:18" x14ac:dyDescent="0.2">
      <c r="N1640" s="160">
        <f t="shared" si="145"/>
        <v>17</v>
      </c>
      <c r="O1640" s="161">
        <f t="shared" si="144"/>
        <v>2663</v>
      </c>
      <c r="P1640" s="166">
        <f t="shared" si="147"/>
        <v>45277</v>
      </c>
      <c r="Q1640" s="166">
        <f t="shared" si="147"/>
        <v>45317</v>
      </c>
      <c r="R1640" s="7"/>
    </row>
    <row r="1641" spans="14:18" x14ac:dyDescent="0.2">
      <c r="N1641" s="160">
        <f t="shared" si="145"/>
        <v>18</v>
      </c>
      <c r="O1641" s="161">
        <f t="shared" si="144"/>
        <v>2515</v>
      </c>
      <c r="P1641" s="166">
        <f t="shared" si="147"/>
        <v>45278</v>
      </c>
      <c r="Q1641" s="166">
        <f t="shared" si="147"/>
        <v>45318</v>
      </c>
      <c r="R1641" s="7"/>
    </row>
    <row r="1642" spans="14:18" x14ac:dyDescent="0.2">
      <c r="N1642" s="160">
        <f t="shared" si="145"/>
        <v>19</v>
      </c>
      <c r="O1642" s="161">
        <f t="shared" si="144"/>
        <v>2383</v>
      </c>
      <c r="P1642" s="166">
        <f t="shared" si="147"/>
        <v>45279</v>
      </c>
      <c r="Q1642" s="166">
        <f t="shared" si="147"/>
        <v>45319</v>
      </c>
      <c r="R1642" s="7"/>
    </row>
    <row r="1643" spans="14:18" x14ac:dyDescent="0.2">
      <c r="N1643" s="160">
        <f t="shared" si="145"/>
        <v>20</v>
      </c>
      <c r="O1643" s="161">
        <f t="shared" si="144"/>
        <v>2264</v>
      </c>
      <c r="P1643" s="166">
        <f t="shared" si="147"/>
        <v>45280</v>
      </c>
      <c r="Q1643" s="166">
        <f t="shared" si="147"/>
        <v>45320</v>
      </c>
      <c r="R1643" s="7"/>
    </row>
    <row r="1644" spans="14:18" x14ac:dyDescent="0.2">
      <c r="N1644" s="160">
        <f t="shared" si="145"/>
        <v>21</v>
      </c>
      <c r="O1644" s="161">
        <f t="shared" si="144"/>
        <v>2156</v>
      </c>
      <c r="P1644" s="166">
        <f t="shared" ref="P1644:Q1659" si="148">P1643+1</f>
        <v>45281</v>
      </c>
      <c r="Q1644" s="166">
        <f t="shared" si="148"/>
        <v>45321</v>
      </c>
      <c r="R1644" s="7"/>
    </row>
    <row r="1645" spans="14:18" x14ac:dyDescent="0.2">
      <c r="N1645" s="160">
        <f t="shared" si="145"/>
        <v>22</v>
      </c>
      <c r="O1645" s="161">
        <f t="shared" si="144"/>
        <v>2058</v>
      </c>
      <c r="P1645" s="166">
        <f t="shared" si="148"/>
        <v>45282</v>
      </c>
      <c r="Q1645" s="166">
        <f t="shared" si="148"/>
        <v>45322</v>
      </c>
      <c r="R1645" s="7"/>
    </row>
    <row r="1646" spans="14:18" x14ac:dyDescent="0.2">
      <c r="N1646" s="160">
        <f t="shared" si="145"/>
        <v>23</v>
      </c>
      <c r="O1646" s="161">
        <f t="shared" si="144"/>
        <v>1969</v>
      </c>
      <c r="P1646" s="166">
        <f t="shared" si="148"/>
        <v>45283</v>
      </c>
      <c r="Q1646" s="166">
        <f t="shared" si="148"/>
        <v>45323</v>
      </c>
      <c r="R1646" s="7"/>
    </row>
    <row r="1647" spans="14:18" x14ac:dyDescent="0.2">
      <c r="N1647" s="160">
        <f t="shared" si="145"/>
        <v>24</v>
      </c>
      <c r="O1647" s="161">
        <f t="shared" si="144"/>
        <v>1887</v>
      </c>
      <c r="P1647" s="166">
        <f t="shared" si="148"/>
        <v>45284</v>
      </c>
      <c r="Q1647" s="166">
        <f t="shared" si="148"/>
        <v>45324</v>
      </c>
      <c r="R1647" s="7"/>
    </row>
    <row r="1648" spans="14:18" x14ac:dyDescent="0.2">
      <c r="N1648" s="160">
        <f t="shared" si="145"/>
        <v>25</v>
      </c>
      <c r="O1648" s="161">
        <f t="shared" si="144"/>
        <v>1811</v>
      </c>
      <c r="P1648" s="166">
        <f t="shared" si="148"/>
        <v>45285</v>
      </c>
      <c r="Q1648" s="166">
        <f t="shared" si="148"/>
        <v>45325</v>
      </c>
      <c r="R1648" s="7"/>
    </row>
    <row r="1649" spans="14:18" x14ac:dyDescent="0.2">
      <c r="N1649" s="160">
        <f t="shared" si="145"/>
        <v>26</v>
      </c>
      <c r="O1649" s="161">
        <f t="shared" si="144"/>
        <v>1742</v>
      </c>
      <c r="P1649" s="166">
        <f t="shared" si="148"/>
        <v>45286</v>
      </c>
      <c r="Q1649" s="166">
        <f t="shared" si="148"/>
        <v>45326</v>
      </c>
      <c r="R1649" s="7"/>
    </row>
    <row r="1650" spans="14:18" x14ac:dyDescent="0.2">
      <c r="N1650" s="160">
        <f t="shared" si="145"/>
        <v>27</v>
      </c>
      <c r="O1650" s="161">
        <f t="shared" si="144"/>
        <v>1677</v>
      </c>
      <c r="P1650" s="166">
        <f t="shared" si="148"/>
        <v>45287</v>
      </c>
      <c r="Q1650" s="166">
        <f t="shared" si="148"/>
        <v>45327</v>
      </c>
      <c r="R1650" s="7"/>
    </row>
    <row r="1651" spans="14:18" x14ac:dyDescent="0.2">
      <c r="N1651" s="160">
        <f t="shared" si="145"/>
        <v>28</v>
      </c>
      <c r="O1651" s="161">
        <f t="shared" si="144"/>
        <v>1617</v>
      </c>
      <c r="P1651" s="166">
        <f t="shared" si="148"/>
        <v>45288</v>
      </c>
      <c r="Q1651" s="166">
        <f t="shared" si="148"/>
        <v>45328</v>
      </c>
      <c r="R1651" s="7"/>
    </row>
    <row r="1652" spans="14:18" x14ac:dyDescent="0.2">
      <c r="N1652" s="160">
        <f t="shared" si="145"/>
        <v>29</v>
      </c>
      <c r="O1652" s="161">
        <f t="shared" si="144"/>
        <v>1562</v>
      </c>
      <c r="P1652" s="166">
        <f t="shared" si="148"/>
        <v>45289</v>
      </c>
      <c r="Q1652" s="166">
        <f t="shared" si="148"/>
        <v>45329</v>
      </c>
      <c r="R1652" s="7"/>
    </row>
    <row r="1653" spans="14:18" x14ac:dyDescent="0.2">
      <c r="N1653" s="160">
        <f t="shared" si="145"/>
        <v>30</v>
      </c>
      <c r="O1653" s="161">
        <f t="shared" si="144"/>
        <v>1510</v>
      </c>
      <c r="P1653" s="166">
        <f t="shared" si="148"/>
        <v>45290</v>
      </c>
      <c r="Q1653" s="166">
        <f t="shared" si="148"/>
        <v>45330</v>
      </c>
      <c r="R1653" s="7"/>
    </row>
    <row r="1654" spans="14:18" x14ac:dyDescent="0.2">
      <c r="N1654" s="160">
        <f t="shared" si="145"/>
        <v>31</v>
      </c>
      <c r="O1654" s="161">
        <f t="shared" si="144"/>
        <v>1461</v>
      </c>
      <c r="P1654" s="166">
        <f t="shared" si="148"/>
        <v>45291</v>
      </c>
      <c r="Q1654" s="166">
        <f t="shared" si="148"/>
        <v>45331</v>
      </c>
      <c r="R1654" s="7"/>
    </row>
    <row r="1655" spans="14:18" x14ac:dyDescent="0.2">
      <c r="N1655" s="160">
        <f t="shared" si="145"/>
        <v>1</v>
      </c>
      <c r="O1655" s="161">
        <f t="shared" si="144"/>
        <v>45292</v>
      </c>
      <c r="P1655" s="166">
        <f t="shared" si="148"/>
        <v>45292</v>
      </c>
      <c r="Q1655" s="166">
        <f t="shared" si="148"/>
        <v>45332</v>
      </c>
      <c r="R1655" s="7"/>
    </row>
    <row r="1656" spans="14:18" x14ac:dyDescent="0.2">
      <c r="N1656" s="160">
        <f t="shared" si="145"/>
        <v>2</v>
      </c>
      <c r="O1656" s="161">
        <f t="shared" si="144"/>
        <v>22647</v>
      </c>
      <c r="P1656" s="166">
        <f t="shared" si="148"/>
        <v>45293</v>
      </c>
      <c r="Q1656" s="166">
        <f t="shared" si="148"/>
        <v>45333</v>
      </c>
      <c r="R1656" s="7"/>
    </row>
    <row r="1657" spans="14:18" x14ac:dyDescent="0.2">
      <c r="N1657" s="160">
        <f t="shared" si="145"/>
        <v>3</v>
      </c>
      <c r="O1657" s="161">
        <f t="shared" si="144"/>
        <v>15098</v>
      </c>
      <c r="P1657" s="166">
        <f t="shared" si="148"/>
        <v>45294</v>
      </c>
      <c r="Q1657" s="166">
        <f t="shared" si="148"/>
        <v>45334</v>
      </c>
      <c r="R1657" s="7"/>
    </row>
    <row r="1658" spans="14:18" x14ac:dyDescent="0.2">
      <c r="N1658" s="160">
        <f t="shared" si="145"/>
        <v>4</v>
      </c>
      <c r="O1658" s="161">
        <f t="shared" si="144"/>
        <v>11324</v>
      </c>
      <c r="P1658" s="166">
        <f t="shared" si="148"/>
        <v>45295</v>
      </c>
      <c r="Q1658" s="166">
        <f t="shared" si="148"/>
        <v>45335</v>
      </c>
      <c r="R1658" s="7"/>
    </row>
    <row r="1659" spans="14:18" x14ac:dyDescent="0.2">
      <c r="N1659" s="160">
        <f t="shared" si="145"/>
        <v>5</v>
      </c>
      <c r="O1659" s="161">
        <f t="shared" si="144"/>
        <v>9059</v>
      </c>
      <c r="P1659" s="166">
        <f t="shared" si="148"/>
        <v>45296</v>
      </c>
      <c r="Q1659" s="166">
        <f t="shared" si="148"/>
        <v>45336</v>
      </c>
      <c r="R1659" s="7"/>
    </row>
    <row r="1660" spans="14:18" x14ac:dyDescent="0.2">
      <c r="N1660" s="160">
        <f t="shared" si="145"/>
        <v>6</v>
      </c>
      <c r="O1660" s="161">
        <f t="shared" si="144"/>
        <v>7550</v>
      </c>
      <c r="P1660" s="166">
        <f t="shared" ref="P1660:Q1675" si="149">P1659+1</f>
        <v>45297</v>
      </c>
      <c r="Q1660" s="166">
        <f t="shared" si="149"/>
        <v>45337</v>
      </c>
      <c r="R1660" s="7"/>
    </row>
    <row r="1661" spans="14:18" x14ac:dyDescent="0.2">
      <c r="N1661" s="160">
        <f t="shared" si="145"/>
        <v>7</v>
      </c>
      <c r="O1661" s="161">
        <f t="shared" si="144"/>
        <v>6471</v>
      </c>
      <c r="P1661" s="166">
        <f t="shared" si="149"/>
        <v>45298</v>
      </c>
      <c r="Q1661" s="166">
        <f t="shared" si="149"/>
        <v>45338</v>
      </c>
      <c r="R1661" s="7"/>
    </row>
    <row r="1662" spans="14:18" x14ac:dyDescent="0.2">
      <c r="N1662" s="160">
        <f t="shared" si="145"/>
        <v>8</v>
      </c>
      <c r="O1662" s="161">
        <f t="shared" si="144"/>
        <v>5662</v>
      </c>
      <c r="P1662" s="166">
        <f t="shared" si="149"/>
        <v>45299</v>
      </c>
      <c r="Q1662" s="166">
        <f t="shared" si="149"/>
        <v>45339</v>
      </c>
      <c r="R1662" s="7"/>
    </row>
    <row r="1663" spans="14:18" x14ac:dyDescent="0.2">
      <c r="N1663" s="160">
        <f t="shared" si="145"/>
        <v>9</v>
      </c>
      <c r="O1663" s="161">
        <f t="shared" si="144"/>
        <v>5033</v>
      </c>
      <c r="P1663" s="166">
        <f t="shared" si="149"/>
        <v>45300</v>
      </c>
      <c r="Q1663" s="166">
        <f t="shared" si="149"/>
        <v>45340</v>
      </c>
      <c r="R1663" s="7"/>
    </row>
    <row r="1664" spans="14:18" x14ac:dyDescent="0.2">
      <c r="N1664" s="160">
        <f t="shared" si="145"/>
        <v>10</v>
      </c>
      <c r="O1664" s="161">
        <f t="shared" si="144"/>
        <v>4530</v>
      </c>
      <c r="P1664" s="166">
        <f t="shared" si="149"/>
        <v>45301</v>
      </c>
      <c r="Q1664" s="166">
        <f t="shared" si="149"/>
        <v>45341</v>
      </c>
      <c r="R1664" s="7"/>
    </row>
    <row r="1665" spans="14:18" x14ac:dyDescent="0.2">
      <c r="N1665" s="160">
        <f t="shared" si="145"/>
        <v>11</v>
      </c>
      <c r="O1665" s="161">
        <f t="shared" si="144"/>
        <v>4118</v>
      </c>
      <c r="P1665" s="166">
        <f t="shared" si="149"/>
        <v>45302</v>
      </c>
      <c r="Q1665" s="166">
        <f t="shared" si="149"/>
        <v>45342</v>
      </c>
      <c r="R1665" s="7"/>
    </row>
    <row r="1666" spans="14:18" x14ac:dyDescent="0.2">
      <c r="N1666" s="160">
        <f t="shared" si="145"/>
        <v>12</v>
      </c>
      <c r="O1666" s="161">
        <f t="shared" si="144"/>
        <v>3775</v>
      </c>
      <c r="P1666" s="166">
        <f t="shared" si="149"/>
        <v>45303</v>
      </c>
      <c r="Q1666" s="166">
        <f t="shared" si="149"/>
        <v>45343</v>
      </c>
      <c r="R1666" s="7"/>
    </row>
    <row r="1667" spans="14:18" x14ac:dyDescent="0.2">
      <c r="N1667" s="160">
        <f t="shared" si="145"/>
        <v>13</v>
      </c>
      <c r="O1667" s="161">
        <f t="shared" si="144"/>
        <v>3485</v>
      </c>
      <c r="P1667" s="166">
        <f t="shared" si="149"/>
        <v>45304</v>
      </c>
      <c r="Q1667" s="166">
        <f t="shared" si="149"/>
        <v>45344</v>
      </c>
      <c r="R1667" s="7"/>
    </row>
    <row r="1668" spans="14:18" x14ac:dyDescent="0.2">
      <c r="N1668" s="160">
        <f t="shared" si="145"/>
        <v>14</v>
      </c>
      <c r="O1668" s="161">
        <f t="shared" si="144"/>
        <v>3236</v>
      </c>
      <c r="P1668" s="166">
        <f t="shared" si="149"/>
        <v>45305</v>
      </c>
      <c r="Q1668" s="166">
        <f t="shared" si="149"/>
        <v>45345</v>
      </c>
      <c r="R1668" s="7"/>
    </row>
    <row r="1669" spans="14:18" x14ac:dyDescent="0.2">
      <c r="N1669" s="160">
        <f t="shared" si="145"/>
        <v>15</v>
      </c>
      <c r="O1669" s="161">
        <f t="shared" si="144"/>
        <v>3020</v>
      </c>
      <c r="P1669" s="166">
        <f t="shared" si="149"/>
        <v>45306</v>
      </c>
      <c r="Q1669" s="166">
        <f t="shared" si="149"/>
        <v>45346</v>
      </c>
      <c r="R1669" s="7"/>
    </row>
    <row r="1670" spans="14:18" x14ac:dyDescent="0.2">
      <c r="N1670" s="160">
        <f t="shared" si="145"/>
        <v>16</v>
      </c>
      <c r="O1670" s="161">
        <f t="shared" si="144"/>
        <v>2832</v>
      </c>
      <c r="P1670" s="166">
        <f t="shared" si="149"/>
        <v>45307</v>
      </c>
      <c r="Q1670" s="166">
        <f t="shared" si="149"/>
        <v>45347</v>
      </c>
      <c r="R1670" s="7"/>
    </row>
    <row r="1671" spans="14:18" x14ac:dyDescent="0.2">
      <c r="N1671" s="160">
        <f t="shared" si="145"/>
        <v>17</v>
      </c>
      <c r="O1671" s="161">
        <f t="shared" si="144"/>
        <v>2665</v>
      </c>
      <c r="P1671" s="166">
        <f t="shared" si="149"/>
        <v>45308</v>
      </c>
      <c r="Q1671" s="166">
        <f t="shared" si="149"/>
        <v>45348</v>
      </c>
      <c r="R1671" s="7"/>
    </row>
    <row r="1672" spans="14:18" x14ac:dyDescent="0.2">
      <c r="N1672" s="160">
        <f t="shared" si="145"/>
        <v>18</v>
      </c>
      <c r="O1672" s="161">
        <f t="shared" si="144"/>
        <v>2517</v>
      </c>
      <c r="P1672" s="166">
        <f t="shared" si="149"/>
        <v>45309</v>
      </c>
      <c r="Q1672" s="166">
        <f t="shared" si="149"/>
        <v>45349</v>
      </c>
      <c r="R1672" s="7"/>
    </row>
    <row r="1673" spans="14:18" x14ac:dyDescent="0.2">
      <c r="N1673" s="160">
        <f t="shared" si="145"/>
        <v>19</v>
      </c>
      <c r="O1673" s="161">
        <f t="shared" ref="O1673:O1736" si="150">ROUND(P1673/N1673,0)</f>
        <v>2385</v>
      </c>
      <c r="P1673" s="166">
        <f t="shared" si="149"/>
        <v>45310</v>
      </c>
      <c r="Q1673" s="166">
        <f t="shared" si="149"/>
        <v>45350</v>
      </c>
      <c r="R1673" s="7"/>
    </row>
    <row r="1674" spans="14:18" x14ac:dyDescent="0.2">
      <c r="N1674" s="160">
        <f t="shared" ref="N1674:N1737" si="151">DAY(P1674)</f>
        <v>20</v>
      </c>
      <c r="O1674" s="161">
        <f t="shared" si="150"/>
        <v>2266</v>
      </c>
      <c r="P1674" s="166">
        <f t="shared" si="149"/>
        <v>45311</v>
      </c>
      <c r="Q1674" s="166">
        <f t="shared" si="149"/>
        <v>45351</v>
      </c>
      <c r="R1674" s="7"/>
    </row>
    <row r="1675" spans="14:18" x14ac:dyDescent="0.2">
      <c r="N1675" s="160">
        <f t="shared" si="151"/>
        <v>21</v>
      </c>
      <c r="O1675" s="161">
        <f t="shared" si="150"/>
        <v>2158</v>
      </c>
      <c r="P1675" s="166">
        <f t="shared" si="149"/>
        <v>45312</v>
      </c>
      <c r="Q1675" s="166">
        <f t="shared" si="149"/>
        <v>45352</v>
      </c>
      <c r="R1675" s="7"/>
    </row>
    <row r="1676" spans="14:18" x14ac:dyDescent="0.2">
      <c r="N1676" s="160">
        <f t="shared" si="151"/>
        <v>22</v>
      </c>
      <c r="O1676" s="161">
        <f t="shared" si="150"/>
        <v>2060</v>
      </c>
      <c r="P1676" s="166">
        <f t="shared" ref="P1676:Q1691" si="152">P1675+1</f>
        <v>45313</v>
      </c>
      <c r="Q1676" s="166">
        <f t="shared" si="152"/>
        <v>45353</v>
      </c>
      <c r="R1676" s="7"/>
    </row>
    <row r="1677" spans="14:18" x14ac:dyDescent="0.2">
      <c r="N1677" s="160">
        <f t="shared" si="151"/>
        <v>23</v>
      </c>
      <c r="O1677" s="161">
        <f t="shared" si="150"/>
        <v>1970</v>
      </c>
      <c r="P1677" s="166">
        <f t="shared" si="152"/>
        <v>45314</v>
      </c>
      <c r="Q1677" s="166">
        <f t="shared" si="152"/>
        <v>45354</v>
      </c>
      <c r="R1677" s="7"/>
    </row>
    <row r="1678" spans="14:18" x14ac:dyDescent="0.2">
      <c r="N1678" s="160">
        <f t="shared" si="151"/>
        <v>24</v>
      </c>
      <c r="O1678" s="161">
        <f t="shared" si="150"/>
        <v>1888</v>
      </c>
      <c r="P1678" s="166">
        <f t="shared" si="152"/>
        <v>45315</v>
      </c>
      <c r="Q1678" s="166">
        <f t="shared" si="152"/>
        <v>45355</v>
      </c>
      <c r="R1678" s="7"/>
    </row>
    <row r="1679" spans="14:18" x14ac:dyDescent="0.2">
      <c r="N1679" s="160">
        <f t="shared" si="151"/>
        <v>25</v>
      </c>
      <c r="O1679" s="161">
        <f t="shared" si="150"/>
        <v>1813</v>
      </c>
      <c r="P1679" s="166">
        <f t="shared" si="152"/>
        <v>45316</v>
      </c>
      <c r="Q1679" s="166">
        <f t="shared" si="152"/>
        <v>45356</v>
      </c>
      <c r="R1679" s="7"/>
    </row>
    <row r="1680" spans="14:18" x14ac:dyDescent="0.2">
      <c r="N1680" s="160">
        <f t="shared" si="151"/>
        <v>26</v>
      </c>
      <c r="O1680" s="161">
        <f t="shared" si="150"/>
        <v>1743</v>
      </c>
      <c r="P1680" s="166">
        <f t="shared" si="152"/>
        <v>45317</v>
      </c>
      <c r="Q1680" s="166">
        <f t="shared" si="152"/>
        <v>45357</v>
      </c>
      <c r="R1680" s="7"/>
    </row>
    <row r="1681" spans="14:18" x14ac:dyDescent="0.2">
      <c r="N1681" s="160">
        <f t="shared" si="151"/>
        <v>27</v>
      </c>
      <c r="O1681" s="161">
        <f t="shared" si="150"/>
        <v>1678</v>
      </c>
      <c r="P1681" s="166">
        <f t="shared" si="152"/>
        <v>45318</v>
      </c>
      <c r="Q1681" s="166">
        <f t="shared" si="152"/>
        <v>45358</v>
      </c>
      <c r="R1681" s="7"/>
    </row>
    <row r="1682" spans="14:18" x14ac:dyDescent="0.2">
      <c r="N1682" s="160">
        <f t="shared" si="151"/>
        <v>28</v>
      </c>
      <c r="O1682" s="161">
        <f t="shared" si="150"/>
        <v>1619</v>
      </c>
      <c r="P1682" s="166">
        <f t="shared" si="152"/>
        <v>45319</v>
      </c>
      <c r="Q1682" s="166">
        <f t="shared" si="152"/>
        <v>45359</v>
      </c>
      <c r="R1682" s="7"/>
    </row>
    <row r="1683" spans="14:18" x14ac:dyDescent="0.2">
      <c r="N1683" s="160">
        <f t="shared" si="151"/>
        <v>29</v>
      </c>
      <c r="O1683" s="161">
        <f t="shared" si="150"/>
        <v>1563</v>
      </c>
      <c r="P1683" s="166">
        <f t="shared" si="152"/>
        <v>45320</v>
      </c>
      <c r="Q1683" s="166">
        <f t="shared" si="152"/>
        <v>45360</v>
      </c>
      <c r="R1683" s="7"/>
    </row>
    <row r="1684" spans="14:18" x14ac:dyDescent="0.2">
      <c r="N1684" s="160">
        <f t="shared" si="151"/>
        <v>30</v>
      </c>
      <c r="O1684" s="161">
        <f t="shared" si="150"/>
        <v>1511</v>
      </c>
      <c r="P1684" s="166">
        <f t="shared" si="152"/>
        <v>45321</v>
      </c>
      <c r="Q1684" s="166">
        <f t="shared" si="152"/>
        <v>45361</v>
      </c>
      <c r="R1684" s="7"/>
    </row>
    <row r="1685" spans="14:18" x14ac:dyDescent="0.2">
      <c r="N1685" s="160">
        <f t="shared" si="151"/>
        <v>31</v>
      </c>
      <c r="O1685" s="161">
        <f t="shared" si="150"/>
        <v>1462</v>
      </c>
      <c r="P1685" s="166">
        <f t="shared" si="152"/>
        <v>45322</v>
      </c>
      <c r="Q1685" s="166">
        <f t="shared" si="152"/>
        <v>45362</v>
      </c>
      <c r="R1685" s="7"/>
    </row>
    <row r="1686" spans="14:18" x14ac:dyDescent="0.2">
      <c r="N1686" s="160">
        <f t="shared" si="151"/>
        <v>1</v>
      </c>
      <c r="O1686" s="161">
        <f t="shared" si="150"/>
        <v>45323</v>
      </c>
      <c r="P1686" s="166">
        <f t="shared" si="152"/>
        <v>45323</v>
      </c>
      <c r="Q1686" s="166">
        <f t="shared" si="152"/>
        <v>45363</v>
      </c>
      <c r="R1686" s="7"/>
    </row>
    <row r="1687" spans="14:18" x14ac:dyDescent="0.2">
      <c r="N1687" s="160">
        <f t="shared" si="151"/>
        <v>2</v>
      </c>
      <c r="O1687" s="161">
        <f t="shared" si="150"/>
        <v>22662</v>
      </c>
      <c r="P1687" s="166">
        <f t="shared" si="152"/>
        <v>45324</v>
      </c>
      <c r="Q1687" s="166">
        <f t="shared" si="152"/>
        <v>45364</v>
      </c>
      <c r="R1687" s="7"/>
    </row>
    <row r="1688" spans="14:18" x14ac:dyDescent="0.2">
      <c r="N1688" s="160">
        <f t="shared" si="151"/>
        <v>3</v>
      </c>
      <c r="O1688" s="161">
        <f t="shared" si="150"/>
        <v>15108</v>
      </c>
      <c r="P1688" s="166">
        <f t="shared" si="152"/>
        <v>45325</v>
      </c>
      <c r="Q1688" s="166">
        <f t="shared" si="152"/>
        <v>45365</v>
      </c>
      <c r="R1688" s="7"/>
    </row>
    <row r="1689" spans="14:18" x14ac:dyDescent="0.2">
      <c r="N1689" s="160">
        <f t="shared" si="151"/>
        <v>4</v>
      </c>
      <c r="O1689" s="161">
        <f t="shared" si="150"/>
        <v>11332</v>
      </c>
      <c r="P1689" s="166">
        <f t="shared" si="152"/>
        <v>45326</v>
      </c>
      <c r="Q1689" s="166">
        <f t="shared" si="152"/>
        <v>45366</v>
      </c>
      <c r="R1689" s="7"/>
    </row>
    <row r="1690" spans="14:18" x14ac:dyDescent="0.2">
      <c r="N1690" s="160">
        <f t="shared" si="151"/>
        <v>5</v>
      </c>
      <c r="O1690" s="161">
        <f t="shared" si="150"/>
        <v>9065</v>
      </c>
      <c r="P1690" s="166">
        <f t="shared" si="152"/>
        <v>45327</v>
      </c>
      <c r="Q1690" s="166">
        <f t="shared" si="152"/>
        <v>45367</v>
      </c>
      <c r="R1690" s="7"/>
    </row>
    <row r="1691" spans="14:18" x14ac:dyDescent="0.2">
      <c r="N1691" s="160">
        <f t="shared" si="151"/>
        <v>6</v>
      </c>
      <c r="O1691" s="161">
        <f t="shared" si="150"/>
        <v>7555</v>
      </c>
      <c r="P1691" s="166">
        <f t="shared" si="152"/>
        <v>45328</v>
      </c>
      <c r="Q1691" s="166">
        <f t="shared" si="152"/>
        <v>45368</v>
      </c>
      <c r="R1691" s="7"/>
    </row>
    <row r="1692" spans="14:18" x14ac:dyDescent="0.2">
      <c r="N1692" s="160">
        <f t="shared" si="151"/>
        <v>7</v>
      </c>
      <c r="O1692" s="161">
        <f t="shared" si="150"/>
        <v>6476</v>
      </c>
      <c r="P1692" s="166">
        <f t="shared" ref="P1692:Q1707" si="153">P1691+1</f>
        <v>45329</v>
      </c>
      <c r="Q1692" s="166">
        <f t="shared" si="153"/>
        <v>45369</v>
      </c>
      <c r="R1692" s="7"/>
    </row>
    <row r="1693" spans="14:18" x14ac:dyDescent="0.2">
      <c r="N1693" s="160">
        <f t="shared" si="151"/>
        <v>8</v>
      </c>
      <c r="O1693" s="161">
        <f t="shared" si="150"/>
        <v>5666</v>
      </c>
      <c r="P1693" s="166">
        <f t="shared" si="153"/>
        <v>45330</v>
      </c>
      <c r="Q1693" s="166">
        <f t="shared" si="153"/>
        <v>45370</v>
      </c>
      <c r="R1693" s="7"/>
    </row>
    <row r="1694" spans="14:18" x14ac:dyDescent="0.2">
      <c r="N1694" s="160">
        <f t="shared" si="151"/>
        <v>9</v>
      </c>
      <c r="O1694" s="161">
        <f t="shared" si="150"/>
        <v>5037</v>
      </c>
      <c r="P1694" s="166">
        <f t="shared" si="153"/>
        <v>45331</v>
      </c>
      <c r="Q1694" s="166">
        <f t="shared" si="153"/>
        <v>45371</v>
      </c>
      <c r="R1694" s="7"/>
    </row>
    <row r="1695" spans="14:18" x14ac:dyDescent="0.2">
      <c r="N1695" s="160">
        <f t="shared" si="151"/>
        <v>10</v>
      </c>
      <c r="O1695" s="161">
        <f t="shared" si="150"/>
        <v>4533</v>
      </c>
      <c r="P1695" s="166">
        <f t="shared" si="153"/>
        <v>45332</v>
      </c>
      <c r="Q1695" s="166">
        <f t="shared" si="153"/>
        <v>45372</v>
      </c>
      <c r="R1695" s="7"/>
    </row>
    <row r="1696" spans="14:18" x14ac:dyDescent="0.2">
      <c r="N1696" s="160">
        <f t="shared" si="151"/>
        <v>11</v>
      </c>
      <c r="O1696" s="161">
        <f t="shared" si="150"/>
        <v>4121</v>
      </c>
      <c r="P1696" s="166">
        <f t="shared" si="153"/>
        <v>45333</v>
      </c>
      <c r="Q1696" s="166">
        <f t="shared" si="153"/>
        <v>45373</v>
      </c>
      <c r="R1696" s="7"/>
    </row>
    <row r="1697" spans="14:18" x14ac:dyDescent="0.2">
      <c r="N1697" s="160">
        <f t="shared" si="151"/>
        <v>12</v>
      </c>
      <c r="O1697" s="161">
        <f t="shared" si="150"/>
        <v>3778</v>
      </c>
      <c r="P1697" s="166">
        <f t="shared" si="153"/>
        <v>45334</v>
      </c>
      <c r="Q1697" s="166">
        <f t="shared" si="153"/>
        <v>45374</v>
      </c>
      <c r="R1697" s="7"/>
    </row>
    <row r="1698" spans="14:18" x14ac:dyDescent="0.2">
      <c r="N1698" s="160">
        <f t="shared" si="151"/>
        <v>13</v>
      </c>
      <c r="O1698" s="161">
        <f t="shared" si="150"/>
        <v>3487</v>
      </c>
      <c r="P1698" s="166">
        <f t="shared" si="153"/>
        <v>45335</v>
      </c>
      <c r="Q1698" s="166">
        <f t="shared" si="153"/>
        <v>45375</v>
      </c>
      <c r="R1698" s="7"/>
    </row>
    <row r="1699" spans="14:18" x14ac:dyDescent="0.2">
      <c r="N1699" s="160">
        <f t="shared" si="151"/>
        <v>14</v>
      </c>
      <c r="O1699" s="161">
        <f t="shared" si="150"/>
        <v>3238</v>
      </c>
      <c r="P1699" s="166">
        <f t="shared" si="153"/>
        <v>45336</v>
      </c>
      <c r="Q1699" s="166">
        <f t="shared" si="153"/>
        <v>45376</v>
      </c>
      <c r="R1699" s="7"/>
    </row>
    <row r="1700" spans="14:18" x14ac:dyDescent="0.2">
      <c r="N1700" s="160">
        <f t="shared" si="151"/>
        <v>15</v>
      </c>
      <c r="O1700" s="161">
        <f t="shared" si="150"/>
        <v>3022</v>
      </c>
      <c r="P1700" s="166">
        <f t="shared" si="153"/>
        <v>45337</v>
      </c>
      <c r="Q1700" s="166">
        <f t="shared" si="153"/>
        <v>45377</v>
      </c>
      <c r="R1700" s="7"/>
    </row>
    <row r="1701" spans="14:18" x14ac:dyDescent="0.2">
      <c r="N1701" s="160">
        <f t="shared" si="151"/>
        <v>16</v>
      </c>
      <c r="O1701" s="161">
        <f t="shared" si="150"/>
        <v>2834</v>
      </c>
      <c r="P1701" s="166">
        <f t="shared" si="153"/>
        <v>45338</v>
      </c>
      <c r="Q1701" s="166">
        <f t="shared" si="153"/>
        <v>45378</v>
      </c>
      <c r="R1701" s="7"/>
    </row>
    <row r="1702" spans="14:18" x14ac:dyDescent="0.2">
      <c r="N1702" s="160">
        <f t="shared" si="151"/>
        <v>17</v>
      </c>
      <c r="O1702" s="161">
        <f t="shared" si="150"/>
        <v>2667</v>
      </c>
      <c r="P1702" s="166">
        <f t="shared" si="153"/>
        <v>45339</v>
      </c>
      <c r="Q1702" s="166">
        <f t="shared" si="153"/>
        <v>45379</v>
      </c>
      <c r="R1702" s="7"/>
    </row>
    <row r="1703" spans="14:18" x14ac:dyDescent="0.2">
      <c r="N1703" s="160">
        <f t="shared" si="151"/>
        <v>18</v>
      </c>
      <c r="O1703" s="161">
        <f t="shared" si="150"/>
        <v>2519</v>
      </c>
      <c r="P1703" s="166">
        <f t="shared" si="153"/>
        <v>45340</v>
      </c>
      <c r="Q1703" s="166">
        <f t="shared" si="153"/>
        <v>45380</v>
      </c>
      <c r="R1703" s="7"/>
    </row>
    <row r="1704" spans="14:18" x14ac:dyDescent="0.2">
      <c r="N1704" s="160">
        <f t="shared" si="151"/>
        <v>19</v>
      </c>
      <c r="O1704" s="161">
        <f t="shared" si="150"/>
        <v>2386</v>
      </c>
      <c r="P1704" s="166">
        <f t="shared" si="153"/>
        <v>45341</v>
      </c>
      <c r="Q1704" s="166">
        <f t="shared" si="153"/>
        <v>45381</v>
      </c>
      <c r="R1704" s="7"/>
    </row>
    <row r="1705" spans="14:18" x14ac:dyDescent="0.2">
      <c r="N1705" s="160">
        <f t="shared" si="151"/>
        <v>20</v>
      </c>
      <c r="O1705" s="161">
        <f t="shared" si="150"/>
        <v>2267</v>
      </c>
      <c r="P1705" s="166">
        <f t="shared" si="153"/>
        <v>45342</v>
      </c>
      <c r="Q1705" s="166">
        <f t="shared" si="153"/>
        <v>45382</v>
      </c>
      <c r="R1705" s="7"/>
    </row>
    <row r="1706" spans="14:18" x14ac:dyDescent="0.2">
      <c r="N1706" s="160">
        <f t="shared" si="151"/>
        <v>21</v>
      </c>
      <c r="O1706" s="161">
        <f t="shared" si="150"/>
        <v>2159</v>
      </c>
      <c r="P1706" s="166">
        <f t="shared" si="153"/>
        <v>45343</v>
      </c>
      <c r="Q1706" s="166">
        <f t="shared" si="153"/>
        <v>45383</v>
      </c>
      <c r="R1706" s="7"/>
    </row>
    <row r="1707" spans="14:18" x14ac:dyDescent="0.2">
      <c r="N1707" s="160">
        <f t="shared" si="151"/>
        <v>22</v>
      </c>
      <c r="O1707" s="161">
        <f t="shared" si="150"/>
        <v>2061</v>
      </c>
      <c r="P1707" s="166">
        <f t="shared" si="153"/>
        <v>45344</v>
      </c>
      <c r="Q1707" s="166">
        <f t="shared" si="153"/>
        <v>45384</v>
      </c>
      <c r="R1707" s="7"/>
    </row>
    <row r="1708" spans="14:18" x14ac:dyDescent="0.2">
      <c r="N1708" s="160">
        <f t="shared" si="151"/>
        <v>23</v>
      </c>
      <c r="O1708" s="161">
        <f t="shared" si="150"/>
        <v>1972</v>
      </c>
      <c r="P1708" s="166">
        <f t="shared" ref="P1708:Q1723" si="154">P1707+1</f>
        <v>45345</v>
      </c>
      <c r="Q1708" s="166">
        <f t="shared" si="154"/>
        <v>45385</v>
      </c>
      <c r="R1708" s="7"/>
    </row>
    <row r="1709" spans="14:18" x14ac:dyDescent="0.2">
      <c r="N1709" s="160">
        <f t="shared" si="151"/>
        <v>24</v>
      </c>
      <c r="O1709" s="161">
        <f t="shared" si="150"/>
        <v>1889</v>
      </c>
      <c r="P1709" s="166">
        <f t="shared" si="154"/>
        <v>45346</v>
      </c>
      <c r="Q1709" s="166">
        <f t="shared" si="154"/>
        <v>45386</v>
      </c>
      <c r="R1709" s="7"/>
    </row>
    <row r="1710" spans="14:18" x14ac:dyDescent="0.2">
      <c r="N1710" s="160">
        <f t="shared" si="151"/>
        <v>25</v>
      </c>
      <c r="O1710" s="161">
        <f t="shared" si="150"/>
        <v>1814</v>
      </c>
      <c r="P1710" s="166">
        <f t="shared" si="154"/>
        <v>45347</v>
      </c>
      <c r="Q1710" s="166">
        <f t="shared" si="154"/>
        <v>45387</v>
      </c>
      <c r="R1710" s="7"/>
    </row>
    <row r="1711" spans="14:18" x14ac:dyDescent="0.2">
      <c r="N1711" s="160">
        <f t="shared" si="151"/>
        <v>26</v>
      </c>
      <c r="O1711" s="161">
        <f t="shared" si="150"/>
        <v>1744</v>
      </c>
      <c r="P1711" s="166">
        <f t="shared" si="154"/>
        <v>45348</v>
      </c>
      <c r="Q1711" s="166">
        <f t="shared" si="154"/>
        <v>45388</v>
      </c>
      <c r="R1711" s="7"/>
    </row>
    <row r="1712" spans="14:18" x14ac:dyDescent="0.2">
      <c r="N1712" s="160">
        <f t="shared" si="151"/>
        <v>27</v>
      </c>
      <c r="O1712" s="161">
        <f t="shared" si="150"/>
        <v>1680</v>
      </c>
      <c r="P1712" s="166">
        <f t="shared" si="154"/>
        <v>45349</v>
      </c>
      <c r="Q1712" s="166">
        <f t="shared" si="154"/>
        <v>45389</v>
      </c>
      <c r="R1712" s="7"/>
    </row>
    <row r="1713" spans="14:18" x14ac:dyDescent="0.2">
      <c r="N1713" s="160">
        <f t="shared" si="151"/>
        <v>28</v>
      </c>
      <c r="O1713" s="161">
        <f t="shared" si="150"/>
        <v>1620</v>
      </c>
      <c r="P1713" s="166">
        <f t="shared" si="154"/>
        <v>45350</v>
      </c>
      <c r="Q1713" s="166">
        <f t="shared" si="154"/>
        <v>45390</v>
      </c>
      <c r="R1713" s="7"/>
    </row>
    <row r="1714" spans="14:18" x14ac:dyDescent="0.2">
      <c r="N1714" s="160">
        <f t="shared" si="151"/>
        <v>29</v>
      </c>
      <c r="O1714" s="161">
        <f t="shared" si="150"/>
        <v>1564</v>
      </c>
      <c r="P1714" s="166">
        <f t="shared" si="154"/>
        <v>45351</v>
      </c>
      <c r="Q1714" s="166">
        <f t="shared" si="154"/>
        <v>45391</v>
      </c>
      <c r="R1714" s="7"/>
    </row>
    <row r="1715" spans="14:18" x14ac:dyDescent="0.2">
      <c r="N1715" s="160">
        <f t="shared" si="151"/>
        <v>1</v>
      </c>
      <c r="O1715" s="161">
        <f t="shared" si="150"/>
        <v>45352</v>
      </c>
      <c r="P1715" s="166">
        <f t="shared" si="154"/>
        <v>45352</v>
      </c>
      <c r="Q1715" s="166">
        <f t="shared" si="154"/>
        <v>45392</v>
      </c>
      <c r="R1715" s="7"/>
    </row>
    <row r="1716" spans="14:18" x14ac:dyDescent="0.2">
      <c r="N1716" s="160">
        <f t="shared" si="151"/>
        <v>2</v>
      </c>
      <c r="O1716" s="161">
        <f t="shared" si="150"/>
        <v>22677</v>
      </c>
      <c r="P1716" s="166">
        <f t="shared" si="154"/>
        <v>45353</v>
      </c>
      <c r="Q1716" s="166">
        <f t="shared" si="154"/>
        <v>45393</v>
      </c>
      <c r="R1716" s="7"/>
    </row>
    <row r="1717" spans="14:18" x14ac:dyDescent="0.2">
      <c r="N1717" s="160">
        <f t="shared" si="151"/>
        <v>3</v>
      </c>
      <c r="O1717" s="161">
        <f t="shared" si="150"/>
        <v>15118</v>
      </c>
      <c r="P1717" s="166">
        <f t="shared" si="154"/>
        <v>45354</v>
      </c>
      <c r="Q1717" s="166">
        <f t="shared" si="154"/>
        <v>45394</v>
      </c>
      <c r="R1717" s="7"/>
    </row>
    <row r="1718" spans="14:18" x14ac:dyDescent="0.2">
      <c r="N1718" s="160">
        <f t="shared" si="151"/>
        <v>4</v>
      </c>
      <c r="O1718" s="161">
        <f t="shared" si="150"/>
        <v>11339</v>
      </c>
      <c r="P1718" s="166">
        <f t="shared" si="154"/>
        <v>45355</v>
      </c>
      <c r="Q1718" s="166">
        <f t="shared" si="154"/>
        <v>45395</v>
      </c>
      <c r="R1718" s="7"/>
    </row>
    <row r="1719" spans="14:18" x14ac:dyDescent="0.2">
      <c r="N1719" s="160">
        <f t="shared" si="151"/>
        <v>5</v>
      </c>
      <c r="O1719" s="161">
        <f t="shared" si="150"/>
        <v>9071</v>
      </c>
      <c r="P1719" s="166">
        <f t="shared" si="154"/>
        <v>45356</v>
      </c>
      <c r="Q1719" s="166">
        <f t="shared" si="154"/>
        <v>45396</v>
      </c>
      <c r="R1719" s="7"/>
    </row>
    <row r="1720" spans="14:18" x14ac:dyDescent="0.2">
      <c r="N1720" s="160">
        <f t="shared" si="151"/>
        <v>6</v>
      </c>
      <c r="O1720" s="161">
        <f t="shared" si="150"/>
        <v>7560</v>
      </c>
      <c r="P1720" s="166">
        <f t="shared" si="154"/>
        <v>45357</v>
      </c>
      <c r="Q1720" s="166">
        <f t="shared" si="154"/>
        <v>45397</v>
      </c>
      <c r="R1720" s="7"/>
    </row>
    <row r="1721" spans="14:18" x14ac:dyDescent="0.2">
      <c r="N1721" s="160">
        <f t="shared" si="151"/>
        <v>7</v>
      </c>
      <c r="O1721" s="161">
        <f t="shared" si="150"/>
        <v>6480</v>
      </c>
      <c r="P1721" s="166">
        <f t="shared" si="154"/>
        <v>45358</v>
      </c>
      <c r="Q1721" s="166">
        <f t="shared" si="154"/>
        <v>45398</v>
      </c>
      <c r="R1721" s="7"/>
    </row>
    <row r="1722" spans="14:18" x14ac:dyDescent="0.2">
      <c r="N1722" s="160">
        <f t="shared" si="151"/>
        <v>8</v>
      </c>
      <c r="O1722" s="161">
        <f t="shared" si="150"/>
        <v>5670</v>
      </c>
      <c r="P1722" s="166">
        <f t="shared" si="154"/>
        <v>45359</v>
      </c>
      <c r="Q1722" s="166">
        <f t="shared" si="154"/>
        <v>45399</v>
      </c>
      <c r="R1722" s="7"/>
    </row>
    <row r="1723" spans="14:18" x14ac:dyDescent="0.2">
      <c r="N1723" s="160">
        <f t="shared" si="151"/>
        <v>9</v>
      </c>
      <c r="O1723" s="161">
        <f t="shared" si="150"/>
        <v>5040</v>
      </c>
      <c r="P1723" s="166">
        <f t="shared" si="154"/>
        <v>45360</v>
      </c>
      <c r="Q1723" s="166">
        <f t="shared" si="154"/>
        <v>45400</v>
      </c>
      <c r="R1723" s="7"/>
    </row>
    <row r="1724" spans="14:18" x14ac:dyDescent="0.2">
      <c r="N1724" s="160">
        <f t="shared" si="151"/>
        <v>10</v>
      </c>
      <c r="O1724" s="161">
        <f t="shared" si="150"/>
        <v>4536</v>
      </c>
      <c r="P1724" s="166">
        <f t="shared" ref="P1724:Q1739" si="155">P1723+1</f>
        <v>45361</v>
      </c>
      <c r="Q1724" s="166">
        <f t="shared" si="155"/>
        <v>45401</v>
      </c>
      <c r="R1724" s="7"/>
    </row>
    <row r="1725" spans="14:18" x14ac:dyDescent="0.2">
      <c r="N1725" s="160">
        <f t="shared" si="151"/>
        <v>11</v>
      </c>
      <c r="O1725" s="161">
        <f t="shared" si="150"/>
        <v>4124</v>
      </c>
      <c r="P1725" s="166">
        <f t="shared" si="155"/>
        <v>45362</v>
      </c>
      <c r="Q1725" s="166">
        <f t="shared" si="155"/>
        <v>45402</v>
      </c>
      <c r="R1725" s="7"/>
    </row>
    <row r="1726" spans="14:18" x14ac:dyDescent="0.2">
      <c r="N1726" s="160">
        <f t="shared" si="151"/>
        <v>12</v>
      </c>
      <c r="O1726" s="161">
        <f t="shared" si="150"/>
        <v>3780</v>
      </c>
      <c r="P1726" s="166">
        <f t="shared" si="155"/>
        <v>45363</v>
      </c>
      <c r="Q1726" s="166">
        <f t="shared" si="155"/>
        <v>45403</v>
      </c>
      <c r="R1726" s="7"/>
    </row>
    <row r="1727" spans="14:18" x14ac:dyDescent="0.2">
      <c r="N1727" s="160">
        <f t="shared" si="151"/>
        <v>13</v>
      </c>
      <c r="O1727" s="161">
        <f t="shared" si="150"/>
        <v>3490</v>
      </c>
      <c r="P1727" s="166">
        <f t="shared" si="155"/>
        <v>45364</v>
      </c>
      <c r="Q1727" s="166">
        <f t="shared" si="155"/>
        <v>45404</v>
      </c>
      <c r="R1727" s="7"/>
    </row>
    <row r="1728" spans="14:18" x14ac:dyDescent="0.2">
      <c r="N1728" s="160">
        <f t="shared" si="151"/>
        <v>14</v>
      </c>
      <c r="O1728" s="161">
        <f t="shared" si="150"/>
        <v>3240</v>
      </c>
      <c r="P1728" s="166">
        <f t="shared" si="155"/>
        <v>45365</v>
      </c>
      <c r="Q1728" s="166">
        <f t="shared" si="155"/>
        <v>45405</v>
      </c>
      <c r="R1728" s="7"/>
    </row>
    <row r="1729" spans="14:18" x14ac:dyDescent="0.2">
      <c r="N1729" s="160">
        <f t="shared" si="151"/>
        <v>15</v>
      </c>
      <c r="O1729" s="161">
        <f t="shared" si="150"/>
        <v>3024</v>
      </c>
      <c r="P1729" s="166">
        <f t="shared" si="155"/>
        <v>45366</v>
      </c>
      <c r="Q1729" s="166">
        <f t="shared" si="155"/>
        <v>45406</v>
      </c>
      <c r="R1729" s="7"/>
    </row>
    <row r="1730" spans="14:18" x14ac:dyDescent="0.2">
      <c r="N1730" s="160">
        <f t="shared" si="151"/>
        <v>16</v>
      </c>
      <c r="O1730" s="161">
        <f t="shared" si="150"/>
        <v>2835</v>
      </c>
      <c r="P1730" s="166">
        <f t="shared" si="155"/>
        <v>45367</v>
      </c>
      <c r="Q1730" s="166">
        <f t="shared" si="155"/>
        <v>45407</v>
      </c>
      <c r="R1730" s="7"/>
    </row>
    <row r="1731" spans="14:18" x14ac:dyDescent="0.2">
      <c r="N1731" s="160">
        <f t="shared" si="151"/>
        <v>17</v>
      </c>
      <c r="O1731" s="161">
        <f t="shared" si="150"/>
        <v>2669</v>
      </c>
      <c r="P1731" s="166">
        <f t="shared" si="155"/>
        <v>45368</v>
      </c>
      <c r="Q1731" s="166">
        <f t="shared" si="155"/>
        <v>45408</v>
      </c>
      <c r="R1731" s="7"/>
    </row>
    <row r="1732" spans="14:18" x14ac:dyDescent="0.2">
      <c r="N1732" s="160">
        <f t="shared" si="151"/>
        <v>18</v>
      </c>
      <c r="O1732" s="161">
        <f t="shared" si="150"/>
        <v>2521</v>
      </c>
      <c r="P1732" s="166">
        <f t="shared" si="155"/>
        <v>45369</v>
      </c>
      <c r="Q1732" s="166">
        <f t="shared" si="155"/>
        <v>45409</v>
      </c>
      <c r="R1732" s="7"/>
    </row>
    <row r="1733" spans="14:18" x14ac:dyDescent="0.2">
      <c r="N1733" s="160">
        <f t="shared" si="151"/>
        <v>19</v>
      </c>
      <c r="O1733" s="161">
        <f t="shared" si="150"/>
        <v>2388</v>
      </c>
      <c r="P1733" s="166">
        <f t="shared" si="155"/>
        <v>45370</v>
      </c>
      <c r="Q1733" s="166">
        <f t="shared" si="155"/>
        <v>45410</v>
      </c>
      <c r="R1733" s="7"/>
    </row>
    <row r="1734" spans="14:18" x14ac:dyDescent="0.2">
      <c r="N1734" s="160">
        <f t="shared" si="151"/>
        <v>20</v>
      </c>
      <c r="O1734" s="161">
        <f t="shared" si="150"/>
        <v>2269</v>
      </c>
      <c r="P1734" s="166">
        <f t="shared" si="155"/>
        <v>45371</v>
      </c>
      <c r="Q1734" s="166">
        <f t="shared" si="155"/>
        <v>45411</v>
      </c>
      <c r="R1734" s="7"/>
    </row>
    <row r="1735" spans="14:18" x14ac:dyDescent="0.2">
      <c r="N1735" s="160">
        <f t="shared" si="151"/>
        <v>21</v>
      </c>
      <c r="O1735" s="161">
        <f t="shared" si="150"/>
        <v>2161</v>
      </c>
      <c r="P1735" s="166">
        <f t="shared" si="155"/>
        <v>45372</v>
      </c>
      <c r="Q1735" s="166">
        <f t="shared" si="155"/>
        <v>45412</v>
      </c>
      <c r="R1735" s="7"/>
    </row>
    <row r="1736" spans="14:18" x14ac:dyDescent="0.2">
      <c r="N1736" s="160">
        <f t="shared" si="151"/>
        <v>22</v>
      </c>
      <c r="O1736" s="161">
        <f t="shared" si="150"/>
        <v>2062</v>
      </c>
      <c r="P1736" s="166">
        <f t="shared" si="155"/>
        <v>45373</v>
      </c>
      <c r="Q1736" s="166">
        <f t="shared" si="155"/>
        <v>45413</v>
      </c>
      <c r="R1736" s="7"/>
    </row>
    <row r="1737" spans="14:18" x14ac:dyDescent="0.2">
      <c r="N1737" s="160">
        <f t="shared" si="151"/>
        <v>23</v>
      </c>
      <c r="O1737" s="161">
        <f t="shared" ref="O1737:O1800" si="156">ROUND(P1737/N1737,0)</f>
        <v>1973</v>
      </c>
      <c r="P1737" s="166">
        <f t="shared" si="155"/>
        <v>45374</v>
      </c>
      <c r="Q1737" s="166">
        <f t="shared" si="155"/>
        <v>45414</v>
      </c>
      <c r="R1737" s="7"/>
    </row>
    <row r="1738" spans="14:18" x14ac:dyDescent="0.2">
      <c r="N1738" s="160">
        <f t="shared" ref="N1738:N1801" si="157">DAY(P1738)</f>
        <v>24</v>
      </c>
      <c r="O1738" s="161">
        <f t="shared" si="156"/>
        <v>1891</v>
      </c>
      <c r="P1738" s="166">
        <f t="shared" si="155"/>
        <v>45375</v>
      </c>
      <c r="Q1738" s="166">
        <f t="shared" si="155"/>
        <v>45415</v>
      </c>
      <c r="R1738" s="7"/>
    </row>
    <row r="1739" spans="14:18" x14ac:dyDescent="0.2">
      <c r="N1739" s="160">
        <f t="shared" si="157"/>
        <v>25</v>
      </c>
      <c r="O1739" s="161">
        <f t="shared" si="156"/>
        <v>1815</v>
      </c>
      <c r="P1739" s="166">
        <f t="shared" si="155"/>
        <v>45376</v>
      </c>
      <c r="Q1739" s="166">
        <f t="shared" si="155"/>
        <v>45416</v>
      </c>
      <c r="R1739" s="7"/>
    </row>
    <row r="1740" spans="14:18" x14ac:dyDescent="0.2">
      <c r="N1740" s="160">
        <f t="shared" si="157"/>
        <v>26</v>
      </c>
      <c r="O1740" s="161">
        <f t="shared" si="156"/>
        <v>1745</v>
      </c>
      <c r="P1740" s="166">
        <f t="shared" ref="P1740:Q1755" si="158">P1739+1</f>
        <v>45377</v>
      </c>
      <c r="Q1740" s="166">
        <f t="shared" si="158"/>
        <v>45417</v>
      </c>
      <c r="R1740" s="7"/>
    </row>
    <row r="1741" spans="14:18" x14ac:dyDescent="0.2">
      <c r="N1741" s="160">
        <f t="shared" si="157"/>
        <v>27</v>
      </c>
      <c r="O1741" s="161">
        <f t="shared" si="156"/>
        <v>1681</v>
      </c>
      <c r="P1741" s="166">
        <f t="shared" si="158"/>
        <v>45378</v>
      </c>
      <c r="Q1741" s="166">
        <f t="shared" si="158"/>
        <v>45418</v>
      </c>
      <c r="R1741" s="7"/>
    </row>
    <row r="1742" spans="14:18" x14ac:dyDescent="0.2">
      <c r="N1742" s="160">
        <f t="shared" si="157"/>
        <v>28</v>
      </c>
      <c r="O1742" s="161">
        <f t="shared" si="156"/>
        <v>1621</v>
      </c>
      <c r="P1742" s="166">
        <f t="shared" si="158"/>
        <v>45379</v>
      </c>
      <c r="Q1742" s="166">
        <f t="shared" si="158"/>
        <v>45419</v>
      </c>
      <c r="R1742" s="7"/>
    </row>
    <row r="1743" spans="14:18" x14ac:dyDescent="0.2">
      <c r="N1743" s="160">
        <f t="shared" si="157"/>
        <v>29</v>
      </c>
      <c r="O1743" s="161">
        <f t="shared" si="156"/>
        <v>1565</v>
      </c>
      <c r="P1743" s="166">
        <f t="shared" si="158"/>
        <v>45380</v>
      </c>
      <c r="Q1743" s="166">
        <f t="shared" si="158"/>
        <v>45420</v>
      </c>
      <c r="R1743" s="7"/>
    </row>
    <row r="1744" spans="14:18" x14ac:dyDescent="0.2">
      <c r="N1744" s="160">
        <f t="shared" si="157"/>
        <v>30</v>
      </c>
      <c r="O1744" s="161">
        <f t="shared" si="156"/>
        <v>1513</v>
      </c>
      <c r="P1744" s="166">
        <f t="shared" si="158"/>
        <v>45381</v>
      </c>
      <c r="Q1744" s="166">
        <f t="shared" si="158"/>
        <v>45421</v>
      </c>
      <c r="R1744" s="7"/>
    </row>
    <row r="1745" spans="14:18" x14ac:dyDescent="0.2">
      <c r="N1745" s="160">
        <f t="shared" si="157"/>
        <v>31</v>
      </c>
      <c r="O1745" s="161">
        <f t="shared" si="156"/>
        <v>1464</v>
      </c>
      <c r="P1745" s="166">
        <f t="shared" si="158"/>
        <v>45382</v>
      </c>
      <c r="Q1745" s="166">
        <f t="shared" si="158"/>
        <v>45422</v>
      </c>
      <c r="R1745" s="7"/>
    </row>
    <row r="1746" spans="14:18" x14ac:dyDescent="0.2">
      <c r="N1746" s="160">
        <f t="shared" si="157"/>
        <v>1</v>
      </c>
      <c r="O1746" s="161">
        <f t="shared" si="156"/>
        <v>45383</v>
      </c>
      <c r="P1746" s="166">
        <f t="shared" si="158"/>
        <v>45383</v>
      </c>
      <c r="Q1746" s="166">
        <f t="shared" si="158"/>
        <v>45423</v>
      </c>
      <c r="R1746" s="7"/>
    </row>
    <row r="1747" spans="14:18" x14ac:dyDescent="0.2">
      <c r="N1747" s="160">
        <f t="shared" si="157"/>
        <v>2</v>
      </c>
      <c r="O1747" s="161">
        <f t="shared" si="156"/>
        <v>22692</v>
      </c>
      <c r="P1747" s="166">
        <f t="shared" si="158"/>
        <v>45384</v>
      </c>
      <c r="Q1747" s="166">
        <f t="shared" si="158"/>
        <v>45424</v>
      </c>
      <c r="R1747" s="7"/>
    </row>
    <row r="1748" spans="14:18" x14ac:dyDescent="0.2">
      <c r="N1748" s="160">
        <f t="shared" si="157"/>
        <v>3</v>
      </c>
      <c r="O1748" s="161">
        <f t="shared" si="156"/>
        <v>15128</v>
      </c>
      <c r="P1748" s="166">
        <f t="shared" si="158"/>
        <v>45385</v>
      </c>
      <c r="Q1748" s="166">
        <f t="shared" si="158"/>
        <v>45425</v>
      </c>
      <c r="R1748" s="7"/>
    </row>
    <row r="1749" spans="14:18" x14ac:dyDescent="0.2">
      <c r="N1749" s="160">
        <f t="shared" si="157"/>
        <v>4</v>
      </c>
      <c r="O1749" s="161">
        <f t="shared" si="156"/>
        <v>11347</v>
      </c>
      <c r="P1749" s="166">
        <f t="shared" si="158"/>
        <v>45386</v>
      </c>
      <c r="Q1749" s="166">
        <f t="shared" si="158"/>
        <v>45426</v>
      </c>
      <c r="R1749" s="7"/>
    </row>
    <row r="1750" spans="14:18" x14ac:dyDescent="0.2">
      <c r="N1750" s="160">
        <f t="shared" si="157"/>
        <v>5</v>
      </c>
      <c r="O1750" s="161">
        <f t="shared" si="156"/>
        <v>9077</v>
      </c>
      <c r="P1750" s="166">
        <f t="shared" si="158"/>
        <v>45387</v>
      </c>
      <c r="Q1750" s="166">
        <f t="shared" si="158"/>
        <v>45427</v>
      </c>
      <c r="R1750" s="7"/>
    </row>
    <row r="1751" spans="14:18" x14ac:dyDescent="0.2">
      <c r="N1751" s="160">
        <f t="shared" si="157"/>
        <v>6</v>
      </c>
      <c r="O1751" s="161">
        <f t="shared" si="156"/>
        <v>7565</v>
      </c>
      <c r="P1751" s="166">
        <f t="shared" si="158"/>
        <v>45388</v>
      </c>
      <c r="Q1751" s="166">
        <f t="shared" si="158"/>
        <v>45428</v>
      </c>
      <c r="R1751" s="7"/>
    </row>
    <row r="1752" spans="14:18" x14ac:dyDescent="0.2">
      <c r="N1752" s="160">
        <f t="shared" si="157"/>
        <v>7</v>
      </c>
      <c r="O1752" s="161">
        <f t="shared" si="156"/>
        <v>6484</v>
      </c>
      <c r="P1752" s="166">
        <f t="shared" si="158"/>
        <v>45389</v>
      </c>
      <c r="Q1752" s="166">
        <f t="shared" si="158"/>
        <v>45429</v>
      </c>
      <c r="R1752" s="7"/>
    </row>
    <row r="1753" spans="14:18" x14ac:dyDescent="0.2">
      <c r="N1753" s="160">
        <f t="shared" si="157"/>
        <v>8</v>
      </c>
      <c r="O1753" s="161">
        <f t="shared" si="156"/>
        <v>5674</v>
      </c>
      <c r="P1753" s="166">
        <f t="shared" si="158"/>
        <v>45390</v>
      </c>
      <c r="Q1753" s="166">
        <f t="shared" si="158"/>
        <v>45430</v>
      </c>
      <c r="R1753" s="7"/>
    </row>
    <row r="1754" spans="14:18" x14ac:dyDescent="0.2">
      <c r="N1754" s="160">
        <f t="shared" si="157"/>
        <v>9</v>
      </c>
      <c r="O1754" s="161">
        <f t="shared" si="156"/>
        <v>5043</v>
      </c>
      <c r="P1754" s="166">
        <f t="shared" si="158"/>
        <v>45391</v>
      </c>
      <c r="Q1754" s="166">
        <f t="shared" si="158"/>
        <v>45431</v>
      </c>
      <c r="R1754" s="7"/>
    </row>
    <row r="1755" spans="14:18" x14ac:dyDescent="0.2">
      <c r="N1755" s="160">
        <f t="shared" si="157"/>
        <v>10</v>
      </c>
      <c r="O1755" s="161">
        <f t="shared" si="156"/>
        <v>4539</v>
      </c>
      <c r="P1755" s="166">
        <f t="shared" si="158"/>
        <v>45392</v>
      </c>
      <c r="Q1755" s="166">
        <f t="shared" si="158"/>
        <v>45432</v>
      </c>
      <c r="R1755" s="7"/>
    </row>
    <row r="1756" spans="14:18" x14ac:dyDescent="0.2">
      <c r="N1756" s="160">
        <f t="shared" si="157"/>
        <v>11</v>
      </c>
      <c r="O1756" s="161">
        <f t="shared" si="156"/>
        <v>4127</v>
      </c>
      <c r="P1756" s="166">
        <f t="shared" ref="P1756:Q1771" si="159">P1755+1</f>
        <v>45393</v>
      </c>
      <c r="Q1756" s="166">
        <f t="shared" si="159"/>
        <v>45433</v>
      </c>
      <c r="R1756" s="7"/>
    </row>
    <row r="1757" spans="14:18" x14ac:dyDescent="0.2">
      <c r="N1757" s="160">
        <f t="shared" si="157"/>
        <v>12</v>
      </c>
      <c r="O1757" s="161">
        <f t="shared" si="156"/>
        <v>3783</v>
      </c>
      <c r="P1757" s="166">
        <f t="shared" si="159"/>
        <v>45394</v>
      </c>
      <c r="Q1757" s="166">
        <f t="shared" si="159"/>
        <v>45434</v>
      </c>
      <c r="R1757" s="7"/>
    </row>
    <row r="1758" spans="14:18" x14ac:dyDescent="0.2">
      <c r="N1758" s="160">
        <f t="shared" si="157"/>
        <v>13</v>
      </c>
      <c r="O1758" s="161">
        <f t="shared" si="156"/>
        <v>3492</v>
      </c>
      <c r="P1758" s="166">
        <f t="shared" si="159"/>
        <v>45395</v>
      </c>
      <c r="Q1758" s="166">
        <f t="shared" si="159"/>
        <v>45435</v>
      </c>
      <c r="R1758" s="7"/>
    </row>
    <row r="1759" spans="14:18" x14ac:dyDescent="0.2">
      <c r="N1759" s="160">
        <f t="shared" si="157"/>
        <v>14</v>
      </c>
      <c r="O1759" s="161">
        <f t="shared" si="156"/>
        <v>3243</v>
      </c>
      <c r="P1759" s="166">
        <f t="shared" si="159"/>
        <v>45396</v>
      </c>
      <c r="Q1759" s="166">
        <f t="shared" si="159"/>
        <v>45436</v>
      </c>
      <c r="R1759" s="7"/>
    </row>
    <row r="1760" spans="14:18" x14ac:dyDescent="0.2">
      <c r="N1760" s="160">
        <f t="shared" si="157"/>
        <v>15</v>
      </c>
      <c r="O1760" s="161">
        <f t="shared" si="156"/>
        <v>3026</v>
      </c>
      <c r="P1760" s="166">
        <f t="shared" si="159"/>
        <v>45397</v>
      </c>
      <c r="Q1760" s="166">
        <f t="shared" si="159"/>
        <v>45437</v>
      </c>
      <c r="R1760" s="7"/>
    </row>
    <row r="1761" spans="14:18" x14ac:dyDescent="0.2">
      <c r="N1761" s="160">
        <f t="shared" si="157"/>
        <v>16</v>
      </c>
      <c r="O1761" s="161">
        <f t="shared" si="156"/>
        <v>2837</v>
      </c>
      <c r="P1761" s="166">
        <f t="shared" si="159"/>
        <v>45398</v>
      </c>
      <c r="Q1761" s="166">
        <f t="shared" si="159"/>
        <v>45438</v>
      </c>
      <c r="R1761" s="7"/>
    </row>
    <row r="1762" spans="14:18" x14ac:dyDescent="0.2">
      <c r="N1762" s="160">
        <f t="shared" si="157"/>
        <v>17</v>
      </c>
      <c r="O1762" s="161">
        <f t="shared" si="156"/>
        <v>2671</v>
      </c>
      <c r="P1762" s="166">
        <f t="shared" si="159"/>
        <v>45399</v>
      </c>
      <c r="Q1762" s="166">
        <f t="shared" si="159"/>
        <v>45439</v>
      </c>
      <c r="R1762" s="7"/>
    </row>
    <row r="1763" spans="14:18" x14ac:dyDescent="0.2">
      <c r="N1763" s="160">
        <f t="shared" si="157"/>
        <v>18</v>
      </c>
      <c r="O1763" s="161">
        <f t="shared" si="156"/>
        <v>2522</v>
      </c>
      <c r="P1763" s="166">
        <f t="shared" si="159"/>
        <v>45400</v>
      </c>
      <c r="Q1763" s="166">
        <f t="shared" si="159"/>
        <v>45440</v>
      </c>
      <c r="R1763" s="7"/>
    </row>
    <row r="1764" spans="14:18" x14ac:dyDescent="0.2">
      <c r="N1764" s="160">
        <f t="shared" si="157"/>
        <v>19</v>
      </c>
      <c r="O1764" s="161">
        <f t="shared" si="156"/>
        <v>2390</v>
      </c>
      <c r="P1764" s="166">
        <f t="shared" si="159"/>
        <v>45401</v>
      </c>
      <c r="Q1764" s="166">
        <f t="shared" si="159"/>
        <v>45441</v>
      </c>
      <c r="R1764" s="7"/>
    </row>
    <row r="1765" spans="14:18" x14ac:dyDescent="0.2">
      <c r="N1765" s="160">
        <f t="shared" si="157"/>
        <v>20</v>
      </c>
      <c r="O1765" s="161">
        <f t="shared" si="156"/>
        <v>2270</v>
      </c>
      <c r="P1765" s="166">
        <f t="shared" si="159"/>
        <v>45402</v>
      </c>
      <c r="Q1765" s="166">
        <f t="shared" si="159"/>
        <v>45442</v>
      </c>
      <c r="R1765" s="7"/>
    </row>
    <row r="1766" spans="14:18" x14ac:dyDescent="0.2">
      <c r="N1766" s="160">
        <f t="shared" si="157"/>
        <v>21</v>
      </c>
      <c r="O1766" s="161">
        <f t="shared" si="156"/>
        <v>2162</v>
      </c>
      <c r="P1766" s="166">
        <f t="shared" si="159"/>
        <v>45403</v>
      </c>
      <c r="Q1766" s="166">
        <f t="shared" si="159"/>
        <v>45443</v>
      </c>
      <c r="R1766" s="7"/>
    </row>
    <row r="1767" spans="14:18" x14ac:dyDescent="0.2">
      <c r="N1767" s="160">
        <f t="shared" si="157"/>
        <v>22</v>
      </c>
      <c r="O1767" s="161">
        <f t="shared" si="156"/>
        <v>2064</v>
      </c>
      <c r="P1767" s="166">
        <f t="shared" si="159"/>
        <v>45404</v>
      </c>
      <c r="Q1767" s="166">
        <f t="shared" si="159"/>
        <v>45444</v>
      </c>
      <c r="R1767" s="7"/>
    </row>
    <row r="1768" spans="14:18" x14ac:dyDescent="0.2">
      <c r="N1768" s="160">
        <f t="shared" si="157"/>
        <v>23</v>
      </c>
      <c r="O1768" s="161">
        <f t="shared" si="156"/>
        <v>1974</v>
      </c>
      <c r="P1768" s="166">
        <f t="shared" si="159"/>
        <v>45405</v>
      </c>
      <c r="Q1768" s="166">
        <f t="shared" si="159"/>
        <v>45445</v>
      </c>
      <c r="R1768" s="7"/>
    </row>
    <row r="1769" spans="14:18" x14ac:dyDescent="0.2">
      <c r="N1769" s="160">
        <f t="shared" si="157"/>
        <v>24</v>
      </c>
      <c r="O1769" s="161">
        <f t="shared" si="156"/>
        <v>1892</v>
      </c>
      <c r="P1769" s="166">
        <f t="shared" si="159"/>
        <v>45406</v>
      </c>
      <c r="Q1769" s="166">
        <f t="shared" si="159"/>
        <v>45446</v>
      </c>
      <c r="R1769" s="7"/>
    </row>
    <row r="1770" spans="14:18" x14ac:dyDescent="0.2">
      <c r="N1770" s="160">
        <f t="shared" si="157"/>
        <v>25</v>
      </c>
      <c r="O1770" s="161">
        <f t="shared" si="156"/>
        <v>1816</v>
      </c>
      <c r="P1770" s="166">
        <f t="shared" si="159"/>
        <v>45407</v>
      </c>
      <c r="Q1770" s="166">
        <f t="shared" si="159"/>
        <v>45447</v>
      </c>
      <c r="R1770" s="7"/>
    </row>
    <row r="1771" spans="14:18" x14ac:dyDescent="0.2">
      <c r="N1771" s="160">
        <f t="shared" si="157"/>
        <v>26</v>
      </c>
      <c r="O1771" s="161">
        <f t="shared" si="156"/>
        <v>1746</v>
      </c>
      <c r="P1771" s="166">
        <f t="shared" si="159"/>
        <v>45408</v>
      </c>
      <c r="Q1771" s="166">
        <f t="shared" si="159"/>
        <v>45448</v>
      </c>
      <c r="R1771" s="7"/>
    </row>
    <row r="1772" spans="14:18" x14ac:dyDescent="0.2">
      <c r="N1772" s="160">
        <f t="shared" si="157"/>
        <v>27</v>
      </c>
      <c r="O1772" s="161">
        <f t="shared" si="156"/>
        <v>1682</v>
      </c>
      <c r="P1772" s="166">
        <f t="shared" ref="P1772:Q1787" si="160">P1771+1</f>
        <v>45409</v>
      </c>
      <c r="Q1772" s="166">
        <f t="shared" si="160"/>
        <v>45449</v>
      </c>
      <c r="R1772" s="7"/>
    </row>
    <row r="1773" spans="14:18" x14ac:dyDescent="0.2">
      <c r="N1773" s="160">
        <f t="shared" si="157"/>
        <v>28</v>
      </c>
      <c r="O1773" s="161">
        <f t="shared" si="156"/>
        <v>1622</v>
      </c>
      <c r="P1773" s="166">
        <f t="shared" si="160"/>
        <v>45410</v>
      </c>
      <c r="Q1773" s="166">
        <f t="shared" si="160"/>
        <v>45450</v>
      </c>
      <c r="R1773" s="7"/>
    </row>
    <row r="1774" spans="14:18" x14ac:dyDescent="0.2">
      <c r="N1774" s="160">
        <f t="shared" si="157"/>
        <v>29</v>
      </c>
      <c r="O1774" s="161">
        <f t="shared" si="156"/>
        <v>1566</v>
      </c>
      <c r="P1774" s="166">
        <f t="shared" si="160"/>
        <v>45411</v>
      </c>
      <c r="Q1774" s="166">
        <f t="shared" si="160"/>
        <v>45451</v>
      </c>
      <c r="R1774" s="7"/>
    </row>
    <row r="1775" spans="14:18" x14ac:dyDescent="0.2">
      <c r="N1775" s="160">
        <f t="shared" si="157"/>
        <v>30</v>
      </c>
      <c r="O1775" s="161">
        <f t="shared" si="156"/>
        <v>1514</v>
      </c>
      <c r="P1775" s="166">
        <f t="shared" si="160"/>
        <v>45412</v>
      </c>
      <c r="Q1775" s="166">
        <f t="shared" si="160"/>
        <v>45452</v>
      </c>
      <c r="R1775" s="7"/>
    </row>
    <row r="1776" spans="14:18" x14ac:dyDescent="0.2">
      <c r="N1776" s="160">
        <f t="shared" si="157"/>
        <v>1</v>
      </c>
      <c r="O1776" s="161">
        <f t="shared" si="156"/>
        <v>45413</v>
      </c>
      <c r="P1776" s="166">
        <f t="shared" si="160"/>
        <v>45413</v>
      </c>
      <c r="Q1776" s="166">
        <f t="shared" si="160"/>
        <v>45453</v>
      </c>
      <c r="R1776" s="7"/>
    </row>
    <row r="1777" spans="14:18" x14ac:dyDescent="0.2">
      <c r="N1777" s="160">
        <f t="shared" si="157"/>
        <v>2</v>
      </c>
      <c r="O1777" s="161">
        <f t="shared" si="156"/>
        <v>22707</v>
      </c>
      <c r="P1777" s="166">
        <f t="shared" si="160"/>
        <v>45414</v>
      </c>
      <c r="Q1777" s="166">
        <f t="shared" si="160"/>
        <v>45454</v>
      </c>
      <c r="R1777" s="7"/>
    </row>
    <row r="1778" spans="14:18" x14ac:dyDescent="0.2">
      <c r="N1778" s="160">
        <f t="shared" si="157"/>
        <v>3</v>
      </c>
      <c r="O1778" s="161">
        <f t="shared" si="156"/>
        <v>15138</v>
      </c>
      <c r="P1778" s="166">
        <f t="shared" si="160"/>
        <v>45415</v>
      </c>
      <c r="Q1778" s="166">
        <f t="shared" si="160"/>
        <v>45455</v>
      </c>
      <c r="R1778" s="7"/>
    </row>
    <row r="1779" spans="14:18" x14ac:dyDescent="0.2">
      <c r="N1779" s="160">
        <f t="shared" si="157"/>
        <v>4</v>
      </c>
      <c r="O1779" s="161">
        <f t="shared" si="156"/>
        <v>11354</v>
      </c>
      <c r="P1779" s="166">
        <f t="shared" si="160"/>
        <v>45416</v>
      </c>
      <c r="Q1779" s="166">
        <f t="shared" si="160"/>
        <v>45456</v>
      </c>
      <c r="R1779" s="7"/>
    </row>
    <row r="1780" spans="14:18" x14ac:dyDescent="0.2">
      <c r="N1780" s="160">
        <f t="shared" si="157"/>
        <v>5</v>
      </c>
      <c r="O1780" s="161">
        <f t="shared" si="156"/>
        <v>9083</v>
      </c>
      <c r="P1780" s="166">
        <f t="shared" si="160"/>
        <v>45417</v>
      </c>
      <c r="Q1780" s="166">
        <f t="shared" si="160"/>
        <v>45457</v>
      </c>
      <c r="R1780" s="7"/>
    </row>
    <row r="1781" spans="14:18" x14ac:dyDescent="0.2">
      <c r="N1781" s="160">
        <f t="shared" si="157"/>
        <v>6</v>
      </c>
      <c r="O1781" s="161">
        <f t="shared" si="156"/>
        <v>7570</v>
      </c>
      <c r="P1781" s="166">
        <f t="shared" si="160"/>
        <v>45418</v>
      </c>
      <c r="Q1781" s="166">
        <f t="shared" si="160"/>
        <v>45458</v>
      </c>
      <c r="R1781" s="7"/>
    </row>
    <row r="1782" spans="14:18" x14ac:dyDescent="0.2">
      <c r="N1782" s="160">
        <f t="shared" si="157"/>
        <v>7</v>
      </c>
      <c r="O1782" s="161">
        <f t="shared" si="156"/>
        <v>6488</v>
      </c>
      <c r="P1782" s="166">
        <f t="shared" si="160"/>
        <v>45419</v>
      </c>
      <c r="Q1782" s="166">
        <f t="shared" si="160"/>
        <v>45459</v>
      </c>
      <c r="R1782" s="7"/>
    </row>
    <row r="1783" spans="14:18" x14ac:dyDescent="0.2">
      <c r="N1783" s="160">
        <f t="shared" si="157"/>
        <v>8</v>
      </c>
      <c r="O1783" s="161">
        <f t="shared" si="156"/>
        <v>5678</v>
      </c>
      <c r="P1783" s="166">
        <f t="shared" si="160"/>
        <v>45420</v>
      </c>
      <c r="Q1783" s="166">
        <f t="shared" si="160"/>
        <v>45460</v>
      </c>
      <c r="R1783" s="7"/>
    </row>
    <row r="1784" spans="14:18" x14ac:dyDescent="0.2">
      <c r="N1784" s="160">
        <f t="shared" si="157"/>
        <v>9</v>
      </c>
      <c r="O1784" s="161">
        <f t="shared" si="156"/>
        <v>5047</v>
      </c>
      <c r="P1784" s="166">
        <f t="shared" si="160"/>
        <v>45421</v>
      </c>
      <c r="Q1784" s="166">
        <f t="shared" si="160"/>
        <v>45461</v>
      </c>
      <c r="R1784" s="7"/>
    </row>
    <row r="1785" spans="14:18" x14ac:dyDescent="0.2">
      <c r="N1785" s="160">
        <f t="shared" si="157"/>
        <v>10</v>
      </c>
      <c r="O1785" s="161">
        <f t="shared" si="156"/>
        <v>4542</v>
      </c>
      <c r="P1785" s="166">
        <f t="shared" si="160"/>
        <v>45422</v>
      </c>
      <c r="Q1785" s="166">
        <f t="shared" si="160"/>
        <v>45462</v>
      </c>
      <c r="R1785" s="7"/>
    </row>
    <row r="1786" spans="14:18" x14ac:dyDescent="0.2">
      <c r="N1786" s="160">
        <f t="shared" si="157"/>
        <v>11</v>
      </c>
      <c r="O1786" s="161">
        <f t="shared" si="156"/>
        <v>4129</v>
      </c>
      <c r="P1786" s="166">
        <f t="shared" si="160"/>
        <v>45423</v>
      </c>
      <c r="Q1786" s="166">
        <f t="shared" si="160"/>
        <v>45463</v>
      </c>
      <c r="R1786" s="7"/>
    </row>
    <row r="1787" spans="14:18" x14ac:dyDescent="0.2">
      <c r="N1787" s="160">
        <f t="shared" si="157"/>
        <v>12</v>
      </c>
      <c r="O1787" s="161">
        <f t="shared" si="156"/>
        <v>3785</v>
      </c>
      <c r="P1787" s="166">
        <f t="shared" si="160"/>
        <v>45424</v>
      </c>
      <c r="Q1787" s="166">
        <f t="shared" si="160"/>
        <v>45464</v>
      </c>
      <c r="R1787" s="7"/>
    </row>
    <row r="1788" spans="14:18" x14ac:dyDescent="0.2">
      <c r="N1788" s="160">
        <f t="shared" si="157"/>
        <v>13</v>
      </c>
      <c r="O1788" s="161">
        <f t="shared" si="156"/>
        <v>3494</v>
      </c>
      <c r="P1788" s="166">
        <f t="shared" ref="P1788:Q1803" si="161">P1787+1</f>
        <v>45425</v>
      </c>
      <c r="Q1788" s="166">
        <f t="shared" si="161"/>
        <v>45465</v>
      </c>
      <c r="R1788" s="7"/>
    </row>
    <row r="1789" spans="14:18" x14ac:dyDescent="0.2">
      <c r="N1789" s="160">
        <f t="shared" si="157"/>
        <v>14</v>
      </c>
      <c r="O1789" s="161">
        <f t="shared" si="156"/>
        <v>3245</v>
      </c>
      <c r="P1789" s="166">
        <f t="shared" si="161"/>
        <v>45426</v>
      </c>
      <c r="Q1789" s="166">
        <f t="shared" si="161"/>
        <v>45466</v>
      </c>
      <c r="R1789" s="7"/>
    </row>
    <row r="1790" spans="14:18" x14ac:dyDescent="0.2">
      <c r="N1790" s="160">
        <f t="shared" si="157"/>
        <v>15</v>
      </c>
      <c r="O1790" s="161">
        <f t="shared" si="156"/>
        <v>3028</v>
      </c>
      <c r="P1790" s="166">
        <f t="shared" si="161"/>
        <v>45427</v>
      </c>
      <c r="Q1790" s="166">
        <f t="shared" si="161"/>
        <v>45467</v>
      </c>
      <c r="R1790" s="7"/>
    </row>
    <row r="1791" spans="14:18" x14ac:dyDescent="0.2">
      <c r="N1791" s="160">
        <f t="shared" si="157"/>
        <v>16</v>
      </c>
      <c r="O1791" s="161">
        <f t="shared" si="156"/>
        <v>2839</v>
      </c>
      <c r="P1791" s="166">
        <f t="shared" si="161"/>
        <v>45428</v>
      </c>
      <c r="Q1791" s="166">
        <f t="shared" si="161"/>
        <v>45468</v>
      </c>
      <c r="R1791" s="7"/>
    </row>
    <row r="1792" spans="14:18" x14ac:dyDescent="0.2">
      <c r="N1792" s="160">
        <f t="shared" si="157"/>
        <v>17</v>
      </c>
      <c r="O1792" s="161">
        <f t="shared" si="156"/>
        <v>2672</v>
      </c>
      <c r="P1792" s="166">
        <f t="shared" si="161"/>
        <v>45429</v>
      </c>
      <c r="Q1792" s="166">
        <f t="shared" si="161"/>
        <v>45469</v>
      </c>
      <c r="R1792" s="7"/>
    </row>
    <row r="1793" spans="14:18" x14ac:dyDescent="0.2">
      <c r="N1793" s="160">
        <f t="shared" si="157"/>
        <v>18</v>
      </c>
      <c r="O1793" s="161">
        <f t="shared" si="156"/>
        <v>2524</v>
      </c>
      <c r="P1793" s="166">
        <f t="shared" si="161"/>
        <v>45430</v>
      </c>
      <c r="Q1793" s="166">
        <f t="shared" si="161"/>
        <v>45470</v>
      </c>
      <c r="R1793" s="7"/>
    </row>
    <row r="1794" spans="14:18" x14ac:dyDescent="0.2">
      <c r="N1794" s="160">
        <f t="shared" si="157"/>
        <v>19</v>
      </c>
      <c r="O1794" s="161">
        <f t="shared" si="156"/>
        <v>2391</v>
      </c>
      <c r="P1794" s="166">
        <f t="shared" si="161"/>
        <v>45431</v>
      </c>
      <c r="Q1794" s="166">
        <f t="shared" si="161"/>
        <v>45471</v>
      </c>
      <c r="R1794" s="7"/>
    </row>
    <row r="1795" spans="14:18" x14ac:dyDescent="0.2">
      <c r="N1795" s="160">
        <f t="shared" si="157"/>
        <v>20</v>
      </c>
      <c r="O1795" s="161">
        <f t="shared" si="156"/>
        <v>2272</v>
      </c>
      <c r="P1795" s="166">
        <f t="shared" si="161"/>
        <v>45432</v>
      </c>
      <c r="Q1795" s="166">
        <f t="shared" si="161"/>
        <v>45472</v>
      </c>
      <c r="R1795" s="7"/>
    </row>
    <row r="1796" spans="14:18" x14ac:dyDescent="0.2">
      <c r="N1796" s="160">
        <f t="shared" si="157"/>
        <v>21</v>
      </c>
      <c r="O1796" s="161">
        <f t="shared" si="156"/>
        <v>2163</v>
      </c>
      <c r="P1796" s="166">
        <f t="shared" si="161"/>
        <v>45433</v>
      </c>
      <c r="Q1796" s="166">
        <f t="shared" si="161"/>
        <v>45473</v>
      </c>
      <c r="R1796" s="7"/>
    </row>
    <row r="1797" spans="14:18" x14ac:dyDescent="0.2">
      <c r="N1797" s="160">
        <f t="shared" si="157"/>
        <v>22</v>
      </c>
      <c r="O1797" s="161">
        <f t="shared" si="156"/>
        <v>2065</v>
      </c>
      <c r="P1797" s="166">
        <f t="shared" si="161"/>
        <v>45434</v>
      </c>
      <c r="Q1797" s="166">
        <f t="shared" si="161"/>
        <v>45474</v>
      </c>
      <c r="R1797" s="7"/>
    </row>
    <row r="1798" spans="14:18" x14ac:dyDescent="0.2">
      <c r="N1798" s="160">
        <f t="shared" si="157"/>
        <v>23</v>
      </c>
      <c r="O1798" s="161">
        <f t="shared" si="156"/>
        <v>1975</v>
      </c>
      <c r="P1798" s="166">
        <f t="shared" si="161"/>
        <v>45435</v>
      </c>
      <c r="Q1798" s="166">
        <f t="shared" si="161"/>
        <v>45475</v>
      </c>
      <c r="R1798" s="7"/>
    </row>
    <row r="1799" spans="14:18" x14ac:dyDescent="0.2">
      <c r="N1799" s="160">
        <f t="shared" si="157"/>
        <v>24</v>
      </c>
      <c r="O1799" s="161">
        <f t="shared" si="156"/>
        <v>1893</v>
      </c>
      <c r="P1799" s="166">
        <f t="shared" si="161"/>
        <v>45436</v>
      </c>
      <c r="Q1799" s="166">
        <f t="shared" si="161"/>
        <v>45476</v>
      </c>
      <c r="R1799" s="7"/>
    </row>
    <row r="1800" spans="14:18" x14ac:dyDescent="0.2">
      <c r="N1800" s="160">
        <f t="shared" si="157"/>
        <v>25</v>
      </c>
      <c r="O1800" s="161">
        <f t="shared" si="156"/>
        <v>1817</v>
      </c>
      <c r="P1800" s="166">
        <f t="shared" si="161"/>
        <v>45437</v>
      </c>
      <c r="Q1800" s="166">
        <f t="shared" si="161"/>
        <v>45477</v>
      </c>
      <c r="R1800" s="7"/>
    </row>
    <row r="1801" spans="14:18" x14ac:dyDescent="0.2">
      <c r="N1801" s="160">
        <f t="shared" si="157"/>
        <v>26</v>
      </c>
      <c r="O1801" s="161">
        <f t="shared" ref="O1801:O1864" si="162">ROUND(P1801/N1801,0)</f>
        <v>1748</v>
      </c>
      <c r="P1801" s="166">
        <f t="shared" si="161"/>
        <v>45438</v>
      </c>
      <c r="Q1801" s="166">
        <f t="shared" si="161"/>
        <v>45478</v>
      </c>
      <c r="R1801" s="7"/>
    </row>
    <row r="1802" spans="14:18" x14ac:dyDescent="0.2">
      <c r="N1802" s="160">
        <f t="shared" ref="N1802:N1865" si="163">DAY(P1802)</f>
        <v>27</v>
      </c>
      <c r="O1802" s="161">
        <f t="shared" si="162"/>
        <v>1683</v>
      </c>
      <c r="P1802" s="166">
        <f t="shared" si="161"/>
        <v>45439</v>
      </c>
      <c r="Q1802" s="166">
        <f t="shared" si="161"/>
        <v>45479</v>
      </c>
      <c r="R1802" s="7"/>
    </row>
    <row r="1803" spans="14:18" x14ac:dyDescent="0.2">
      <c r="N1803" s="160">
        <f t="shared" si="163"/>
        <v>28</v>
      </c>
      <c r="O1803" s="161">
        <f t="shared" si="162"/>
        <v>1623</v>
      </c>
      <c r="P1803" s="166">
        <f t="shared" si="161"/>
        <v>45440</v>
      </c>
      <c r="Q1803" s="166">
        <f t="shared" si="161"/>
        <v>45480</v>
      </c>
      <c r="R1803" s="7"/>
    </row>
    <row r="1804" spans="14:18" x14ac:dyDescent="0.2">
      <c r="N1804" s="160">
        <f t="shared" si="163"/>
        <v>29</v>
      </c>
      <c r="O1804" s="161">
        <f t="shared" si="162"/>
        <v>1567</v>
      </c>
      <c r="P1804" s="166">
        <f t="shared" ref="P1804:Q1819" si="164">P1803+1</f>
        <v>45441</v>
      </c>
      <c r="Q1804" s="166">
        <f t="shared" si="164"/>
        <v>45481</v>
      </c>
      <c r="R1804" s="7"/>
    </row>
    <row r="1805" spans="14:18" x14ac:dyDescent="0.2">
      <c r="N1805" s="160">
        <f t="shared" si="163"/>
        <v>30</v>
      </c>
      <c r="O1805" s="161">
        <f t="shared" si="162"/>
        <v>1515</v>
      </c>
      <c r="P1805" s="166">
        <f t="shared" si="164"/>
        <v>45442</v>
      </c>
      <c r="Q1805" s="166">
        <f t="shared" si="164"/>
        <v>45482</v>
      </c>
      <c r="R1805" s="7"/>
    </row>
    <row r="1806" spans="14:18" x14ac:dyDescent="0.2">
      <c r="N1806" s="160">
        <f t="shared" si="163"/>
        <v>31</v>
      </c>
      <c r="O1806" s="161">
        <f t="shared" si="162"/>
        <v>1466</v>
      </c>
      <c r="P1806" s="166">
        <f t="shared" si="164"/>
        <v>45443</v>
      </c>
      <c r="Q1806" s="166">
        <f t="shared" si="164"/>
        <v>45483</v>
      </c>
      <c r="R1806" s="7"/>
    </row>
    <row r="1807" spans="14:18" x14ac:dyDescent="0.2">
      <c r="N1807" s="160">
        <f t="shared" si="163"/>
        <v>1</v>
      </c>
      <c r="O1807" s="161">
        <f t="shared" si="162"/>
        <v>45444</v>
      </c>
      <c r="P1807" s="166">
        <f t="shared" si="164"/>
        <v>45444</v>
      </c>
      <c r="Q1807" s="166">
        <f t="shared" si="164"/>
        <v>45484</v>
      </c>
      <c r="R1807" s="7"/>
    </row>
    <row r="1808" spans="14:18" x14ac:dyDescent="0.2">
      <c r="N1808" s="160">
        <f t="shared" si="163"/>
        <v>2</v>
      </c>
      <c r="O1808" s="161">
        <f t="shared" si="162"/>
        <v>22723</v>
      </c>
      <c r="P1808" s="166">
        <f t="shared" si="164"/>
        <v>45445</v>
      </c>
      <c r="Q1808" s="166">
        <f t="shared" si="164"/>
        <v>45485</v>
      </c>
      <c r="R1808" s="7"/>
    </row>
    <row r="1809" spans="14:18" x14ac:dyDescent="0.2">
      <c r="N1809" s="160">
        <f t="shared" si="163"/>
        <v>3</v>
      </c>
      <c r="O1809" s="161">
        <f t="shared" si="162"/>
        <v>15149</v>
      </c>
      <c r="P1809" s="166">
        <f t="shared" si="164"/>
        <v>45446</v>
      </c>
      <c r="Q1809" s="166">
        <f t="shared" si="164"/>
        <v>45486</v>
      </c>
      <c r="R1809" s="7"/>
    </row>
    <row r="1810" spans="14:18" x14ac:dyDescent="0.2">
      <c r="N1810" s="160">
        <f t="shared" si="163"/>
        <v>4</v>
      </c>
      <c r="O1810" s="161">
        <f t="shared" si="162"/>
        <v>11362</v>
      </c>
      <c r="P1810" s="166">
        <f t="shared" si="164"/>
        <v>45447</v>
      </c>
      <c r="Q1810" s="166">
        <f t="shared" si="164"/>
        <v>45487</v>
      </c>
      <c r="R1810" s="7"/>
    </row>
    <row r="1811" spans="14:18" x14ac:dyDescent="0.2">
      <c r="N1811" s="160">
        <f t="shared" si="163"/>
        <v>5</v>
      </c>
      <c r="O1811" s="161">
        <f t="shared" si="162"/>
        <v>9090</v>
      </c>
      <c r="P1811" s="166">
        <f t="shared" si="164"/>
        <v>45448</v>
      </c>
      <c r="Q1811" s="166">
        <f t="shared" si="164"/>
        <v>45488</v>
      </c>
      <c r="R1811" s="7"/>
    </row>
    <row r="1812" spans="14:18" x14ac:dyDescent="0.2">
      <c r="N1812" s="160">
        <f t="shared" si="163"/>
        <v>6</v>
      </c>
      <c r="O1812" s="161">
        <f t="shared" si="162"/>
        <v>7575</v>
      </c>
      <c r="P1812" s="166">
        <f t="shared" si="164"/>
        <v>45449</v>
      </c>
      <c r="Q1812" s="166">
        <f t="shared" si="164"/>
        <v>45489</v>
      </c>
      <c r="R1812" s="7"/>
    </row>
    <row r="1813" spans="14:18" x14ac:dyDescent="0.2">
      <c r="N1813" s="160">
        <f t="shared" si="163"/>
        <v>7</v>
      </c>
      <c r="O1813" s="161">
        <f t="shared" si="162"/>
        <v>6493</v>
      </c>
      <c r="P1813" s="166">
        <f t="shared" si="164"/>
        <v>45450</v>
      </c>
      <c r="Q1813" s="166">
        <f t="shared" si="164"/>
        <v>45490</v>
      </c>
      <c r="R1813" s="7"/>
    </row>
    <row r="1814" spans="14:18" x14ac:dyDescent="0.2">
      <c r="N1814" s="160">
        <f t="shared" si="163"/>
        <v>8</v>
      </c>
      <c r="O1814" s="161">
        <f t="shared" si="162"/>
        <v>5681</v>
      </c>
      <c r="P1814" s="166">
        <f t="shared" si="164"/>
        <v>45451</v>
      </c>
      <c r="Q1814" s="166">
        <f t="shared" si="164"/>
        <v>45491</v>
      </c>
      <c r="R1814" s="7"/>
    </row>
    <row r="1815" spans="14:18" x14ac:dyDescent="0.2">
      <c r="N1815" s="160">
        <f t="shared" si="163"/>
        <v>9</v>
      </c>
      <c r="O1815" s="161">
        <f t="shared" si="162"/>
        <v>5050</v>
      </c>
      <c r="P1815" s="166">
        <f t="shared" si="164"/>
        <v>45452</v>
      </c>
      <c r="Q1815" s="166">
        <f t="shared" si="164"/>
        <v>45492</v>
      </c>
      <c r="R1815" s="7"/>
    </row>
    <row r="1816" spans="14:18" x14ac:dyDescent="0.2">
      <c r="N1816" s="160">
        <f t="shared" si="163"/>
        <v>10</v>
      </c>
      <c r="O1816" s="161">
        <f t="shared" si="162"/>
        <v>4545</v>
      </c>
      <c r="P1816" s="166">
        <f t="shared" si="164"/>
        <v>45453</v>
      </c>
      <c r="Q1816" s="166">
        <f t="shared" si="164"/>
        <v>45493</v>
      </c>
      <c r="R1816" s="7"/>
    </row>
    <row r="1817" spans="14:18" x14ac:dyDescent="0.2">
      <c r="N1817" s="160">
        <f t="shared" si="163"/>
        <v>11</v>
      </c>
      <c r="O1817" s="161">
        <f t="shared" si="162"/>
        <v>4132</v>
      </c>
      <c r="P1817" s="166">
        <f t="shared" si="164"/>
        <v>45454</v>
      </c>
      <c r="Q1817" s="166">
        <f t="shared" si="164"/>
        <v>45494</v>
      </c>
      <c r="R1817" s="7"/>
    </row>
    <row r="1818" spans="14:18" x14ac:dyDescent="0.2">
      <c r="N1818" s="160">
        <f t="shared" si="163"/>
        <v>12</v>
      </c>
      <c r="O1818" s="161">
        <f t="shared" si="162"/>
        <v>3788</v>
      </c>
      <c r="P1818" s="166">
        <f t="shared" si="164"/>
        <v>45455</v>
      </c>
      <c r="Q1818" s="166">
        <f t="shared" si="164"/>
        <v>45495</v>
      </c>
      <c r="R1818" s="7"/>
    </row>
    <row r="1819" spans="14:18" x14ac:dyDescent="0.2">
      <c r="N1819" s="160">
        <f t="shared" si="163"/>
        <v>13</v>
      </c>
      <c r="O1819" s="161">
        <f t="shared" si="162"/>
        <v>3497</v>
      </c>
      <c r="P1819" s="166">
        <f t="shared" si="164"/>
        <v>45456</v>
      </c>
      <c r="Q1819" s="166">
        <f t="shared" si="164"/>
        <v>45496</v>
      </c>
      <c r="R1819" s="7"/>
    </row>
    <row r="1820" spans="14:18" x14ac:dyDescent="0.2">
      <c r="N1820" s="160">
        <f t="shared" si="163"/>
        <v>14</v>
      </c>
      <c r="O1820" s="161">
        <f t="shared" si="162"/>
        <v>3247</v>
      </c>
      <c r="P1820" s="166">
        <f t="shared" ref="P1820:Q1835" si="165">P1819+1</f>
        <v>45457</v>
      </c>
      <c r="Q1820" s="166">
        <f t="shared" si="165"/>
        <v>45497</v>
      </c>
      <c r="R1820" s="7"/>
    </row>
    <row r="1821" spans="14:18" x14ac:dyDescent="0.2">
      <c r="N1821" s="160">
        <f t="shared" si="163"/>
        <v>15</v>
      </c>
      <c r="O1821" s="161">
        <f t="shared" si="162"/>
        <v>3031</v>
      </c>
      <c r="P1821" s="166">
        <f t="shared" si="165"/>
        <v>45458</v>
      </c>
      <c r="Q1821" s="166">
        <f t="shared" si="165"/>
        <v>45498</v>
      </c>
      <c r="R1821" s="7"/>
    </row>
    <row r="1822" spans="14:18" x14ac:dyDescent="0.2">
      <c r="N1822" s="160">
        <f t="shared" si="163"/>
        <v>16</v>
      </c>
      <c r="O1822" s="161">
        <f t="shared" si="162"/>
        <v>2841</v>
      </c>
      <c r="P1822" s="166">
        <f t="shared" si="165"/>
        <v>45459</v>
      </c>
      <c r="Q1822" s="166">
        <f t="shared" si="165"/>
        <v>45499</v>
      </c>
      <c r="R1822" s="7"/>
    </row>
    <row r="1823" spans="14:18" x14ac:dyDescent="0.2">
      <c r="N1823" s="160">
        <f t="shared" si="163"/>
        <v>17</v>
      </c>
      <c r="O1823" s="161">
        <f t="shared" si="162"/>
        <v>2674</v>
      </c>
      <c r="P1823" s="166">
        <f t="shared" si="165"/>
        <v>45460</v>
      </c>
      <c r="Q1823" s="166">
        <f t="shared" si="165"/>
        <v>45500</v>
      </c>
      <c r="R1823" s="7"/>
    </row>
    <row r="1824" spans="14:18" x14ac:dyDescent="0.2">
      <c r="N1824" s="160">
        <f t="shared" si="163"/>
        <v>18</v>
      </c>
      <c r="O1824" s="161">
        <f t="shared" si="162"/>
        <v>2526</v>
      </c>
      <c r="P1824" s="166">
        <f t="shared" si="165"/>
        <v>45461</v>
      </c>
      <c r="Q1824" s="166">
        <f t="shared" si="165"/>
        <v>45501</v>
      </c>
      <c r="R1824" s="7"/>
    </row>
    <row r="1825" spans="14:18" x14ac:dyDescent="0.2">
      <c r="N1825" s="160">
        <f t="shared" si="163"/>
        <v>19</v>
      </c>
      <c r="O1825" s="161">
        <f t="shared" si="162"/>
        <v>2393</v>
      </c>
      <c r="P1825" s="166">
        <f t="shared" si="165"/>
        <v>45462</v>
      </c>
      <c r="Q1825" s="166">
        <f t="shared" si="165"/>
        <v>45502</v>
      </c>
      <c r="R1825" s="7"/>
    </row>
    <row r="1826" spans="14:18" x14ac:dyDescent="0.2">
      <c r="N1826" s="160">
        <f t="shared" si="163"/>
        <v>20</v>
      </c>
      <c r="O1826" s="161">
        <f t="shared" si="162"/>
        <v>2273</v>
      </c>
      <c r="P1826" s="166">
        <f t="shared" si="165"/>
        <v>45463</v>
      </c>
      <c r="Q1826" s="166">
        <f t="shared" si="165"/>
        <v>45503</v>
      </c>
      <c r="R1826" s="7"/>
    </row>
    <row r="1827" spans="14:18" x14ac:dyDescent="0.2">
      <c r="N1827" s="160">
        <f t="shared" si="163"/>
        <v>21</v>
      </c>
      <c r="O1827" s="161">
        <f t="shared" si="162"/>
        <v>2165</v>
      </c>
      <c r="P1827" s="166">
        <f t="shared" si="165"/>
        <v>45464</v>
      </c>
      <c r="Q1827" s="166">
        <f t="shared" si="165"/>
        <v>45504</v>
      </c>
      <c r="R1827" s="7"/>
    </row>
    <row r="1828" spans="14:18" x14ac:dyDescent="0.2">
      <c r="N1828" s="160">
        <f t="shared" si="163"/>
        <v>22</v>
      </c>
      <c r="O1828" s="161">
        <f t="shared" si="162"/>
        <v>2067</v>
      </c>
      <c r="P1828" s="166">
        <f t="shared" si="165"/>
        <v>45465</v>
      </c>
      <c r="Q1828" s="166">
        <f t="shared" si="165"/>
        <v>45505</v>
      </c>
      <c r="R1828" s="7"/>
    </row>
    <row r="1829" spans="14:18" x14ac:dyDescent="0.2">
      <c r="N1829" s="160">
        <f t="shared" si="163"/>
        <v>23</v>
      </c>
      <c r="O1829" s="161">
        <f t="shared" si="162"/>
        <v>1977</v>
      </c>
      <c r="P1829" s="166">
        <f t="shared" si="165"/>
        <v>45466</v>
      </c>
      <c r="Q1829" s="166">
        <f t="shared" si="165"/>
        <v>45506</v>
      </c>
      <c r="R1829" s="7"/>
    </row>
    <row r="1830" spans="14:18" x14ac:dyDescent="0.2">
      <c r="N1830" s="160">
        <f t="shared" si="163"/>
        <v>24</v>
      </c>
      <c r="O1830" s="161">
        <f t="shared" si="162"/>
        <v>1894</v>
      </c>
      <c r="P1830" s="166">
        <f t="shared" si="165"/>
        <v>45467</v>
      </c>
      <c r="Q1830" s="166">
        <f t="shared" si="165"/>
        <v>45507</v>
      </c>
      <c r="R1830" s="7"/>
    </row>
    <row r="1831" spans="14:18" x14ac:dyDescent="0.2">
      <c r="N1831" s="160">
        <f t="shared" si="163"/>
        <v>25</v>
      </c>
      <c r="O1831" s="161">
        <f t="shared" si="162"/>
        <v>1819</v>
      </c>
      <c r="P1831" s="166">
        <f t="shared" si="165"/>
        <v>45468</v>
      </c>
      <c r="Q1831" s="166">
        <f t="shared" si="165"/>
        <v>45508</v>
      </c>
      <c r="R1831" s="7"/>
    </row>
    <row r="1832" spans="14:18" x14ac:dyDescent="0.2">
      <c r="N1832" s="160">
        <f t="shared" si="163"/>
        <v>26</v>
      </c>
      <c r="O1832" s="161">
        <f t="shared" si="162"/>
        <v>1749</v>
      </c>
      <c r="P1832" s="166">
        <f t="shared" si="165"/>
        <v>45469</v>
      </c>
      <c r="Q1832" s="166">
        <f t="shared" si="165"/>
        <v>45509</v>
      </c>
      <c r="R1832" s="7"/>
    </row>
    <row r="1833" spans="14:18" x14ac:dyDescent="0.2">
      <c r="N1833" s="160">
        <f t="shared" si="163"/>
        <v>27</v>
      </c>
      <c r="O1833" s="161">
        <f t="shared" si="162"/>
        <v>1684</v>
      </c>
      <c r="P1833" s="166">
        <f t="shared" si="165"/>
        <v>45470</v>
      </c>
      <c r="Q1833" s="166">
        <f t="shared" si="165"/>
        <v>45510</v>
      </c>
      <c r="R1833" s="7"/>
    </row>
    <row r="1834" spans="14:18" x14ac:dyDescent="0.2">
      <c r="N1834" s="160">
        <f t="shared" si="163"/>
        <v>28</v>
      </c>
      <c r="O1834" s="161">
        <f t="shared" si="162"/>
        <v>1624</v>
      </c>
      <c r="P1834" s="166">
        <f t="shared" si="165"/>
        <v>45471</v>
      </c>
      <c r="Q1834" s="166">
        <f t="shared" si="165"/>
        <v>45511</v>
      </c>
      <c r="R1834" s="7"/>
    </row>
    <row r="1835" spans="14:18" x14ac:dyDescent="0.2">
      <c r="N1835" s="160">
        <f t="shared" si="163"/>
        <v>29</v>
      </c>
      <c r="O1835" s="161">
        <f t="shared" si="162"/>
        <v>1568</v>
      </c>
      <c r="P1835" s="166">
        <f t="shared" si="165"/>
        <v>45472</v>
      </c>
      <c r="Q1835" s="166">
        <f t="shared" si="165"/>
        <v>45512</v>
      </c>
      <c r="R1835" s="7"/>
    </row>
    <row r="1836" spans="14:18" x14ac:dyDescent="0.2">
      <c r="N1836" s="160">
        <f t="shared" si="163"/>
        <v>30</v>
      </c>
      <c r="O1836" s="161">
        <f t="shared" si="162"/>
        <v>1516</v>
      </c>
      <c r="P1836" s="166">
        <f t="shared" ref="P1836:Q1851" si="166">P1835+1</f>
        <v>45473</v>
      </c>
      <c r="Q1836" s="166">
        <f t="shared" si="166"/>
        <v>45513</v>
      </c>
      <c r="R1836" s="7"/>
    </row>
    <row r="1837" spans="14:18" x14ac:dyDescent="0.2">
      <c r="N1837" s="160">
        <f t="shared" si="163"/>
        <v>1</v>
      </c>
      <c r="O1837" s="161">
        <f t="shared" si="162"/>
        <v>45474</v>
      </c>
      <c r="P1837" s="166">
        <f t="shared" si="166"/>
        <v>45474</v>
      </c>
      <c r="Q1837" s="166">
        <f t="shared" si="166"/>
        <v>45514</v>
      </c>
      <c r="R1837" s="7"/>
    </row>
    <row r="1838" spans="14:18" x14ac:dyDescent="0.2">
      <c r="N1838" s="160">
        <f t="shared" si="163"/>
        <v>2</v>
      </c>
      <c r="O1838" s="161">
        <f t="shared" si="162"/>
        <v>22738</v>
      </c>
      <c r="P1838" s="166">
        <f t="shared" si="166"/>
        <v>45475</v>
      </c>
      <c r="Q1838" s="166">
        <f t="shared" si="166"/>
        <v>45515</v>
      </c>
      <c r="R1838" s="7"/>
    </row>
    <row r="1839" spans="14:18" x14ac:dyDescent="0.2">
      <c r="N1839" s="160">
        <f t="shared" si="163"/>
        <v>3</v>
      </c>
      <c r="O1839" s="161">
        <f t="shared" si="162"/>
        <v>15159</v>
      </c>
      <c r="P1839" s="166">
        <f t="shared" si="166"/>
        <v>45476</v>
      </c>
      <c r="Q1839" s="166">
        <f t="shared" si="166"/>
        <v>45516</v>
      </c>
      <c r="R1839" s="7"/>
    </row>
    <row r="1840" spans="14:18" x14ac:dyDescent="0.2">
      <c r="N1840" s="160">
        <f t="shared" si="163"/>
        <v>4</v>
      </c>
      <c r="O1840" s="161">
        <f t="shared" si="162"/>
        <v>11369</v>
      </c>
      <c r="P1840" s="166">
        <f t="shared" si="166"/>
        <v>45477</v>
      </c>
      <c r="Q1840" s="166">
        <f t="shared" si="166"/>
        <v>45517</v>
      </c>
      <c r="R1840" s="7"/>
    </row>
    <row r="1841" spans="14:18" x14ac:dyDescent="0.2">
      <c r="N1841" s="160">
        <f t="shared" si="163"/>
        <v>5</v>
      </c>
      <c r="O1841" s="161">
        <f t="shared" si="162"/>
        <v>9096</v>
      </c>
      <c r="P1841" s="166">
        <f t="shared" si="166"/>
        <v>45478</v>
      </c>
      <c r="Q1841" s="166">
        <f t="shared" si="166"/>
        <v>45518</v>
      </c>
      <c r="R1841" s="7"/>
    </row>
    <row r="1842" spans="14:18" x14ac:dyDescent="0.2">
      <c r="N1842" s="160">
        <f t="shared" si="163"/>
        <v>6</v>
      </c>
      <c r="O1842" s="161">
        <f t="shared" si="162"/>
        <v>7580</v>
      </c>
      <c r="P1842" s="166">
        <f t="shared" si="166"/>
        <v>45479</v>
      </c>
      <c r="Q1842" s="166">
        <f t="shared" si="166"/>
        <v>45519</v>
      </c>
      <c r="R1842" s="7"/>
    </row>
    <row r="1843" spans="14:18" x14ac:dyDescent="0.2">
      <c r="N1843" s="160">
        <f t="shared" si="163"/>
        <v>7</v>
      </c>
      <c r="O1843" s="161">
        <f t="shared" si="162"/>
        <v>6497</v>
      </c>
      <c r="P1843" s="166">
        <f t="shared" si="166"/>
        <v>45480</v>
      </c>
      <c r="Q1843" s="166">
        <f t="shared" si="166"/>
        <v>45520</v>
      </c>
      <c r="R1843" s="7"/>
    </row>
    <row r="1844" spans="14:18" x14ac:dyDescent="0.2">
      <c r="N1844" s="160">
        <f t="shared" si="163"/>
        <v>8</v>
      </c>
      <c r="O1844" s="161">
        <f t="shared" si="162"/>
        <v>5685</v>
      </c>
      <c r="P1844" s="166">
        <f t="shared" si="166"/>
        <v>45481</v>
      </c>
      <c r="Q1844" s="166">
        <f t="shared" si="166"/>
        <v>45521</v>
      </c>
      <c r="R1844" s="7"/>
    </row>
    <row r="1845" spans="14:18" x14ac:dyDescent="0.2">
      <c r="N1845" s="160">
        <f t="shared" si="163"/>
        <v>9</v>
      </c>
      <c r="O1845" s="161">
        <f t="shared" si="162"/>
        <v>5054</v>
      </c>
      <c r="P1845" s="166">
        <f t="shared" si="166"/>
        <v>45482</v>
      </c>
      <c r="Q1845" s="166">
        <f t="shared" si="166"/>
        <v>45522</v>
      </c>
      <c r="R1845" s="7"/>
    </row>
    <row r="1846" spans="14:18" x14ac:dyDescent="0.2">
      <c r="N1846" s="160">
        <f t="shared" si="163"/>
        <v>10</v>
      </c>
      <c r="O1846" s="161">
        <f t="shared" si="162"/>
        <v>4548</v>
      </c>
      <c r="P1846" s="166">
        <f t="shared" si="166"/>
        <v>45483</v>
      </c>
      <c r="Q1846" s="166">
        <f t="shared" si="166"/>
        <v>45523</v>
      </c>
      <c r="R1846" s="7"/>
    </row>
    <row r="1847" spans="14:18" x14ac:dyDescent="0.2">
      <c r="N1847" s="160">
        <f t="shared" si="163"/>
        <v>11</v>
      </c>
      <c r="O1847" s="161">
        <f t="shared" si="162"/>
        <v>4135</v>
      </c>
      <c r="P1847" s="166">
        <f t="shared" si="166"/>
        <v>45484</v>
      </c>
      <c r="Q1847" s="166">
        <f t="shared" si="166"/>
        <v>45524</v>
      </c>
      <c r="R1847" s="7"/>
    </row>
    <row r="1848" spans="14:18" x14ac:dyDescent="0.2">
      <c r="N1848" s="160">
        <f t="shared" si="163"/>
        <v>12</v>
      </c>
      <c r="O1848" s="161">
        <f t="shared" si="162"/>
        <v>3790</v>
      </c>
      <c r="P1848" s="166">
        <f t="shared" si="166"/>
        <v>45485</v>
      </c>
      <c r="Q1848" s="166">
        <f t="shared" si="166"/>
        <v>45525</v>
      </c>
      <c r="R1848" s="7"/>
    </row>
    <row r="1849" spans="14:18" x14ac:dyDescent="0.2">
      <c r="N1849" s="160">
        <f t="shared" si="163"/>
        <v>13</v>
      </c>
      <c r="O1849" s="161">
        <f t="shared" si="162"/>
        <v>3499</v>
      </c>
      <c r="P1849" s="166">
        <f t="shared" si="166"/>
        <v>45486</v>
      </c>
      <c r="Q1849" s="166">
        <f t="shared" si="166"/>
        <v>45526</v>
      </c>
      <c r="R1849" s="7"/>
    </row>
    <row r="1850" spans="14:18" x14ac:dyDescent="0.2">
      <c r="N1850" s="160">
        <f t="shared" si="163"/>
        <v>14</v>
      </c>
      <c r="O1850" s="161">
        <f t="shared" si="162"/>
        <v>3249</v>
      </c>
      <c r="P1850" s="166">
        <f t="shared" si="166"/>
        <v>45487</v>
      </c>
      <c r="Q1850" s="166">
        <f t="shared" si="166"/>
        <v>45527</v>
      </c>
      <c r="R1850" s="7"/>
    </row>
    <row r="1851" spans="14:18" x14ac:dyDescent="0.2">
      <c r="N1851" s="160">
        <f t="shared" si="163"/>
        <v>15</v>
      </c>
      <c r="O1851" s="161">
        <f t="shared" si="162"/>
        <v>3033</v>
      </c>
      <c r="P1851" s="166">
        <f t="shared" si="166"/>
        <v>45488</v>
      </c>
      <c r="Q1851" s="166">
        <f t="shared" si="166"/>
        <v>45528</v>
      </c>
      <c r="R1851" s="7"/>
    </row>
    <row r="1852" spans="14:18" x14ac:dyDescent="0.2">
      <c r="N1852" s="160">
        <f t="shared" si="163"/>
        <v>16</v>
      </c>
      <c r="O1852" s="161">
        <f t="shared" si="162"/>
        <v>2843</v>
      </c>
      <c r="P1852" s="166">
        <f t="shared" ref="P1852:Q1867" si="167">P1851+1</f>
        <v>45489</v>
      </c>
      <c r="Q1852" s="166">
        <f t="shared" si="167"/>
        <v>45529</v>
      </c>
      <c r="R1852" s="7"/>
    </row>
    <row r="1853" spans="14:18" x14ac:dyDescent="0.2">
      <c r="N1853" s="160">
        <f t="shared" si="163"/>
        <v>17</v>
      </c>
      <c r="O1853" s="161">
        <f t="shared" si="162"/>
        <v>2676</v>
      </c>
      <c r="P1853" s="166">
        <f t="shared" si="167"/>
        <v>45490</v>
      </c>
      <c r="Q1853" s="166">
        <f t="shared" si="167"/>
        <v>45530</v>
      </c>
      <c r="R1853" s="7"/>
    </row>
    <row r="1854" spans="14:18" x14ac:dyDescent="0.2">
      <c r="N1854" s="160">
        <f t="shared" si="163"/>
        <v>18</v>
      </c>
      <c r="O1854" s="161">
        <f t="shared" si="162"/>
        <v>2527</v>
      </c>
      <c r="P1854" s="166">
        <f t="shared" si="167"/>
        <v>45491</v>
      </c>
      <c r="Q1854" s="166">
        <f t="shared" si="167"/>
        <v>45531</v>
      </c>
      <c r="R1854" s="7"/>
    </row>
    <row r="1855" spans="14:18" x14ac:dyDescent="0.2">
      <c r="N1855" s="160">
        <f t="shared" si="163"/>
        <v>19</v>
      </c>
      <c r="O1855" s="161">
        <f t="shared" si="162"/>
        <v>2394</v>
      </c>
      <c r="P1855" s="166">
        <f t="shared" si="167"/>
        <v>45492</v>
      </c>
      <c r="Q1855" s="166">
        <f t="shared" si="167"/>
        <v>45532</v>
      </c>
      <c r="R1855" s="7"/>
    </row>
    <row r="1856" spans="14:18" x14ac:dyDescent="0.2">
      <c r="N1856" s="160">
        <f t="shared" si="163"/>
        <v>20</v>
      </c>
      <c r="O1856" s="161">
        <f t="shared" si="162"/>
        <v>2275</v>
      </c>
      <c r="P1856" s="166">
        <f t="shared" si="167"/>
        <v>45493</v>
      </c>
      <c r="Q1856" s="166">
        <f t="shared" si="167"/>
        <v>45533</v>
      </c>
      <c r="R1856" s="7"/>
    </row>
    <row r="1857" spans="14:18" x14ac:dyDescent="0.2">
      <c r="N1857" s="160">
        <f t="shared" si="163"/>
        <v>21</v>
      </c>
      <c r="O1857" s="161">
        <f t="shared" si="162"/>
        <v>2166</v>
      </c>
      <c r="P1857" s="166">
        <f t="shared" si="167"/>
        <v>45494</v>
      </c>
      <c r="Q1857" s="166">
        <f t="shared" si="167"/>
        <v>45534</v>
      </c>
      <c r="R1857" s="7"/>
    </row>
    <row r="1858" spans="14:18" x14ac:dyDescent="0.2">
      <c r="N1858" s="160">
        <f t="shared" si="163"/>
        <v>22</v>
      </c>
      <c r="O1858" s="161">
        <f t="shared" si="162"/>
        <v>2068</v>
      </c>
      <c r="P1858" s="166">
        <f t="shared" si="167"/>
        <v>45495</v>
      </c>
      <c r="Q1858" s="166">
        <f t="shared" si="167"/>
        <v>45535</v>
      </c>
      <c r="R1858" s="7"/>
    </row>
    <row r="1859" spans="14:18" x14ac:dyDescent="0.2">
      <c r="N1859" s="160">
        <f t="shared" si="163"/>
        <v>23</v>
      </c>
      <c r="O1859" s="161">
        <f t="shared" si="162"/>
        <v>1978</v>
      </c>
      <c r="P1859" s="166">
        <f t="shared" si="167"/>
        <v>45496</v>
      </c>
      <c r="Q1859" s="166">
        <f t="shared" si="167"/>
        <v>45536</v>
      </c>
      <c r="R1859" s="7"/>
    </row>
    <row r="1860" spans="14:18" x14ac:dyDescent="0.2">
      <c r="N1860" s="160">
        <f t="shared" si="163"/>
        <v>24</v>
      </c>
      <c r="O1860" s="161">
        <f t="shared" si="162"/>
        <v>1896</v>
      </c>
      <c r="P1860" s="166">
        <f t="shared" si="167"/>
        <v>45497</v>
      </c>
      <c r="Q1860" s="166">
        <f t="shared" si="167"/>
        <v>45537</v>
      </c>
      <c r="R1860" s="7"/>
    </row>
    <row r="1861" spans="14:18" x14ac:dyDescent="0.2">
      <c r="N1861" s="160">
        <f t="shared" si="163"/>
        <v>25</v>
      </c>
      <c r="O1861" s="161">
        <f t="shared" si="162"/>
        <v>1820</v>
      </c>
      <c r="P1861" s="166">
        <f t="shared" si="167"/>
        <v>45498</v>
      </c>
      <c r="Q1861" s="166">
        <f t="shared" si="167"/>
        <v>45538</v>
      </c>
      <c r="R1861" s="7"/>
    </row>
    <row r="1862" spans="14:18" x14ac:dyDescent="0.2">
      <c r="N1862" s="160">
        <f t="shared" si="163"/>
        <v>26</v>
      </c>
      <c r="O1862" s="161">
        <f t="shared" si="162"/>
        <v>1750</v>
      </c>
      <c r="P1862" s="166">
        <f t="shared" si="167"/>
        <v>45499</v>
      </c>
      <c r="Q1862" s="166">
        <f t="shared" si="167"/>
        <v>45539</v>
      </c>
      <c r="R1862" s="7"/>
    </row>
    <row r="1863" spans="14:18" x14ac:dyDescent="0.2">
      <c r="N1863" s="160">
        <f t="shared" si="163"/>
        <v>27</v>
      </c>
      <c r="O1863" s="161">
        <f t="shared" si="162"/>
        <v>1685</v>
      </c>
      <c r="P1863" s="166">
        <f t="shared" si="167"/>
        <v>45500</v>
      </c>
      <c r="Q1863" s="166">
        <f t="shared" si="167"/>
        <v>45540</v>
      </c>
      <c r="R1863" s="7"/>
    </row>
    <row r="1864" spans="14:18" x14ac:dyDescent="0.2">
      <c r="N1864" s="160">
        <f t="shared" si="163"/>
        <v>28</v>
      </c>
      <c r="O1864" s="161">
        <f t="shared" si="162"/>
        <v>1625</v>
      </c>
      <c r="P1864" s="166">
        <f t="shared" si="167"/>
        <v>45501</v>
      </c>
      <c r="Q1864" s="166">
        <f t="shared" si="167"/>
        <v>45541</v>
      </c>
      <c r="R1864" s="7"/>
    </row>
    <row r="1865" spans="14:18" x14ac:dyDescent="0.2">
      <c r="N1865" s="160">
        <f t="shared" si="163"/>
        <v>29</v>
      </c>
      <c r="O1865" s="161">
        <f t="shared" ref="O1865:O1928" si="168">ROUND(P1865/N1865,0)</f>
        <v>1569</v>
      </c>
      <c r="P1865" s="166">
        <f t="shared" si="167"/>
        <v>45502</v>
      </c>
      <c r="Q1865" s="166">
        <f t="shared" si="167"/>
        <v>45542</v>
      </c>
      <c r="R1865" s="7"/>
    </row>
    <row r="1866" spans="14:18" x14ac:dyDescent="0.2">
      <c r="N1866" s="160">
        <f t="shared" ref="N1866:N1929" si="169">DAY(P1866)</f>
        <v>30</v>
      </c>
      <c r="O1866" s="161">
        <f t="shared" si="168"/>
        <v>1517</v>
      </c>
      <c r="P1866" s="166">
        <f t="shared" si="167"/>
        <v>45503</v>
      </c>
      <c r="Q1866" s="166">
        <f t="shared" si="167"/>
        <v>45543</v>
      </c>
      <c r="R1866" s="7"/>
    </row>
    <row r="1867" spans="14:18" x14ac:dyDescent="0.2">
      <c r="N1867" s="160">
        <f t="shared" si="169"/>
        <v>31</v>
      </c>
      <c r="O1867" s="161">
        <f t="shared" si="168"/>
        <v>1468</v>
      </c>
      <c r="P1867" s="166">
        <f t="shared" si="167"/>
        <v>45504</v>
      </c>
      <c r="Q1867" s="166">
        <f t="shared" si="167"/>
        <v>45544</v>
      </c>
      <c r="R1867" s="7"/>
    </row>
    <row r="1868" spans="14:18" x14ac:dyDescent="0.2">
      <c r="N1868" s="160">
        <f t="shared" si="169"/>
        <v>1</v>
      </c>
      <c r="O1868" s="161">
        <f t="shared" si="168"/>
        <v>45505</v>
      </c>
      <c r="P1868" s="166">
        <f t="shared" ref="P1868:Q1883" si="170">P1867+1</f>
        <v>45505</v>
      </c>
      <c r="Q1868" s="166">
        <f t="shared" si="170"/>
        <v>45545</v>
      </c>
      <c r="R1868" s="7"/>
    </row>
    <row r="1869" spans="14:18" x14ac:dyDescent="0.2">
      <c r="N1869" s="160">
        <f t="shared" si="169"/>
        <v>2</v>
      </c>
      <c r="O1869" s="161">
        <f t="shared" si="168"/>
        <v>22753</v>
      </c>
      <c r="P1869" s="166">
        <f t="shared" si="170"/>
        <v>45506</v>
      </c>
      <c r="Q1869" s="166">
        <f t="shared" si="170"/>
        <v>45546</v>
      </c>
      <c r="R1869" s="7"/>
    </row>
    <row r="1870" spans="14:18" x14ac:dyDescent="0.2">
      <c r="N1870" s="160">
        <f t="shared" si="169"/>
        <v>3</v>
      </c>
      <c r="O1870" s="161">
        <f t="shared" si="168"/>
        <v>15169</v>
      </c>
      <c r="P1870" s="166">
        <f t="shared" si="170"/>
        <v>45507</v>
      </c>
      <c r="Q1870" s="166">
        <f t="shared" si="170"/>
        <v>45547</v>
      </c>
      <c r="R1870" s="7"/>
    </row>
    <row r="1871" spans="14:18" x14ac:dyDescent="0.2">
      <c r="N1871" s="160">
        <f t="shared" si="169"/>
        <v>4</v>
      </c>
      <c r="O1871" s="161">
        <f t="shared" si="168"/>
        <v>11377</v>
      </c>
      <c r="P1871" s="166">
        <f t="shared" si="170"/>
        <v>45508</v>
      </c>
      <c r="Q1871" s="166">
        <f t="shared" si="170"/>
        <v>45548</v>
      </c>
      <c r="R1871" s="7"/>
    </row>
    <row r="1872" spans="14:18" x14ac:dyDescent="0.2">
      <c r="N1872" s="160">
        <f t="shared" si="169"/>
        <v>5</v>
      </c>
      <c r="O1872" s="161">
        <f t="shared" si="168"/>
        <v>9102</v>
      </c>
      <c r="P1872" s="166">
        <f t="shared" si="170"/>
        <v>45509</v>
      </c>
      <c r="Q1872" s="166">
        <f t="shared" si="170"/>
        <v>45549</v>
      </c>
      <c r="R1872" s="7"/>
    </row>
    <row r="1873" spans="14:18" x14ac:dyDescent="0.2">
      <c r="N1873" s="160">
        <f t="shared" si="169"/>
        <v>6</v>
      </c>
      <c r="O1873" s="161">
        <f t="shared" si="168"/>
        <v>7585</v>
      </c>
      <c r="P1873" s="166">
        <f t="shared" si="170"/>
        <v>45510</v>
      </c>
      <c r="Q1873" s="166">
        <f t="shared" si="170"/>
        <v>45550</v>
      </c>
      <c r="R1873" s="7"/>
    </row>
    <row r="1874" spans="14:18" x14ac:dyDescent="0.2">
      <c r="N1874" s="160">
        <f t="shared" si="169"/>
        <v>7</v>
      </c>
      <c r="O1874" s="161">
        <f t="shared" si="168"/>
        <v>6502</v>
      </c>
      <c r="P1874" s="166">
        <f t="shared" si="170"/>
        <v>45511</v>
      </c>
      <c r="Q1874" s="166">
        <f t="shared" si="170"/>
        <v>45551</v>
      </c>
      <c r="R1874" s="7"/>
    </row>
    <row r="1875" spans="14:18" x14ac:dyDescent="0.2">
      <c r="N1875" s="160">
        <f t="shared" si="169"/>
        <v>8</v>
      </c>
      <c r="O1875" s="161">
        <f t="shared" si="168"/>
        <v>5689</v>
      </c>
      <c r="P1875" s="166">
        <f t="shared" si="170"/>
        <v>45512</v>
      </c>
      <c r="Q1875" s="166">
        <f t="shared" si="170"/>
        <v>45552</v>
      </c>
      <c r="R1875" s="7"/>
    </row>
    <row r="1876" spans="14:18" x14ac:dyDescent="0.2">
      <c r="N1876" s="160">
        <f t="shared" si="169"/>
        <v>9</v>
      </c>
      <c r="O1876" s="161">
        <f t="shared" si="168"/>
        <v>5057</v>
      </c>
      <c r="P1876" s="166">
        <f t="shared" si="170"/>
        <v>45513</v>
      </c>
      <c r="Q1876" s="166">
        <f t="shared" si="170"/>
        <v>45553</v>
      </c>
      <c r="R1876" s="7"/>
    </row>
    <row r="1877" spans="14:18" x14ac:dyDescent="0.2">
      <c r="N1877" s="160">
        <f t="shared" si="169"/>
        <v>10</v>
      </c>
      <c r="O1877" s="161">
        <f t="shared" si="168"/>
        <v>4551</v>
      </c>
      <c r="P1877" s="166">
        <f t="shared" si="170"/>
        <v>45514</v>
      </c>
      <c r="Q1877" s="166">
        <f t="shared" si="170"/>
        <v>45554</v>
      </c>
      <c r="R1877" s="7"/>
    </row>
    <row r="1878" spans="14:18" x14ac:dyDescent="0.2">
      <c r="N1878" s="160">
        <f t="shared" si="169"/>
        <v>11</v>
      </c>
      <c r="O1878" s="161">
        <f t="shared" si="168"/>
        <v>4138</v>
      </c>
      <c r="P1878" s="166">
        <f t="shared" si="170"/>
        <v>45515</v>
      </c>
      <c r="Q1878" s="166">
        <f t="shared" si="170"/>
        <v>45555</v>
      </c>
      <c r="R1878" s="7"/>
    </row>
    <row r="1879" spans="14:18" x14ac:dyDescent="0.2">
      <c r="N1879" s="160">
        <f t="shared" si="169"/>
        <v>12</v>
      </c>
      <c r="O1879" s="161">
        <f t="shared" si="168"/>
        <v>3793</v>
      </c>
      <c r="P1879" s="166">
        <f t="shared" si="170"/>
        <v>45516</v>
      </c>
      <c r="Q1879" s="166">
        <f t="shared" si="170"/>
        <v>45556</v>
      </c>
      <c r="R1879" s="7"/>
    </row>
    <row r="1880" spans="14:18" x14ac:dyDescent="0.2">
      <c r="N1880" s="160">
        <f t="shared" si="169"/>
        <v>13</v>
      </c>
      <c r="O1880" s="161">
        <f t="shared" si="168"/>
        <v>3501</v>
      </c>
      <c r="P1880" s="166">
        <f t="shared" si="170"/>
        <v>45517</v>
      </c>
      <c r="Q1880" s="166">
        <f t="shared" si="170"/>
        <v>45557</v>
      </c>
      <c r="R1880" s="7"/>
    </row>
    <row r="1881" spans="14:18" x14ac:dyDescent="0.2">
      <c r="N1881" s="160">
        <f t="shared" si="169"/>
        <v>14</v>
      </c>
      <c r="O1881" s="161">
        <f t="shared" si="168"/>
        <v>3251</v>
      </c>
      <c r="P1881" s="166">
        <f t="shared" si="170"/>
        <v>45518</v>
      </c>
      <c r="Q1881" s="166">
        <f t="shared" si="170"/>
        <v>45558</v>
      </c>
      <c r="R1881" s="7"/>
    </row>
    <row r="1882" spans="14:18" x14ac:dyDescent="0.2">
      <c r="N1882" s="160">
        <f t="shared" si="169"/>
        <v>15</v>
      </c>
      <c r="O1882" s="161">
        <f t="shared" si="168"/>
        <v>3035</v>
      </c>
      <c r="P1882" s="166">
        <f t="shared" si="170"/>
        <v>45519</v>
      </c>
      <c r="Q1882" s="166">
        <f t="shared" si="170"/>
        <v>45559</v>
      </c>
      <c r="R1882" s="7"/>
    </row>
    <row r="1883" spans="14:18" x14ac:dyDescent="0.2">
      <c r="N1883" s="160">
        <f t="shared" si="169"/>
        <v>16</v>
      </c>
      <c r="O1883" s="161">
        <f t="shared" si="168"/>
        <v>2845</v>
      </c>
      <c r="P1883" s="166">
        <f t="shared" si="170"/>
        <v>45520</v>
      </c>
      <c r="Q1883" s="166">
        <f t="shared" si="170"/>
        <v>45560</v>
      </c>
      <c r="R1883" s="7"/>
    </row>
    <row r="1884" spans="14:18" x14ac:dyDescent="0.2">
      <c r="N1884" s="160">
        <f t="shared" si="169"/>
        <v>17</v>
      </c>
      <c r="O1884" s="161">
        <f t="shared" si="168"/>
        <v>2678</v>
      </c>
      <c r="P1884" s="166">
        <f t="shared" ref="P1884:Q1899" si="171">P1883+1</f>
        <v>45521</v>
      </c>
      <c r="Q1884" s="166">
        <f t="shared" si="171"/>
        <v>45561</v>
      </c>
      <c r="R1884" s="7"/>
    </row>
    <row r="1885" spans="14:18" x14ac:dyDescent="0.2">
      <c r="N1885" s="160">
        <f t="shared" si="169"/>
        <v>18</v>
      </c>
      <c r="O1885" s="161">
        <f t="shared" si="168"/>
        <v>2529</v>
      </c>
      <c r="P1885" s="166">
        <f t="shared" si="171"/>
        <v>45522</v>
      </c>
      <c r="Q1885" s="166">
        <f t="shared" si="171"/>
        <v>45562</v>
      </c>
      <c r="R1885" s="7"/>
    </row>
    <row r="1886" spans="14:18" x14ac:dyDescent="0.2">
      <c r="N1886" s="160">
        <f t="shared" si="169"/>
        <v>19</v>
      </c>
      <c r="O1886" s="161">
        <f t="shared" si="168"/>
        <v>2396</v>
      </c>
      <c r="P1886" s="166">
        <f t="shared" si="171"/>
        <v>45523</v>
      </c>
      <c r="Q1886" s="166">
        <f t="shared" si="171"/>
        <v>45563</v>
      </c>
      <c r="R1886" s="7"/>
    </row>
    <row r="1887" spans="14:18" x14ac:dyDescent="0.2">
      <c r="N1887" s="160">
        <f t="shared" si="169"/>
        <v>20</v>
      </c>
      <c r="O1887" s="161">
        <f t="shared" si="168"/>
        <v>2276</v>
      </c>
      <c r="P1887" s="166">
        <f t="shared" si="171"/>
        <v>45524</v>
      </c>
      <c r="Q1887" s="166">
        <f t="shared" si="171"/>
        <v>45564</v>
      </c>
      <c r="R1887" s="7"/>
    </row>
    <row r="1888" spans="14:18" x14ac:dyDescent="0.2">
      <c r="N1888" s="160">
        <f t="shared" si="169"/>
        <v>21</v>
      </c>
      <c r="O1888" s="161">
        <f t="shared" si="168"/>
        <v>2168</v>
      </c>
      <c r="P1888" s="166">
        <f t="shared" si="171"/>
        <v>45525</v>
      </c>
      <c r="Q1888" s="166">
        <f t="shared" si="171"/>
        <v>45565</v>
      </c>
      <c r="R1888" s="7"/>
    </row>
    <row r="1889" spans="14:18" x14ac:dyDescent="0.2">
      <c r="N1889" s="160">
        <f t="shared" si="169"/>
        <v>22</v>
      </c>
      <c r="O1889" s="161">
        <f t="shared" si="168"/>
        <v>2069</v>
      </c>
      <c r="P1889" s="166">
        <f t="shared" si="171"/>
        <v>45526</v>
      </c>
      <c r="Q1889" s="166">
        <f t="shared" si="171"/>
        <v>45566</v>
      </c>
      <c r="R1889" s="7"/>
    </row>
    <row r="1890" spans="14:18" x14ac:dyDescent="0.2">
      <c r="N1890" s="160">
        <f t="shared" si="169"/>
        <v>23</v>
      </c>
      <c r="O1890" s="161">
        <f t="shared" si="168"/>
        <v>1979</v>
      </c>
      <c r="P1890" s="166">
        <f t="shared" si="171"/>
        <v>45527</v>
      </c>
      <c r="Q1890" s="166">
        <f t="shared" si="171"/>
        <v>45567</v>
      </c>
      <c r="R1890" s="7"/>
    </row>
    <row r="1891" spans="14:18" x14ac:dyDescent="0.2">
      <c r="N1891" s="160">
        <f t="shared" si="169"/>
        <v>24</v>
      </c>
      <c r="O1891" s="161">
        <f t="shared" si="168"/>
        <v>1897</v>
      </c>
      <c r="P1891" s="166">
        <f t="shared" si="171"/>
        <v>45528</v>
      </c>
      <c r="Q1891" s="166">
        <f t="shared" si="171"/>
        <v>45568</v>
      </c>
      <c r="R1891" s="7"/>
    </row>
    <row r="1892" spans="14:18" x14ac:dyDescent="0.2">
      <c r="N1892" s="160">
        <f t="shared" si="169"/>
        <v>25</v>
      </c>
      <c r="O1892" s="161">
        <f t="shared" si="168"/>
        <v>1821</v>
      </c>
      <c r="P1892" s="166">
        <f t="shared" si="171"/>
        <v>45529</v>
      </c>
      <c r="Q1892" s="166">
        <f t="shared" si="171"/>
        <v>45569</v>
      </c>
      <c r="R1892" s="7"/>
    </row>
    <row r="1893" spans="14:18" x14ac:dyDescent="0.2">
      <c r="N1893" s="160">
        <f t="shared" si="169"/>
        <v>26</v>
      </c>
      <c r="O1893" s="161">
        <f t="shared" si="168"/>
        <v>1751</v>
      </c>
      <c r="P1893" s="166">
        <f t="shared" si="171"/>
        <v>45530</v>
      </c>
      <c r="Q1893" s="166">
        <f t="shared" si="171"/>
        <v>45570</v>
      </c>
      <c r="R1893" s="7"/>
    </row>
    <row r="1894" spans="14:18" x14ac:dyDescent="0.2">
      <c r="N1894" s="160">
        <f t="shared" si="169"/>
        <v>27</v>
      </c>
      <c r="O1894" s="161">
        <f t="shared" si="168"/>
        <v>1686</v>
      </c>
      <c r="P1894" s="166">
        <f t="shared" si="171"/>
        <v>45531</v>
      </c>
      <c r="Q1894" s="166">
        <f t="shared" si="171"/>
        <v>45571</v>
      </c>
      <c r="R1894" s="7"/>
    </row>
    <row r="1895" spans="14:18" x14ac:dyDescent="0.2">
      <c r="N1895" s="160">
        <f t="shared" si="169"/>
        <v>28</v>
      </c>
      <c r="O1895" s="161">
        <f t="shared" si="168"/>
        <v>1626</v>
      </c>
      <c r="P1895" s="166">
        <f t="shared" si="171"/>
        <v>45532</v>
      </c>
      <c r="Q1895" s="166">
        <f t="shared" si="171"/>
        <v>45572</v>
      </c>
      <c r="R1895" s="7"/>
    </row>
    <row r="1896" spans="14:18" x14ac:dyDescent="0.2">
      <c r="N1896" s="160">
        <f t="shared" si="169"/>
        <v>29</v>
      </c>
      <c r="O1896" s="161">
        <f t="shared" si="168"/>
        <v>1570</v>
      </c>
      <c r="P1896" s="166">
        <f t="shared" si="171"/>
        <v>45533</v>
      </c>
      <c r="Q1896" s="166">
        <f t="shared" si="171"/>
        <v>45573</v>
      </c>
      <c r="R1896" s="7"/>
    </row>
    <row r="1897" spans="14:18" x14ac:dyDescent="0.2">
      <c r="N1897" s="160">
        <f t="shared" si="169"/>
        <v>30</v>
      </c>
      <c r="O1897" s="161">
        <f t="shared" si="168"/>
        <v>1518</v>
      </c>
      <c r="P1897" s="166">
        <f t="shared" si="171"/>
        <v>45534</v>
      </c>
      <c r="Q1897" s="166">
        <f t="shared" si="171"/>
        <v>45574</v>
      </c>
      <c r="R1897" s="7"/>
    </row>
    <row r="1898" spans="14:18" x14ac:dyDescent="0.2">
      <c r="N1898" s="160">
        <f t="shared" si="169"/>
        <v>31</v>
      </c>
      <c r="O1898" s="161">
        <f t="shared" si="168"/>
        <v>1469</v>
      </c>
      <c r="P1898" s="166">
        <f t="shared" si="171"/>
        <v>45535</v>
      </c>
      <c r="Q1898" s="166">
        <f t="shared" si="171"/>
        <v>45575</v>
      </c>
      <c r="R1898" s="7"/>
    </row>
    <row r="1899" spans="14:18" x14ac:dyDescent="0.2">
      <c r="N1899" s="160">
        <f t="shared" si="169"/>
        <v>1</v>
      </c>
      <c r="O1899" s="161">
        <f t="shared" si="168"/>
        <v>45536</v>
      </c>
      <c r="P1899" s="166">
        <f t="shared" si="171"/>
        <v>45536</v>
      </c>
      <c r="Q1899" s="166">
        <f t="shared" si="171"/>
        <v>45576</v>
      </c>
      <c r="R1899" s="7"/>
    </row>
    <row r="1900" spans="14:18" x14ac:dyDescent="0.2">
      <c r="N1900" s="160">
        <f t="shared" si="169"/>
        <v>2</v>
      </c>
      <c r="O1900" s="161">
        <f t="shared" si="168"/>
        <v>22769</v>
      </c>
      <c r="P1900" s="166">
        <f t="shared" ref="P1900:Q1915" si="172">P1899+1</f>
        <v>45537</v>
      </c>
      <c r="Q1900" s="166">
        <f t="shared" si="172"/>
        <v>45577</v>
      </c>
      <c r="R1900" s="7"/>
    </row>
    <row r="1901" spans="14:18" x14ac:dyDescent="0.2">
      <c r="N1901" s="160">
        <f t="shared" si="169"/>
        <v>3</v>
      </c>
      <c r="O1901" s="161">
        <f t="shared" si="168"/>
        <v>15179</v>
      </c>
      <c r="P1901" s="166">
        <f t="shared" si="172"/>
        <v>45538</v>
      </c>
      <c r="Q1901" s="166">
        <f t="shared" si="172"/>
        <v>45578</v>
      </c>
      <c r="R1901" s="7"/>
    </row>
    <row r="1902" spans="14:18" x14ac:dyDescent="0.2">
      <c r="N1902" s="160">
        <f t="shared" si="169"/>
        <v>4</v>
      </c>
      <c r="O1902" s="161">
        <f t="shared" si="168"/>
        <v>11385</v>
      </c>
      <c r="P1902" s="166">
        <f t="shared" si="172"/>
        <v>45539</v>
      </c>
      <c r="Q1902" s="166">
        <f t="shared" si="172"/>
        <v>45579</v>
      </c>
      <c r="R1902" s="7"/>
    </row>
    <row r="1903" spans="14:18" x14ac:dyDescent="0.2">
      <c r="N1903" s="160">
        <f t="shared" si="169"/>
        <v>5</v>
      </c>
      <c r="O1903" s="161">
        <f t="shared" si="168"/>
        <v>9108</v>
      </c>
      <c r="P1903" s="166">
        <f t="shared" si="172"/>
        <v>45540</v>
      </c>
      <c r="Q1903" s="166">
        <f t="shared" si="172"/>
        <v>45580</v>
      </c>
      <c r="R1903" s="7"/>
    </row>
    <row r="1904" spans="14:18" x14ac:dyDescent="0.2">
      <c r="N1904" s="160">
        <f t="shared" si="169"/>
        <v>6</v>
      </c>
      <c r="O1904" s="161">
        <f t="shared" si="168"/>
        <v>7590</v>
      </c>
      <c r="P1904" s="166">
        <f t="shared" si="172"/>
        <v>45541</v>
      </c>
      <c r="Q1904" s="166">
        <f t="shared" si="172"/>
        <v>45581</v>
      </c>
      <c r="R1904" s="7"/>
    </row>
    <row r="1905" spans="14:18" x14ac:dyDescent="0.2">
      <c r="N1905" s="160">
        <f t="shared" si="169"/>
        <v>7</v>
      </c>
      <c r="O1905" s="161">
        <f t="shared" si="168"/>
        <v>6506</v>
      </c>
      <c r="P1905" s="166">
        <f t="shared" si="172"/>
        <v>45542</v>
      </c>
      <c r="Q1905" s="166">
        <f t="shared" si="172"/>
        <v>45582</v>
      </c>
      <c r="R1905" s="7"/>
    </row>
    <row r="1906" spans="14:18" x14ac:dyDescent="0.2">
      <c r="N1906" s="160">
        <f t="shared" si="169"/>
        <v>8</v>
      </c>
      <c r="O1906" s="161">
        <f t="shared" si="168"/>
        <v>5693</v>
      </c>
      <c r="P1906" s="166">
        <f t="shared" si="172"/>
        <v>45543</v>
      </c>
      <c r="Q1906" s="166">
        <f t="shared" si="172"/>
        <v>45583</v>
      </c>
      <c r="R1906" s="7"/>
    </row>
    <row r="1907" spans="14:18" x14ac:dyDescent="0.2">
      <c r="N1907" s="160">
        <f t="shared" si="169"/>
        <v>9</v>
      </c>
      <c r="O1907" s="161">
        <f t="shared" si="168"/>
        <v>5060</v>
      </c>
      <c r="P1907" s="166">
        <f t="shared" si="172"/>
        <v>45544</v>
      </c>
      <c r="Q1907" s="166">
        <f t="shared" si="172"/>
        <v>45584</v>
      </c>
      <c r="R1907" s="7"/>
    </row>
    <row r="1908" spans="14:18" x14ac:dyDescent="0.2">
      <c r="N1908" s="160">
        <f t="shared" si="169"/>
        <v>10</v>
      </c>
      <c r="O1908" s="161">
        <f t="shared" si="168"/>
        <v>4555</v>
      </c>
      <c r="P1908" s="166">
        <f t="shared" si="172"/>
        <v>45545</v>
      </c>
      <c r="Q1908" s="166">
        <f t="shared" si="172"/>
        <v>45585</v>
      </c>
      <c r="R1908" s="7"/>
    </row>
    <row r="1909" spans="14:18" x14ac:dyDescent="0.2">
      <c r="N1909" s="160">
        <f t="shared" si="169"/>
        <v>11</v>
      </c>
      <c r="O1909" s="161">
        <f t="shared" si="168"/>
        <v>4141</v>
      </c>
      <c r="P1909" s="166">
        <f t="shared" si="172"/>
        <v>45546</v>
      </c>
      <c r="Q1909" s="166">
        <f t="shared" si="172"/>
        <v>45586</v>
      </c>
      <c r="R1909" s="7"/>
    </row>
    <row r="1910" spans="14:18" x14ac:dyDescent="0.2">
      <c r="N1910" s="160">
        <f t="shared" si="169"/>
        <v>12</v>
      </c>
      <c r="O1910" s="161">
        <f t="shared" si="168"/>
        <v>3796</v>
      </c>
      <c r="P1910" s="166">
        <f t="shared" si="172"/>
        <v>45547</v>
      </c>
      <c r="Q1910" s="166">
        <f t="shared" si="172"/>
        <v>45587</v>
      </c>
      <c r="R1910" s="7"/>
    </row>
    <row r="1911" spans="14:18" x14ac:dyDescent="0.2">
      <c r="N1911" s="160">
        <f t="shared" si="169"/>
        <v>13</v>
      </c>
      <c r="O1911" s="161">
        <f t="shared" si="168"/>
        <v>3504</v>
      </c>
      <c r="P1911" s="166">
        <f t="shared" si="172"/>
        <v>45548</v>
      </c>
      <c r="Q1911" s="166">
        <f t="shared" si="172"/>
        <v>45588</v>
      </c>
      <c r="R1911" s="7"/>
    </row>
    <row r="1912" spans="14:18" x14ac:dyDescent="0.2">
      <c r="N1912" s="160">
        <f t="shared" si="169"/>
        <v>14</v>
      </c>
      <c r="O1912" s="161">
        <f t="shared" si="168"/>
        <v>3254</v>
      </c>
      <c r="P1912" s="166">
        <f t="shared" si="172"/>
        <v>45549</v>
      </c>
      <c r="Q1912" s="166">
        <f t="shared" si="172"/>
        <v>45589</v>
      </c>
      <c r="R1912" s="7"/>
    </row>
    <row r="1913" spans="14:18" x14ac:dyDescent="0.2">
      <c r="N1913" s="160">
        <f t="shared" si="169"/>
        <v>15</v>
      </c>
      <c r="O1913" s="161">
        <f t="shared" si="168"/>
        <v>3037</v>
      </c>
      <c r="P1913" s="166">
        <f t="shared" si="172"/>
        <v>45550</v>
      </c>
      <c r="Q1913" s="166">
        <f t="shared" si="172"/>
        <v>45590</v>
      </c>
      <c r="R1913" s="7"/>
    </row>
    <row r="1914" spans="14:18" x14ac:dyDescent="0.2">
      <c r="N1914" s="160">
        <f t="shared" si="169"/>
        <v>16</v>
      </c>
      <c r="O1914" s="161">
        <f t="shared" si="168"/>
        <v>2847</v>
      </c>
      <c r="P1914" s="166">
        <f t="shared" si="172"/>
        <v>45551</v>
      </c>
      <c r="Q1914" s="166">
        <f t="shared" si="172"/>
        <v>45591</v>
      </c>
      <c r="R1914" s="7"/>
    </row>
    <row r="1915" spans="14:18" x14ac:dyDescent="0.2">
      <c r="N1915" s="160">
        <f t="shared" si="169"/>
        <v>17</v>
      </c>
      <c r="O1915" s="161">
        <f t="shared" si="168"/>
        <v>2680</v>
      </c>
      <c r="P1915" s="166">
        <f t="shared" si="172"/>
        <v>45552</v>
      </c>
      <c r="Q1915" s="166">
        <f t="shared" si="172"/>
        <v>45592</v>
      </c>
      <c r="R1915" s="7"/>
    </row>
    <row r="1916" spans="14:18" x14ac:dyDescent="0.2">
      <c r="N1916" s="160">
        <f t="shared" si="169"/>
        <v>18</v>
      </c>
      <c r="O1916" s="161">
        <f t="shared" si="168"/>
        <v>2531</v>
      </c>
      <c r="P1916" s="166">
        <f t="shared" ref="P1916:Q1931" si="173">P1915+1</f>
        <v>45553</v>
      </c>
      <c r="Q1916" s="166">
        <f t="shared" si="173"/>
        <v>45593</v>
      </c>
      <c r="R1916" s="7"/>
    </row>
    <row r="1917" spans="14:18" x14ac:dyDescent="0.2">
      <c r="N1917" s="160">
        <f t="shared" si="169"/>
        <v>19</v>
      </c>
      <c r="O1917" s="161">
        <f t="shared" si="168"/>
        <v>2398</v>
      </c>
      <c r="P1917" s="166">
        <f t="shared" si="173"/>
        <v>45554</v>
      </c>
      <c r="Q1917" s="166">
        <f t="shared" si="173"/>
        <v>45594</v>
      </c>
      <c r="R1917" s="7"/>
    </row>
    <row r="1918" spans="14:18" x14ac:dyDescent="0.2">
      <c r="N1918" s="160">
        <f t="shared" si="169"/>
        <v>20</v>
      </c>
      <c r="O1918" s="161">
        <f t="shared" si="168"/>
        <v>2278</v>
      </c>
      <c r="P1918" s="166">
        <f t="shared" si="173"/>
        <v>45555</v>
      </c>
      <c r="Q1918" s="166">
        <f t="shared" si="173"/>
        <v>45595</v>
      </c>
      <c r="R1918" s="7"/>
    </row>
    <row r="1919" spans="14:18" x14ac:dyDescent="0.2">
      <c r="N1919" s="160">
        <f t="shared" si="169"/>
        <v>21</v>
      </c>
      <c r="O1919" s="161">
        <f t="shared" si="168"/>
        <v>2169</v>
      </c>
      <c r="P1919" s="166">
        <f t="shared" si="173"/>
        <v>45556</v>
      </c>
      <c r="Q1919" s="166">
        <f t="shared" si="173"/>
        <v>45596</v>
      </c>
      <c r="R1919" s="7"/>
    </row>
    <row r="1920" spans="14:18" x14ac:dyDescent="0.2">
      <c r="N1920" s="160">
        <f t="shared" si="169"/>
        <v>22</v>
      </c>
      <c r="O1920" s="161">
        <f t="shared" si="168"/>
        <v>2071</v>
      </c>
      <c r="P1920" s="166">
        <f t="shared" si="173"/>
        <v>45557</v>
      </c>
      <c r="Q1920" s="166">
        <f t="shared" si="173"/>
        <v>45597</v>
      </c>
      <c r="R1920" s="7"/>
    </row>
    <row r="1921" spans="14:18" x14ac:dyDescent="0.2">
      <c r="N1921" s="160">
        <f t="shared" si="169"/>
        <v>23</v>
      </c>
      <c r="O1921" s="161">
        <f t="shared" si="168"/>
        <v>1981</v>
      </c>
      <c r="P1921" s="166">
        <f t="shared" si="173"/>
        <v>45558</v>
      </c>
      <c r="Q1921" s="166">
        <f t="shared" si="173"/>
        <v>45598</v>
      </c>
      <c r="R1921" s="7"/>
    </row>
    <row r="1922" spans="14:18" x14ac:dyDescent="0.2">
      <c r="N1922" s="160">
        <f t="shared" si="169"/>
        <v>24</v>
      </c>
      <c r="O1922" s="161">
        <f t="shared" si="168"/>
        <v>1898</v>
      </c>
      <c r="P1922" s="166">
        <f t="shared" si="173"/>
        <v>45559</v>
      </c>
      <c r="Q1922" s="166">
        <f t="shared" si="173"/>
        <v>45599</v>
      </c>
      <c r="R1922" s="7"/>
    </row>
    <row r="1923" spans="14:18" x14ac:dyDescent="0.2">
      <c r="N1923" s="160">
        <f t="shared" si="169"/>
        <v>25</v>
      </c>
      <c r="O1923" s="161">
        <f t="shared" si="168"/>
        <v>1822</v>
      </c>
      <c r="P1923" s="166">
        <f t="shared" si="173"/>
        <v>45560</v>
      </c>
      <c r="Q1923" s="166">
        <f t="shared" si="173"/>
        <v>45600</v>
      </c>
      <c r="R1923" s="7"/>
    </row>
    <row r="1924" spans="14:18" x14ac:dyDescent="0.2">
      <c r="N1924" s="160">
        <f t="shared" si="169"/>
        <v>26</v>
      </c>
      <c r="O1924" s="161">
        <f t="shared" si="168"/>
        <v>1752</v>
      </c>
      <c r="P1924" s="166">
        <f t="shared" si="173"/>
        <v>45561</v>
      </c>
      <c r="Q1924" s="166">
        <f t="shared" si="173"/>
        <v>45601</v>
      </c>
      <c r="R1924" s="7"/>
    </row>
    <row r="1925" spans="14:18" x14ac:dyDescent="0.2">
      <c r="N1925" s="160">
        <f t="shared" si="169"/>
        <v>27</v>
      </c>
      <c r="O1925" s="161">
        <f t="shared" si="168"/>
        <v>1687</v>
      </c>
      <c r="P1925" s="166">
        <f t="shared" si="173"/>
        <v>45562</v>
      </c>
      <c r="Q1925" s="166">
        <f t="shared" si="173"/>
        <v>45602</v>
      </c>
      <c r="R1925" s="7"/>
    </row>
    <row r="1926" spans="14:18" x14ac:dyDescent="0.2">
      <c r="N1926" s="160">
        <f t="shared" si="169"/>
        <v>28</v>
      </c>
      <c r="O1926" s="161">
        <f t="shared" si="168"/>
        <v>1627</v>
      </c>
      <c r="P1926" s="166">
        <f t="shared" si="173"/>
        <v>45563</v>
      </c>
      <c r="Q1926" s="166">
        <f t="shared" si="173"/>
        <v>45603</v>
      </c>
      <c r="R1926" s="7"/>
    </row>
    <row r="1927" spans="14:18" x14ac:dyDescent="0.2">
      <c r="N1927" s="160">
        <f t="shared" si="169"/>
        <v>29</v>
      </c>
      <c r="O1927" s="161">
        <f t="shared" si="168"/>
        <v>1571</v>
      </c>
      <c r="P1927" s="166">
        <f t="shared" si="173"/>
        <v>45564</v>
      </c>
      <c r="Q1927" s="166">
        <f t="shared" si="173"/>
        <v>45604</v>
      </c>
      <c r="R1927" s="7"/>
    </row>
    <row r="1928" spans="14:18" x14ac:dyDescent="0.2">
      <c r="N1928" s="160">
        <f t="shared" si="169"/>
        <v>30</v>
      </c>
      <c r="O1928" s="161">
        <f t="shared" si="168"/>
        <v>1519</v>
      </c>
      <c r="P1928" s="166">
        <f t="shared" si="173"/>
        <v>45565</v>
      </c>
      <c r="Q1928" s="166">
        <f t="shared" si="173"/>
        <v>45605</v>
      </c>
      <c r="R1928" s="7"/>
    </row>
    <row r="1929" spans="14:18" x14ac:dyDescent="0.2">
      <c r="N1929" s="160">
        <f t="shared" si="169"/>
        <v>1</v>
      </c>
      <c r="O1929" s="161">
        <f t="shared" ref="O1929:O1992" si="174">ROUND(P1929/N1929,0)</f>
        <v>45566</v>
      </c>
      <c r="P1929" s="166">
        <f t="shared" si="173"/>
        <v>45566</v>
      </c>
      <c r="Q1929" s="166">
        <f t="shared" si="173"/>
        <v>45606</v>
      </c>
      <c r="R1929" s="7"/>
    </row>
    <row r="1930" spans="14:18" x14ac:dyDescent="0.2">
      <c r="N1930" s="160">
        <f t="shared" ref="N1930:N1993" si="175">DAY(P1930)</f>
        <v>2</v>
      </c>
      <c r="O1930" s="161">
        <f t="shared" si="174"/>
        <v>22784</v>
      </c>
      <c r="P1930" s="166">
        <f t="shared" si="173"/>
        <v>45567</v>
      </c>
      <c r="Q1930" s="166">
        <f t="shared" si="173"/>
        <v>45607</v>
      </c>
      <c r="R1930" s="7"/>
    </row>
    <row r="1931" spans="14:18" x14ac:dyDescent="0.2">
      <c r="N1931" s="160">
        <f t="shared" si="175"/>
        <v>3</v>
      </c>
      <c r="O1931" s="161">
        <f t="shared" si="174"/>
        <v>15189</v>
      </c>
      <c r="P1931" s="166">
        <f t="shared" si="173"/>
        <v>45568</v>
      </c>
      <c r="Q1931" s="166">
        <f t="shared" si="173"/>
        <v>45608</v>
      </c>
      <c r="R1931" s="7"/>
    </row>
    <row r="1932" spans="14:18" x14ac:dyDescent="0.2">
      <c r="N1932" s="160">
        <f t="shared" si="175"/>
        <v>4</v>
      </c>
      <c r="O1932" s="161">
        <f t="shared" si="174"/>
        <v>11392</v>
      </c>
      <c r="P1932" s="166">
        <f t="shared" ref="P1932:Q1947" si="176">P1931+1</f>
        <v>45569</v>
      </c>
      <c r="Q1932" s="166">
        <f t="shared" si="176"/>
        <v>45609</v>
      </c>
      <c r="R1932" s="7"/>
    </row>
    <row r="1933" spans="14:18" x14ac:dyDescent="0.2">
      <c r="N1933" s="160">
        <f t="shared" si="175"/>
        <v>5</v>
      </c>
      <c r="O1933" s="161">
        <f t="shared" si="174"/>
        <v>9114</v>
      </c>
      <c r="P1933" s="166">
        <f t="shared" si="176"/>
        <v>45570</v>
      </c>
      <c r="Q1933" s="166">
        <f t="shared" si="176"/>
        <v>45610</v>
      </c>
      <c r="R1933" s="7"/>
    </row>
    <row r="1934" spans="14:18" x14ac:dyDescent="0.2">
      <c r="N1934" s="160">
        <f t="shared" si="175"/>
        <v>6</v>
      </c>
      <c r="O1934" s="161">
        <f t="shared" si="174"/>
        <v>7595</v>
      </c>
      <c r="P1934" s="166">
        <f t="shared" si="176"/>
        <v>45571</v>
      </c>
      <c r="Q1934" s="166">
        <f t="shared" si="176"/>
        <v>45611</v>
      </c>
      <c r="R1934" s="7"/>
    </row>
    <row r="1935" spans="14:18" x14ac:dyDescent="0.2">
      <c r="N1935" s="160">
        <f t="shared" si="175"/>
        <v>7</v>
      </c>
      <c r="O1935" s="161">
        <f t="shared" si="174"/>
        <v>6510</v>
      </c>
      <c r="P1935" s="166">
        <f t="shared" si="176"/>
        <v>45572</v>
      </c>
      <c r="Q1935" s="166">
        <f t="shared" si="176"/>
        <v>45612</v>
      </c>
      <c r="R1935" s="7"/>
    </row>
    <row r="1936" spans="14:18" x14ac:dyDescent="0.2">
      <c r="N1936" s="160">
        <f t="shared" si="175"/>
        <v>8</v>
      </c>
      <c r="O1936" s="161">
        <f t="shared" si="174"/>
        <v>5697</v>
      </c>
      <c r="P1936" s="166">
        <f t="shared" si="176"/>
        <v>45573</v>
      </c>
      <c r="Q1936" s="166">
        <f t="shared" si="176"/>
        <v>45613</v>
      </c>
      <c r="R1936" s="7"/>
    </row>
    <row r="1937" spans="14:18" x14ac:dyDescent="0.2">
      <c r="N1937" s="160">
        <f t="shared" si="175"/>
        <v>9</v>
      </c>
      <c r="O1937" s="161">
        <f t="shared" si="174"/>
        <v>5064</v>
      </c>
      <c r="P1937" s="166">
        <f t="shared" si="176"/>
        <v>45574</v>
      </c>
      <c r="Q1937" s="166">
        <f t="shared" si="176"/>
        <v>45614</v>
      </c>
      <c r="R1937" s="7"/>
    </row>
    <row r="1938" spans="14:18" x14ac:dyDescent="0.2">
      <c r="N1938" s="160">
        <f t="shared" si="175"/>
        <v>10</v>
      </c>
      <c r="O1938" s="161">
        <f t="shared" si="174"/>
        <v>4558</v>
      </c>
      <c r="P1938" s="166">
        <f t="shared" si="176"/>
        <v>45575</v>
      </c>
      <c r="Q1938" s="166">
        <f t="shared" si="176"/>
        <v>45615</v>
      </c>
      <c r="R1938" s="7"/>
    </row>
    <row r="1939" spans="14:18" x14ac:dyDescent="0.2">
      <c r="N1939" s="160">
        <f t="shared" si="175"/>
        <v>11</v>
      </c>
      <c r="O1939" s="161">
        <f t="shared" si="174"/>
        <v>4143</v>
      </c>
      <c r="P1939" s="166">
        <f t="shared" si="176"/>
        <v>45576</v>
      </c>
      <c r="Q1939" s="166">
        <f t="shared" si="176"/>
        <v>45616</v>
      </c>
      <c r="R1939" s="7"/>
    </row>
    <row r="1940" spans="14:18" x14ac:dyDescent="0.2">
      <c r="N1940" s="160">
        <f t="shared" si="175"/>
        <v>12</v>
      </c>
      <c r="O1940" s="161">
        <f t="shared" si="174"/>
        <v>3798</v>
      </c>
      <c r="P1940" s="166">
        <f t="shared" si="176"/>
        <v>45577</v>
      </c>
      <c r="Q1940" s="166">
        <f t="shared" si="176"/>
        <v>45617</v>
      </c>
      <c r="R1940" s="7"/>
    </row>
    <row r="1941" spans="14:18" x14ac:dyDescent="0.2">
      <c r="N1941" s="160">
        <f t="shared" si="175"/>
        <v>13</v>
      </c>
      <c r="O1941" s="161">
        <f t="shared" si="174"/>
        <v>3506</v>
      </c>
      <c r="P1941" s="166">
        <f t="shared" si="176"/>
        <v>45578</v>
      </c>
      <c r="Q1941" s="166">
        <f t="shared" si="176"/>
        <v>45618</v>
      </c>
      <c r="R1941" s="7"/>
    </row>
    <row r="1942" spans="14:18" x14ac:dyDescent="0.2">
      <c r="N1942" s="160">
        <f t="shared" si="175"/>
        <v>14</v>
      </c>
      <c r="O1942" s="161">
        <f t="shared" si="174"/>
        <v>3256</v>
      </c>
      <c r="P1942" s="166">
        <f t="shared" si="176"/>
        <v>45579</v>
      </c>
      <c r="Q1942" s="166">
        <f t="shared" si="176"/>
        <v>45619</v>
      </c>
      <c r="R1942" s="7"/>
    </row>
    <row r="1943" spans="14:18" x14ac:dyDescent="0.2">
      <c r="N1943" s="160">
        <f t="shared" si="175"/>
        <v>15</v>
      </c>
      <c r="O1943" s="161">
        <f t="shared" si="174"/>
        <v>3039</v>
      </c>
      <c r="P1943" s="166">
        <f t="shared" si="176"/>
        <v>45580</v>
      </c>
      <c r="Q1943" s="166">
        <f t="shared" si="176"/>
        <v>45620</v>
      </c>
      <c r="R1943" s="7"/>
    </row>
    <row r="1944" spans="14:18" x14ac:dyDescent="0.2">
      <c r="N1944" s="160">
        <f t="shared" si="175"/>
        <v>16</v>
      </c>
      <c r="O1944" s="161">
        <f t="shared" si="174"/>
        <v>2849</v>
      </c>
      <c r="P1944" s="166">
        <f t="shared" si="176"/>
        <v>45581</v>
      </c>
      <c r="Q1944" s="166">
        <f t="shared" si="176"/>
        <v>45621</v>
      </c>
      <c r="R1944" s="7"/>
    </row>
    <row r="1945" spans="14:18" x14ac:dyDescent="0.2">
      <c r="N1945" s="160">
        <f t="shared" si="175"/>
        <v>17</v>
      </c>
      <c r="O1945" s="161">
        <f t="shared" si="174"/>
        <v>2681</v>
      </c>
      <c r="P1945" s="166">
        <f t="shared" si="176"/>
        <v>45582</v>
      </c>
      <c r="Q1945" s="166">
        <f t="shared" si="176"/>
        <v>45622</v>
      </c>
      <c r="R1945" s="7"/>
    </row>
    <row r="1946" spans="14:18" x14ac:dyDescent="0.2">
      <c r="N1946" s="160">
        <f t="shared" si="175"/>
        <v>18</v>
      </c>
      <c r="O1946" s="161">
        <f t="shared" si="174"/>
        <v>2532</v>
      </c>
      <c r="P1946" s="166">
        <f t="shared" si="176"/>
        <v>45583</v>
      </c>
      <c r="Q1946" s="166">
        <f t="shared" si="176"/>
        <v>45623</v>
      </c>
      <c r="R1946" s="7"/>
    </row>
    <row r="1947" spans="14:18" x14ac:dyDescent="0.2">
      <c r="N1947" s="160">
        <f t="shared" si="175"/>
        <v>19</v>
      </c>
      <c r="O1947" s="161">
        <f t="shared" si="174"/>
        <v>2399</v>
      </c>
      <c r="P1947" s="166">
        <f t="shared" si="176"/>
        <v>45584</v>
      </c>
      <c r="Q1947" s="166">
        <f t="shared" si="176"/>
        <v>45624</v>
      </c>
      <c r="R1947" s="7"/>
    </row>
    <row r="1948" spans="14:18" x14ac:dyDescent="0.2">
      <c r="N1948" s="160">
        <f t="shared" si="175"/>
        <v>20</v>
      </c>
      <c r="O1948" s="161">
        <f t="shared" si="174"/>
        <v>2279</v>
      </c>
      <c r="P1948" s="166">
        <f t="shared" ref="P1948:Q1963" si="177">P1947+1</f>
        <v>45585</v>
      </c>
      <c r="Q1948" s="166">
        <f t="shared" si="177"/>
        <v>45625</v>
      </c>
      <c r="R1948" s="7"/>
    </row>
    <row r="1949" spans="14:18" x14ac:dyDescent="0.2">
      <c r="N1949" s="160">
        <f t="shared" si="175"/>
        <v>21</v>
      </c>
      <c r="O1949" s="161">
        <f t="shared" si="174"/>
        <v>2171</v>
      </c>
      <c r="P1949" s="166">
        <f t="shared" si="177"/>
        <v>45586</v>
      </c>
      <c r="Q1949" s="166">
        <f t="shared" si="177"/>
        <v>45626</v>
      </c>
      <c r="R1949" s="7"/>
    </row>
    <row r="1950" spans="14:18" x14ac:dyDescent="0.2">
      <c r="N1950" s="160">
        <f t="shared" si="175"/>
        <v>22</v>
      </c>
      <c r="O1950" s="161">
        <f t="shared" si="174"/>
        <v>2072</v>
      </c>
      <c r="P1950" s="166">
        <f t="shared" si="177"/>
        <v>45587</v>
      </c>
      <c r="Q1950" s="166">
        <f t="shared" si="177"/>
        <v>45627</v>
      </c>
      <c r="R1950" s="7"/>
    </row>
    <row r="1951" spans="14:18" x14ac:dyDescent="0.2">
      <c r="N1951" s="160">
        <f t="shared" si="175"/>
        <v>23</v>
      </c>
      <c r="O1951" s="161">
        <f t="shared" si="174"/>
        <v>1982</v>
      </c>
      <c r="P1951" s="166">
        <f t="shared" si="177"/>
        <v>45588</v>
      </c>
      <c r="Q1951" s="166">
        <f t="shared" si="177"/>
        <v>45628</v>
      </c>
      <c r="R1951" s="7"/>
    </row>
    <row r="1952" spans="14:18" x14ac:dyDescent="0.2">
      <c r="N1952" s="160">
        <f t="shared" si="175"/>
        <v>24</v>
      </c>
      <c r="O1952" s="161">
        <f t="shared" si="174"/>
        <v>1900</v>
      </c>
      <c r="P1952" s="166">
        <f t="shared" si="177"/>
        <v>45589</v>
      </c>
      <c r="Q1952" s="166">
        <f t="shared" si="177"/>
        <v>45629</v>
      </c>
      <c r="R1952" s="7"/>
    </row>
    <row r="1953" spans="14:18" x14ac:dyDescent="0.2">
      <c r="N1953" s="160">
        <f t="shared" si="175"/>
        <v>25</v>
      </c>
      <c r="O1953" s="161">
        <f t="shared" si="174"/>
        <v>1824</v>
      </c>
      <c r="P1953" s="166">
        <f t="shared" si="177"/>
        <v>45590</v>
      </c>
      <c r="Q1953" s="166">
        <f t="shared" si="177"/>
        <v>45630</v>
      </c>
      <c r="R1953" s="7"/>
    </row>
    <row r="1954" spans="14:18" x14ac:dyDescent="0.2">
      <c r="N1954" s="160">
        <f t="shared" si="175"/>
        <v>26</v>
      </c>
      <c r="O1954" s="161">
        <f t="shared" si="174"/>
        <v>1754</v>
      </c>
      <c r="P1954" s="166">
        <f t="shared" si="177"/>
        <v>45591</v>
      </c>
      <c r="Q1954" s="166">
        <f t="shared" si="177"/>
        <v>45631</v>
      </c>
      <c r="R1954" s="7"/>
    </row>
    <row r="1955" spans="14:18" x14ac:dyDescent="0.2">
      <c r="N1955" s="160">
        <f t="shared" si="175"/>
        <v>27</v>
      </c>
      <c r="O1955" s="161">
        <f t="shared" si="174"/>
        <v>1689</v>
      </c>
      <c r="P1955" s="166">
        <f t="shared" si="177"/>
        <v>45592</v>
      </c>
      <c r="Q1955" s="166">
        <f t="shared" si="177"/>
        <v>45632</v>
      </c>
      <c r="R1955" s="7"/>
    </row>
    <row r="1956" spans="14:18" x14ac:dyDescent="0.2">
      <c r="N1956" s="160">
        <f t="shared" si="175"/>
        <v>28</v>
      </c>
      <c r="O1956" s="161">
        <f t="shared" si="174"/>
        <v>1628</v>
      </c>
      <c r="P1956" s="166">
        <f t="shared" si="177"/>
        <v>45593</v>
      </c>
      <c r="Q1956" s="166">
        <f t="shared" si="177"/>
        <v>45633</v>
      </c>
      <c r="R1956" s="7"/>
    </row>
    <row r="1957" spans="14:18" x14ac:dyDescent="0.2">
      <c r="N1957" s="160">
        <f t="shared" si="175"/>
        <v>29</v>
      </c>
      <c r="O1957" s="161">
        <f t="shared" si="174"/>
        <v>1572</v>
      </c>
      <c r="P1957" s="166">
        <f t="shared" si="177"/>
        <v>45594</v>
      </c>
      <c r="Q1957" s="166">
        <f t="shared" si="177"/>
        <v>45634</v>
      </c>
      <c r="R1957" s="7"/>
    </row>
    <row r="1958" spans="14:18" x14ac:dyDescent="0.2">
      <c r="N1958" s="160">
        <f t="shared" si="175"/>
        <v>30</v>
      </c>
      <c r="O1958" s="161">
        <f t="shared" si="174"/>
        <v>1520</v>
      </c>
      <c r="P1958" s="166">
        <f t="shared" si="177"/>
        <v>45595</v>
      </c>
      <c r="Q1958" s="166">
        <f t="shared" si="177"/>
        <v>45635</v>
      </c>
      <c r="R1958" s="7"/>
    </row>
    <row r="1959" spans="14:18" x14ac:dyDescent="0.2">
      <c r="N1959" s="160">
        <f t="shared" si="175"/>
        <v>31</v>
      </c>
      <c r="O1959" s="161">
        <f t="shared" si="174"/>
        <v>1471</v>
      </c>
      <c r="P1959" s="166">
        <f t="shared" si="177"/>
        <v>45596</v>
      </c>
      <c r="Q1959" s="166">
        <f t="shared" si="177"/>
        <v>45636</v>
      </c>
      <c r="R1959" s="7"/>
    </row>
    <row r="1960" spans="14:18" x14ac:dyDescent="0.2">
      <c r="N1960" s="160">
        <f t="shared" si="175"/>
        <v>1</v>
      </c>
      <c r="O1960" s="161">
        <f t="shared" si="174"/>
        <v>45597</v>
      </c>
      <c r="P1960" s="166">
        <f t="shared" si="177"/>
        <v>45597</v>
      </c>
      <c r="Q1960" s="166">
        <f t="shared" si="177"/>
        <v>45637</v>
      </c>
      <c r="R1960" s="7"/>
    </row>
    <row r="1961" spans="14:18" x14ac:dyDescent="0.2">
      <c r="N1961" s="160">
        <f t="shared" si="175"/>
        <v>2</v>
      </c>
      <c r="O1961" s="161">
        <f t="shared" si="174"/>
        <v>22799</v>
      </c>
      <c r="P1961" s="166">
        <f t="shared" si="177"/>
        <v>45598</v>
      </c>
      <c r="Q1961" s="166">
        <f t="shared" si="177"/>
        <v>45638</v>
      </c>
      <c r="R1961" s="7"/>
    </row>
    <row r="1962" spans="14:18" x14ac:dyDescent="0.2">
      <c r="N1962" s="160">
        <f t="shared" si="175"/>
        <v>3</v>
      </c>
      <c r="O1962" s="161">
        <f t="shared" si="174"/>
        <v>15200</v>
      </c>
      <c r="P1962" s="166">
        <f t="shared" si="177"/>
        <v>45599</v>
      </c>
      <c r="Q1962" s="166">
        <f t="shared" si="177"/>
        <v>45639</v>
      </c>
      <c r="R1962" s="7"/>
    </row>
    <row r="1963" spans="14:18" x14ac:dyDescent="0.2">
      <c r="N1963" s="160">
        <f t="shared" si="175"/>
        <v>4</v>
      </c>
      <c r="O1963" s="161">
        <f t="shared" si="174"/>
        <v>11400</v>
      </c>
      <c r="P1963" s="166">
        <f t="shared" si="177"/>
        <v>45600</v>
      </c>
      <c r="Q1963" s="166">
        <f t="shared" si="177"/>
        <v>45640</v>
      </c>
      <c r="R1963" s="7"/>
    </row>
    <row r="1964" spans="14:18" x14ac:dyDescent="0.2">
      <c r="N1964" s="160">
        <f t="shared" si="175"/>
        <v>5</v>
      </c>
      <c r="O1964" s="161">
        <f t="shared" si="174"/>
        <v>9120</v>
      </c>
      <c r="P1964" s="166">
        <f t="shared" ref="P1964:Q1979" si="178">P1963+1</f>
        <v>45601</v>
      </c>
      <c r="Q1964" s="166">
        <f t="shared" si="178"/>
        <v>45641</v>
      </c>
      <c r="R1964" s="7"/>
    </row>
    <row r="1965" spans="14:18" x14ac:dyDescent="0.2">
      <c r="N1965" s="160">
        <f t="shared" si="175"/>
        <v>6</v>
      </c>
      <c r="O1965" s="161">
        <f t="shared" si="174"/>
        <v>7600</v>
      </c>
      <c r="P1965" s="166">
        <f t="shared" si="178"/>
        <v>45602</v>
      </c>
      <c r="Q1965" s="166">
        <f t="shared" si="178"/>
        <v>45642</v>
      </c>
      <c r="R1965" s="7"/>
    </row>
    <row r="1966" spans="14:18" x14ac:dyDescent="0.2">
      <c r="N1966" s="160">
        <f t="shared" si="175"/>
        <v>7</v>
      </c>
      <c r="O1966" s="161">
        <f t="shared" si="174"/>
        <v>6515</v>
      </c>
      <c r="P1966" s="166">
        <f t="shared" si="178"/>
        <v>45603</v>
      </c>
      <c r="Q1966" s="166">
        <f t="shared" si="178"/>
        <v>45643</v>
      </c>
      <c r="R1966" s="7"/>
    </row>
    <row r="1967" spans="14:18" x14ac:dyDescent="0.2">
      <c r="N1967" s="160">
        <f t="shared" si="175"/>
        <v>8</v>
      </c>
      <c r="O1967" s="161">
        <f t="shared" si="174"/>
        <v>5701</v>
      </c>
      <c r="P1967" s="166">
        <f t="shared" si="178"/>
        <v>45604</v>
      </c>
      <c r="Q1967" s="166">
        <f t="shared" si="178"/>
        <v>45644</v>
      </c>
      <c r="R1967" s="7"/>
    </row>
    <row r="1968" spans="14:18" x14ac:dyDescent="0.2">
      <c r="N1968" s="160">
        <f t="shared" si="175"/>
        <v>9</v>
      </c>
      <c r="O1968" s="161">
        <f t="shared" si="174"/>
        <v>5067</v>
      </c>
      <c r="P1968" s="166">
        <f t="shared" si="178"/>
        <v>45605</v>
      </c>
      <c r="Q1968" s="166">
        <f t="shared" si="178"/>
        <v>45645</v>
      </c>
      <c r="R1968" s="7"/>
    </row>
    <row r="1969" spans="14:18" x14ac:dyDescent="0.2">
      <c r="N1969" s="160">
        <f t="shared" si="175"/>
        <v>10</v>
      </c>
      <c r="O1969" s="161">
        <f t="shared" si="174"/>
        <v>4561</v>
      </c>
      <c r="P1969" s="166">
        <f t="shared" si="178"/>
        <v>45606</v>
      </c>
      <c r="Q1969" s="166">
        <f t="shared" si="178"/>
        <v>45646</v>
      </c>
      <c r="R1969" s="7"/>
    </row>
    <row r="1970" spans="14:18" x14ac:dyDescent="0.2">
      <c r="N1970" s="160">
        <f t="shared" si="175"/>
        <v>11</v>
      </c>
      <c r="O1970" s="161">
        <f t="shared" si="174"/>
        <v>4146</v>
      </c>
      <c r="P1970" s="166">
        <f t="shared" si="178"/>
        <v>45607</v>
      </c>
      <c r="Q1970" s="166">
        <f t="shared" si="178"/>
        <v>45647</v>
      </c>
      <c r="R1970" s="7"/>
    </row>
    <row r="1971" spans="14:18" x14ac:dyDescent="0.2">
      <c r="N1971" s="160">
        <f t="shared" si="175"/>
        <v>12</v>
      </c>
      <c r="O1971" s="161">
        <f t="shared" si="174"/>
        <v>3801</v>
      </c>
      <c r="P1971" s="166">
        <f t="shared" si="178"/>
        <v>45608</v>
      </c>
      <c r="Q1971" s="166">
        <f t="shared" si="178"/>
        <v>45648</v>
      </c>
      <c r="R1971" s="7"/>
    </row>
    <row r="1972" spans="14:18" x14ac:dyDescent="0.2">
      <c r="N1972" s="160">
        <f t="shared" si="175"/>
        <v>13</v>
      </c>
      <c r="O1972" s="161">
        <f t="shared" si="174"/>
        <v>3508</v>
      </c>
      <c r="P1972" s="166">
        <f t="shared" si="178"/>
        <v>45609</v>
      </c>
      <c r="Q1972" s="166">
        <f t="shared" si="178"/>
        <v>45649</v>
      </c>
      <c r="R1972" s="7"/>
    </row>
    <row r="1973" spans="14:18" x14ac:dyDescent="0.2">
      <c r="N1973" s="160">
        <f t="shared" si="175"/>
        <v>14</v>
      </c>
      <c r="O1973" s="161">
        <f t="shared" si="174"/>
        <v>3258</v>
      </c>
      <c r="P1973" s="166">
        <f t="shared" si="178"/>
        <v>45610</v>
      </c>
      <c r="Q1973" s="166">
        <f t="shared" si="178"/>
        <v>45650</v>
      </c>
      <c r="R1973" s="7"/>
    </row>
    <row r="1974" spans="14:18" x14ac:dyDescent="0.2">
      <c r="N1974" s="160">
        <f t="shared" si="175"/>
        <v>15</v>
      </c>
      <c r="O1974" s="161">
        <f t="shared" si="174"/>
        <v>3041</v>
      </c>
      <c r="P1974" s="166">
        <f t="shared" si="178"/>
        <v>45611</v>
      </c>
      <c r="Q1974" s="166">
        <f t="shared" si="178"/>
        <v>45651</v>
      </c>
      <c r="R1974" s="7"/>
    </row>
    <row r="1975" spans="14:18" x14ac:dyDescent="0.2">
      <c r="N1975" s="160">
        <f t="shared" si="175"/>
        <v>16</v>
      </c>
      <c r="O1975" s="161">
        <f t="shared" si="174"/>
        <v>2851</v>
      </c>
      <c r="P1975" s="166">
        <f t="shared" si="178"/>
        <v>45612</v>
      </c>
      <c r="Q1975" s="166">
        <f t="shared" si="178"/>
        <v>45652</v>
      </c>
      <c r="R1975" s="7"/>
    </row>
    <row r="1976" spans="14:18" x14ac:dyDescent="0.2">
      <c r="N1976" s="160">
        <f t="shared" si="175"/>
        <v>17</v>
      </c>
      <c r="O1976" s="161">
        <f t="shared" si="174"/>
        <v>2683</v>
      </c>
      <c r="P1976" s="166">
        <f t="shared" si="178"/>
        <v>45613</v>
      </c>
      <c r="Q1976" s="166">
        <f t="shared" si="178"/>
        <v>45653</v>
      </c>
      <c r="R1976" s="7"/>
    </row>
    <row r="1977" spans="14:18" x14ac:dyDescent="0.2">
      <c r="N1977" s="160">
        <f t="shared" si="175"/>
        <v>18</v>
      </c>
      <c r="O1977" s="161">
        <f t="shared" si="174"/>
        <v>2534</v>
      </c>
      <c r="P1977" s="166">
        <f t="shared" si="178"/>
        <v>45614</v>
      </c>
      <c r="Q1977" s="166">
        <f t="shared" si="178"/>
        <v>45654</v>
      </c>
      <c r="R1977" s="7"/>
    </row>
    <row r="1978" spans="14:18" x14ac:dyDescent="0.2">
      <c r="N1978" s="160">
        <f t="shared" si="175"/>
        <v>19</v>
      </c>
      <c r="O1978" s="161">
        <f t="shared" si="174"/>
        <v>2401</v>
      </c>
      <c r="P1978" s="166">
        <f t="shared" si="178"/>
        <v>45615</v>
      </c>
      <c r="Q1978" s="166">
        <f t="shared" si="178"/>
        <v>45655</v>
      </c>
      <c r="R1978" s="7"/>
    </row>
    <row r="1979" spans="14:18" x14ac:dyDescent="0.2">
      <c r="N1979" s="160">
        <f t="shared" si="175"/>
        <v>20</v>
      </c>
      <c r="O1979" s="161">
        <f t="shared" si="174"/>
        <v>2281</v>
      </c>
      <c r="P1979" s="166">
        <f t="shared" si="178"/>
        <v>45616</v>
      </c>
      <c r="Q1979" s="166">
        <f t="shared" si="178"/>
        <v>45656</v>
      </c>
      <c r="R1979" s="7"/>
    </row>
    <row r="1980" spans="14:18" x14ac:dyDescent="0.2">
      <c r="N1980" s="160">
        <f t="shared" si="175"/>
        <v>21</v>
      </c>
      <c r="O1980" s="161">
        <f t="shared" si="174"/>
        <v>2172</v>
      </c>
      <c r="P1980" s="166">
        <f t="shared" ref="P1980:Q1995" si="179">P1979+1</f>
        <v>45617</v>
      </c>
      <c r="Q1980" s="166">
        <f t="shared" si="179"/>
        <v>45657</v>
      </c>
      <c r="R1980" s="7"/>
    </row>
    <row r="1981" spans="14:18" x14ac:dyDescent="0.2">
      <c r="N1981" s="160">
        <f t="shared" si="175"/>
        <v>22</v>
      </c>
      <c r="O1981" s="161">
        <f t="shared" si="174"/>
        <v>2074</v>
      </c>
      <c r="P1981" s="166">
        <f t="shared" si="179"/>
        <v>45618</v>
      </c>
      <c r="Q1981" s="166">
        <f t="shared" si="179"/>
        <v>45658</v>
      </c>
      <c r="R1981" s="7"/>
    </row>
    <row r="1982" spans="14:18" x14ac:dyDescent="0.2">
      <c r="N1982" s="160">
        <f t="shared" si="175"/>
        <v>23</v>
      </c>
      <c r="O1982" s="161">
        <f t="shared" si="174"/>
        <v>1983</v>
      </c>
      <c r="P1982" s="166">
        <f t="shared" si="179"/>
        <v>45619</v>
      </c>
      <c r="Q1982" s="166">
        <f t="shared" si="179"/>
        <v>45659</v>
      </c>
      <c r="R1982" s="7"/>
    </row>
    <row r="1983" spans="14:18" x14ac:dyDescent="0.2">
      <c r="N1983" s="160">
        <f t="shared" si="175"/>
        <v>24</v>
      </c>
      <c r="O1983" s="161">
        <f t="shared" si="174"/>
        <v>1901</v>
      </c>
      <c r="P1983" s="166">
        <f t="shared" si="179"/>
        <v>45620</v>
      </c>
      <c r="Q1983" s="166">
        <f t="shared" si="179"/>
        <v>45660</v>
      </c>
      <c r="R1983" s="7"/>
    </row>
    <row r="1984" spans="14:18" x14ac:dyDescent="0.2">
      <c r="N1984" s="160">
        <f t="shared" si="175"/>
        <v>25</v>
      </c>
      <c r="O1984" s="161">
        <f t="shared" si="174"/>
        <v>1825</v>
      </c>
      <c r="P1984" s="166">
        <f t="shared" si="179"/>
        <v>45621</v>
      </c>
      <c r="Q1984" s="166">
        <f t="shared" si="179"/>
        <v>45661</v>
      </c>
      <c r="R1984" s="7"/>
    </row>
    <row r="1985" spans="14:18" x14ac:dyDescent="0.2">
      <c r="N1985" s="160">
        <f t="shared" si="175"/>
        <v>26</v>
      </c>
      <c r="O1985" s="161">
        <f t="shared" si="174"/>
        <v>1755</v>
      </c>
      <c r="P1985" s="166">
        <f t="shared" si="179"/>
        <v>45622</v>
      </c>
      <c r="Q1985" s="166">
        <f t="shared" si="179"/>
        <v>45662</v>
      </c>
      <c r="R1985" s="7"/>
    </row>
    <row r="1986" spans="14:18" x14ac:dyDescent="0.2">
      <c r="N1986" s="160">
        <f t="shared" si="175"/>
        <v>27</v>
      </c>
      <c r="O1986" s="161">
        <f t="shared" si="174"/>
        <v>1690</v>
      </c>
      <c r="P1986" s="166">
        <f t="shared" si="179"/>
        <v>45623</v>
      </c>
      <c r="Q1986" s="166">
        <f t="shared" si="179"/>
        <v>45663</v>
      </c>
      <c r="R1986" s="7"/>
    </row>
    <row r="1987" spans="14:18" x14ac:dyDescent="0.2">
      <c r="N1987" s="160">
        <f t="shared" si="175"/>
        <v>28</v>
      </c>
      <c r="O1987" s="161">
        <f t="shared" si="174"/>
        <v>1629</v>
      </c>
      <c r="P1987" s="166">
        <f t="shared" si="179"/>
        <v>45624</v>
      </c>
      <c r="Q1987" s="166">
        <f t="shared" si="179"/>
        <v>45664</v>
      </c>
      <c r="R1987" s="7"/>
    </row>
    <row r="1988" spans="14:18" x14ac:dyDescent="0.2">
      <c r="N1988" s="160">
        <f t="shared" si="175"/>
        <v>29</v>
      </c>
      <c r="O1988" s="161">
        <f t="shared" si="174"/>
        <v>1573</v>
      </c>
      <c r="P1988" s="166">
        <f t="shared" si="179"/>
        <v>45625</v>
      </c>
      <c r="Q1988" s="166">
        <f t="shared" si="179"/>
        <v>45665</v>
      </c>
      <c r="R1988" s="7"/>
    </row>
    <row r="1989" spans="14:18" x14ac:dyDescent="0.2">
      <c r="N1989" s="160">
        <f t="shared" si="175"/>
        <v>30</v>
      </c>
      <c r="O1989" s="161">
        <f t="shared" si="174"/>
        <v>1521</v>
      </c>
      <c r="P1989" s="166">
        <f t="shared" si="179"/>
        <v>45626</v>
      </c>
      <c r="Q1989" s="166">
        <f t="shared" si="179"/>
        <v>45666</v>
      </c>
      <c r="R1989" s="7"/>
    </row>
    <row r="1990" spans="14:18" x14ac:dyDescent="0.2">
      <c r="N1990" s="160">
        <f t="shared" si="175"/>
        <v>1</v>
      </c>
      <c r="O1990" s="161">
        <f t="shared" si="174"/>
        <v>45627</v>
      </c>
      <c r="P1990" s="166">
        <f t="shared" si="179"/>
        <v>45627</v>
      </c>
      <c r="Q1990" s="166">
        <f t="shared" si="179"/>
        <v>45667</v>
      </c>
      <c r="R1990" s="7"/>
    </row>
    <row r="1991" spans="14:18" x14ac:dyDescent="0.2">
      <c r="N1991" s="160">
        <f t="shared" si="175"/>
        <v>2</v>
      </c>
      <c r="O1991" s="161">
        <f t="shared" si="174"/>
        <v>22814</v>
      </c>
      <c r="P1991" s="166">
        <f t="shared" si="179"/>
        <v>45628</v>
      </c>
      <c r="Q1991" s="166">
        <f t="shared" si="179"/>
        <v>45668</v>
      </c>
      <c r="R1991" s="7"/>
    </row>
    <row r="1992" spans="14:18" x14ac:dyDescent="0.2">
      <c r="N1992" s="160">
        <f t="shared" si="175"/>
        <v>3</v>
      </c>
      <c r="O1992" s="161">
        <f t="shared" si="174"/>
        <v>15210</v>
      </c>
      <c r="P1992" s="166">
        <f t="shared" si="179"/>
        <v>45629</v>
      </c>
      <c r="Q1992" s="166">
        <f t="shared" si="179"/>
        <v>45669</v>
      </c>
      <c r="R1992" s="7"/>
    </row>
    <row r="1993" spans="14:18" x14ac:dyDescent="0.2">
      <c r="N1993" s="160">
        <f t="shared" si="175"/>
        <v>4</v>
      </c>
      <c r="O1993" s="161">
        <f t="shared" ref="O1993:O2020" si="180">ROUND(P1993/N1993,0)</f>
        <v>11408</v>
      </c>
      <c r="P1993" s="166">
        <f t="shared" si="179"/>
        <v>45630</v>
      </c>
      <c r="Q1993" s="166">
        <f t="shared" si="179"/>
        <v>45670</v>
      </c>
      <c r="R1993" s="7"/>
    </row>
    <row r="1994" spans="14:18" x14ac:dyDescent="0.2">
      <c r="N1994" s="160">
        <f t="shared" ref="N1994:N2020" si="181">DAY(P1994)</f>
        <v>5</v>
      </c>
      <c r="O1994" s="161">
        <f t="shared" si="180"/>
        <v>9126</v>
      </c>
      <c r="P1994" s="166">
        <f t="shared" si="179"/>
        <v>45631</v>
      </c>
      <c r="Q1994" s="166">
        <f t="shared" si="179"/>
        <v>45671</v>
      </c>
      <c r="R1994" s="7"/>
    </row>
    <row r="1995" spans="14:18" x14ac:dyDescent="0.2">
      <c r="N1995" s="160">
        <f t="shared" si="181"/>
        <v>6</v>
      </c>
      <c r="O1995" s="161">
        <f t="shared" si="180"/>
        <v>7605</v>
      </c>
      <c r="P1995" s="166">
        <f t="shared" si="179"/>
        <v>45632</v>
      </c>
      <c r="Q1995" s="166">
        <f t="shared" si="179"/>
        <v>45672</v>
      </c>
      <c r="R1995" s="7"/>
    </row>
    <row r="1996" spans="14:18" x14ac:dyDescent="0.2">
      <c r="N1996" s="160">
        <f t="shared" si="181"/>
        <v>7</v>
      </c>
      <c r="O1996" s="161">
        <f t="shared" si="180"/>
        <v>6519</v>
      </c>
      <c r="P1996" s="166">
        <f t="shared" ref="P1996:Q2011" si="182">P1995+1</f>
        <v>45633</v>
      </c>
      <c r="Q1996" s="166">
        <f t="shared" si="182"/>
        <v>45673</v>
      </c>
      <c r="R1996" s="7"/>
    </row>
    <row r="1997" spans="14:18" x14ac:dyDescent="0.2">
      <c r="N1997" s="160">
        <f t="shared" si="181"/>
        <v>8</v>
      </c>
      <c r="O1997" s="161">
        <f t="shared" si="180"/>
        <v>5704</v>
      </c>
      <c r="P1997" s="166">
        <f t="shared" si="182"/>
        <v>45634</v>
      </c>
      <c r="Q1997" s="166">
        <f t="shared" si="182"/>
        <v>45674</v>
      </c>
      <c r="R1997" s="7"/>
    </row>
    <row r="1998" spans="14:18" x14ac:dyDescent="0.2">
      <c r="N1998" s="160">
        <f t="shared" si="181"/>
        <v>9</v>
      </c>
      <c r="O1998" s="161">
        <f t="shared" si="180"/>
        <v>5071</v>
      </c>
      <c r="P1998" s="166">
        <f t="shared" si="182"/>
        <v>45635</v>
      </c>
      <c r="Q1998" s="166">
        <f t="shared" si="182"/>
        <v>45675</v>
      </c>
      <c r="R1998" s="7"/>
    </row>
    <row r="1999" spans="14:18" x14ac:dyDescent="0.2">
      <c r="N1999" s="160">
        <f t="shared" si="181"/>
        <v>10</v>
      </c>
      <c r="O1999" s="161">
        <f t="shared" si="180"/>
        <v>4564</v>
      </c>
      <c r="P1999" s="166">
        <f t="shared" si="182"/>
        <v>45636</v>
      </c>
      <c r="Q1999" s="166">
        <f t="shared" si="182"/>
        <v>45676</v>
      </c>
      <c r="R1999" s="7"/>
    </row>
    <row r="2000" spans="14:18" x14ac:dyDescent="0.2">
      <c r="N2000" s="160">
        <f t="shared" si="181"/>
        <v>11</v>
      </c>
      <c r="O2000" s="161">
        <f t="shared" si="180"/>
        <v>4149</v>
      </c>
      <c r="P2000" s="166">
        <f t="shared" si="182"/>
        <v>45637</v>
      </c>
      <c r="Q2000" s="166">
        <f t="shared" si="182"/>
        <v>45677</v>
      </c>
      <c r="R2000" s="7"/>
    </row>
    <row r="2001" spans="14:18" x14ac:dyDescent="0.2">
      <c r="N2001" s="160">
        <f t="shared" si="181"/>
        <v>12</v>
      </c>
      <c r="O2001" s="161">
        <f t="shared" si="180"/>
        <v>3803</v>
      </c>
      <c r="P2001" s="166">
        <f t="shared" si="182"/>
        <v>45638</v>
      </c>
      <c r="Q2001" s="166">
        <f t="shared" si="182"/>
        <v>45678</v>
      </c>
      <c r="R2001" s="7"/>
    </row>
    <row r="2002" spans="14:18" x14ac:dyDescent="0.2">
      <c r="N2002" s="160">
        <f t="shared" si="181"/>
        <v>13</v>
      </c>
      <c r="O2002" s="161">
        <f t="shared" si="180"/>
        <v>3511</v>
      </c>
      <c r="P2002" s="166">
        <f t="shared" si="182"/>
        <v>45639</v>
      </c>
      <c r="Q2002" s="166">
        <f t="shared" si="182"/>
        <v>45679</v>
      </c>
      <c r="R2002" s="7"/>
    </row>
    <row r="2003" spans="14:18" x14ac:dyDescent="0.2">
      <c r="N2003" s="160">
        <f t="shared" si="181"/>
        <v>14</v>
      </c>
      <c r="O2003" s="161">
        <f t="shared" si="180"/>
        <v>3260</v>
      </c>
      <c r="P2003" s="166">
        <f t="shared" si="182"/>
        <v>45640</v>
      </c>
      <c r="Q2003" s="166">
        <f t="shared" si="182"/>
        <v>45680</v>
      </c>
      <c r="R2003" s="7"/>
    </row>
    <row r="2004" spans="14:18" x14ac:dyDescent="0.2">
      <c r="N2004" s="160">
        <f t="shared" si="181"/>
        <v>15</v>
      </c>
      <c r="O2004" s="161">
        <f t="shared" si="180"/>
        <v>3043</v>
      </c>
      <c r="P2004" s="166">
        <f t="shared" si="182"/>
        <v>45641</v>
      </c>
      <c r="Q2004" s="166">
        <f t="shared" si="182"/>
        <v>45681</v>
      </c>
      <c r="R2004" s="7"/>
    </row>
    <row r="2005" spans="14:18" x14ac:dyDescent="0.2">
      <c r="N2005" s="160">
        <f t="shared" si="181"/>
        <v>16</v>
      </c>
      <c r="O2005" s="161">
        <f t="shared" si="180"/>
        <v>2853</v>
      </c>
      <c r="P2005" s="166">
        <f t="shared" si="182"/>
        <v>45642</v>
      </c>
      <c r="Q2005" s="166">
        <f t="shared" si="182"/>
        <v>45682</v>
      </c>
      <c r="R2005" s="7"/>
    </row>
    <row r="2006" spans="14:18" x14ac:dyDescent="0.2">
      <c r="N2006" s="160">
        <f t="shared" si="181"/>
        <v>17</v>
      </c>
      <c r="O2006" s="161">
        <f t="shared" si="180"/>
        <v>2685</v>
      </c>
      <c r="P2006" s="166">
        <f t="shared" si="182"/>
        <v>45643</v>
      </c>
      <c r="Q2006" s="166">
        <f t="shared" si="182"/>
        <v>45683</v>
      </c>
      <c r="R2006" s="7"/>
    </row>
    <row r="2007" spans="14:18" x14ac:dyDescent="0.2">
      <c r="N2007" s="160">
        <f t="shared" si="181"/>
        <v>18</v>
      </c>
      <c r="O2007" s="161">
        <f t="shared" si="180"/>
        <v>2536</v>
      </c>
      <c r="P2007" s="166">
        <f t="shared" si="182"/>
        <v>45644</v>
      </c>
      <c r="Q2007" s="166">
        <f t="shared" si="182"/>
        <v>45684</v>
      </c>
      <c r="R2007" s="7"/>
    </row>
    <row r="2008" spans="14:18" x14ac:dyDescent="0.2">
      <c r="N2008" s="160">
        <f t="shared" si="181"/>
        <v>19</v>
      </c>
      <c r="O2008" s="161">
        <f t="shared" si="180"/>
        <v>2402</v>
      </c>
      <c r="P2008" s="166">
        <f t="shared" si="182"/>
        <v>45645</v>
      </c>
      <c r="Q2008" s="166">
        <f t="shared" si="182"/>
        <v>45685</v>
      </c>
      <c r="R2008" s="7"/>
    </row>
    <row r="2009" spans="14:18" x14ac:dyDescent="0.2">
      <c r="N2009" s="160">
        <f t="shared" si="181"/>
        <v>20</v>
      </c>
      <c r="O2009" s="161">
        <f t="shared" si="180"/>
        <v>2282</v>
      </c>
      <c r="P2009" s="166">
        <f t="shared" si="182"/>
        <v>45646</v>
      </c>
      <c r="Q2009" s="166">
        <f t="shared" si="182"/>
        <v>45686</v>
      </c>
      <c r="R2009" s="7"/>
    </row>
    <row r="2010" spans="14:18" x14ac:dyDescent="0.2">
      <c r="N2010" s="160">
        <f t="shared" si="181"/>
        <v>21</v>
      </c>
      <c r="O2010" s="161">
        <f t="shared" si="180"/>
        <v>2174</v>
      </c>
      <c r="P2010" s="166">
        <f t="shared" si="182"/>
        <v>45647</v>
      </c>
      <c r="Q2010" s="166">
        <f t="shared" si="182"/>
        <v>45687</v>
      </c>
      <c r="R2010" s="7"/>
    </row>
    <row r="2011" spans="14:18" x14ac:dyDescent="0.2">
      <c r="N2011" s="160">
        <f t="shared" si="181"/>
        <v>22</v>
      </c>
      <c r="O2011" s="161">
        <f t="shared" si="180"/>
        <v>2075</v>
      </c>
      <c r="P2011" s="166">
        <f t="shared" si="182"/>
        <v>45648</v>
      </c>
      <c r="Q2011" s="166">
        <f t="shared" si="182"/>
        <v>45688</v>
      </c>
      <c r="R2011" s="7"/>
    </row>
    <row r="2012" spans="14:18" x14ac:dyDescent="0.2">
      <c r="N2012" s="160">
        <f t="shared" si="181"/>
        <v>23</v>
      </c>
      <c r="O2012" s="161">
        <f t="shared" si="180"/>
        <v>1985</v>
      </c>
      <c r="P2012" s="166">
        <f t="shared" ref="P2012:Q2020" si="183">P2011+1</f>
        <v>45649</v>
      </c>
      <c r="Q2012" s="166">
        <f t="shared" si="183"/>
        <v>45689</v>
      </c>
      <c r="R2012" s="7"/>
    </row>
    <row r="2013" spans="14:18" x14ac:dyDescent="0.2">
      <c r="N2013" s="160">
        <f t="shared" si="181"/>
        <v>24</v>
      </c>
      <c r="O2013" s="161">
        <f t="shared" si="180"/>
        <v>1902</v>
      </c>
      <c r="P2013" s="166">
        <f t="shared" si="183"/>
        <v>45650</v>
      </c>
      <c r="Q2013" s="166">
        <f t="shared" si="183"/>
        <v>45690</v>
      </c>
      <c r="R2013" s="7"/>
    </row>
    <row r="2014" spans="14:18" x14ac:dyDescent="0.2">
      <c r="N2014" s="160">
        <f t="shared" si="181"/>
        <v>25</v>
      </c>
      <c r="O2014" s="161">
        <f t="shared" si="180"/>
        <v>1826</v>
      </c>
      <c r="P2014" s="166">
        <f t="shared" si="183"/>
        <v>45651</v>
      </c>
      <c r="Q2014" s="166">
        <f t="shared" si="183"/>
        <v>45691</v>
      </c>
      <c r="R2014" s="7"/>
    </row>
    <row r="2015" spans="14:18" x14ac:dyDescent="0.2">
      <c r="N2015" s="160">
        <f t="shared" si="181"/>
        <v>26</v>
      </c>
      <c r="O2015" s="161">
        <f t="shared" si="180"/>
        <v>1756</v>
      </c>
      <c r="P2015" s="166">
        <f t="shared" si="183"/>
        <v>45652</v>
      </c>
      <c r="Q2015" s="166">
        <f t="shared" si="183"/>
        <v>45692</v>
      </c>
      <c r="R2015" s="7"/>
    </row>
    <row r="2016" spans="14:18" x14ac:dyDescent="0.2">
      <c r="N2016" s="160">
        <f t="shared" si="181"/>
        <v>27</v>
      </c>
      <c r="O2016" s="161">
        <f t="shared" si="180"/>
        <v>1691</v>
      </c>
      <c r="P2016" s="166">
        <f t="shared" si="183"/>
        <v>45653</v>
      </c>
      <c r="Q2016" s="166">
        <f t="shared" si="183"/>
        <v>45693</v>
      </c>
      <c r="R2016" s="7"/>
    </row>
    <row r="2017" spans="14:18" x14ac:dyDescent="0.2">
      <c r="N2017" s="160">
        <f t="shared" si="181"/>
        <v>28</v>
      </c>
      <c r="O2017" s="161">
        <f t="shared" si="180"/>
        <v>1631</v>
      </c>
      <c r="P2017" s="166">
        <f t="shared" si="183"/>
        <v>45654</v>
      </c>
      <c r="Q2017" s="166">
        <f t="shared" si="183"/>
        <v>45694</v>
      </c>
      <c r="R2017" s="7"/>
    </row>
    <row r="2018" spans="14:18" x14ac:dyDescent="0.2">
      <c r="N2018" s="160">
        <f t="shared" si="181"/>
        <v>29</v>
      </c>
      <c r="O2018" s="161">
        <f t="shared" si="180"/>
        <v>1574</v>
      </c>
      <c r="P2018" s="166">
        <f t="shared" si="183"/>
        <v>45655</v>
      </c>
      <c r="Q2018" s="166">
        <f t="shared" si="183"/>
        <v>45695</v>
      </c>
      <c r="R2018" s="7"/>
    </row>
    <row r="2019" spans="14:18" x14ac:dyDescent="0.2">
      <c r="N2019" s="160">
        <f t="shared" si="181"/>
        <v>30</v>
      </c>
      <c r="O2019" s="161">
        <f t="shared" si="180"/>
        <v>1522</v>
      </c>
      <c r="P2019" s="166">
        <f t="shared" si="183"/>
        <v>45656</v>
      </c>
      <c r="Q2019" s="166">
        <f t="shared" si="183"/>
        <v>45696</v>
      </c>
      <c r="R2019" s="7"/>
    </row>
    <row r="2020" spans="14:18" x14ac:dyDescent="0.2">
      <c r="N2020" s="168">
        <f t="shared" si="181"/>
        <v>31</v>
      </c>
      <c r="O2020" s="168">
        <f t="shared" si="180"/>
        <v>1473</v>
      </c>
      <c r="P2020" s="169">
        <f t="shared" si="183"/>
        <v>45657</v>
      </c>
      <c r="Q2020" s="166">
        <f t="shared" si="183"/>
        <v>45697</v>
      </c>
      <c r="R2020" s="7"/>
    </row>
    <row r="2021" spans="14:18" x14ac:dyDescent="0.2">
      <c r="N2021" s="170"/>
      <c r="O2021" s="170"/>
      <c r="P2021" s="170"/>
      <c r="Q2021" s="170"/>
      <c r="R2021" s="7"/>
    </row>
    <row r="2022" spans="14:18" x14ac:dyDescent="0.2">
      <c r="N2022" s="170"/>
      <c r="O2022" s="170"/>
      <c r="P2022" s="170"/>
      <c r="Q2022" s="170"/>
      <c r="R2022" s="7"/>
    </row>
    <row r="2023" spans="14:18" x14ac:dyDescent="0.2">
      <c r="N2023" s="170"/>
      <c r="O2023" s="170"/>
      <c r="P2023" s="170"/>
      <c r="Q2023" s="170"/>
      <c r="R2023" s="7"/>
    </row>
    <row r="2024" spans="14:18" x14ac:dyDescent="0.2">
      <c r="N2024" s="170"/>
      <c r="R2024" s="7"/>
    </row>
    <row r="2025" spans="14:18" x14ac:dyDescent="0.2">
      <c r="N2025" s="170"/>
      <c r="R2025" s="7"/>
    </row>
    <row r="2026" spans="14:18" x14ac:dyDescent="0.2">
      <c r="N2026" s="170"/>
      <c r="R2026" s="7"/>
    </row>
    <row r="2027" spans="14:18" x14ac:dyDescent="0.2">
      <c r="N2027" s="170"/>
      <c r="R2027" s="7"/>
    </row>
    <row r="2028" spans="14:18" x14ac:dyDescent="0.2">
      <c r="N2028" s="170"/>
      <c r="P2028" s="170"/>
      <c r="R2028" s="7"/>
    </row>
    <row r="2029" spans="14:18" x14ac:dyDescent="0.2">
      <c r="N2029" s="170"/>
      <c r="R2029" s="7"/>
    </row>
    <row r="2030" spans="14:18" x14ac:dyDescent="0.2">
      <c r="N2030" s="170"/>
      <c r="R2030" s="7"/>
    </row>
    <row r="2031" spans="14:18" x14ac:dyDescent="0.2">
      <c r="N2031" s="170"/>
      <c r="R2031" s="7"/>
    </row>
    <row r="2032" spans="14:18" x14ac:dyDescent="0.2">
      <c r="N2032" s="170"/>
      <c r="R2032" s="7"/>
    </row>
    <row r="2033" spans="14:18" x14ac:dyDescent="0.2">
      <c r="N2033" s="170"/>
      <c r="R2033" s="7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18" priority="4" operator="equal">
      <formula>$O$6</formula>
    </cfRule>
  </conditionalFormatting>
  <conditionalFormatting sqref="B5">
    <cfRule type="expression" dxfId="17" priority="3">
      <formula>OR(TODAY()&lt;$P$5,TODAY()&gt;$Q$5)</formula>
    </cfRule>
  </conditionalFormatting>
  <conditionalFormatting sqref="C4">
    <cfRule type="expression" dxfId="16" priority="2">
      <formula>OR(TODAY()&lt;$P$5,TODAY()&gt;$Q$5)</formula>
    </cfRule>
  </conditionalFormatting>
  <conditionalFormatting sqref="C6">
    <cfRule type="expression" dxfId="15" priority="1">
      <formula>OR(TODAY()&lt;$P$5,TODAY()&gt;$Q$5)</formula>
    </cfRule>
  </conditionalFormatting>
  <hyperlinks>
    <hyperlink ref="B10" r:id="rId1" display="http://www.moeller-agrarmarketing.de/agrar-shop/"/>
    <hyperlink ref="B10:C10" r:id="rId2" display="Aktions-Angebot sichern (Hier klicken!) - nur begrenzte Zeit verfügbar"/>
    <hyperlink ref="B12:C12" r:id="rId3" display="Hier geht's zu den besten Youtube-Videos"/>
    <hyperlink ref="B12" r:id="rId4" display="Hier geht's zu unserer Facebook-Seite"/>
    <hyperlink ref="B11" r:id="rId5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H124"/>
  <sheetViews>
    <sheetView showGridLines="0"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E33" sqref="E33"/>
    </sheetView>
  </sheetViews>
  <sheetFormatPr baseColWidth="10" defaultRowHeight="14.25" x14ac:dyDescent="0.2"/>
  <cols>
    <col min="1" max="1" width="2.125" style="14" customWidth="1"/>
    <col min="2" max="3" width="18.625" style="1" customWidth="1"/>
    <col min="4" max="4" width="18.125" style="64" customWidth="1"/>
    <col min="5" max="34" width="9.375" style="1" customWidth="1"/>
    <col min="35" max="35" width="1.625" style="1" customWidth="1"/>
    <col min="36" max="36" width="1.625" style="11" customWidth="1"/>
    <col min="37" max="39" width="14.625" style="1" customWidth="1"/>
    <col min="40" max="40" width="1.625" style="11" customWidth="1"/>
    <col min="41" max="164" width="11" style="11"/>
    <col min="165" max="16384" width="11" style="7"/>
  </cols>
  <sheetData>
    <row r="1" spans="1:164" s="102" customFormat="1" ht="15" customHeight="1" x14ac:dyDescent="0.2">
      <c r="A1" s="100"/>
      <c r="B1" s="173"/>
      <c r="C1" s="174"/>
      <c r="D1" s="118"/>
      <c r="E1" s="118"/>
      <c r="F1" s="118"/>
      <c r="G1" s="118"/>
      <c r="H1" s="118"/>
      <c r="I1" s="118"/>
      <c r="J1" s="101"/>
      <c r="K1" s="101"/>
      <c r="L1" s="101"/>
      <c r="M1" s="101"/>
      <c r="N1" s="101"/>
      <c r="O1" s="101"/>
      <c r="P1" s="101"/>
      <c r="Q1" s="101"/>
      <c r="R1" s="175"/>
      <c r="S1" s="175"/>
      <c r="T1" s="175"/>
      <c r="U1" s="101"/>
      <c r="V1" s="101"/>
      <c r="W1" s="101"/>
      <c r="X1" s="175"/>
      <c r="Y1" s="175"/>
      <c r="Z1" s="175"/>
      <c r="AA1" s="101"/>
      <c r="AB1" s="101"/>
      <c r="AC1" s="101"/>
      <c r="AD1" s="175"/>
      <c r="AE1" s="175"/>
      <c r="AF1" s="175"/>
      <c r="AG1" s="175"/>
      <c r="AH1" s="175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</row>
    <row r="2" spans="1:164" s="1" customFormat="1" ht="59.25" customHeight="1" x14ac:dyDescent="0.35">
      <c r="A2" s="14"/>
      <c r="B2" s="476" t="s">
        <v>75</v>
      </c>
      <c r="C2" s="476"/>
      <c r="D2" s="476"/>
      <c r="E2" s="267" t="s">
        <v>121</v>
      </c>
      <c r="F2" s="266" t="s">
        <v>207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14"/>
      <c r="AJ2" s="36"/>
      <c r="AK2" s="487" t="s">
        <v>176</v>
      </c>
      <c r="AL2" s="488"/>
      <c r="AM2" s="489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s="44" customFormat="1" ht="12" customHeight="1" x14ac:dyDescent="0.2">
      <c r="D3" s="212"/>
      <c r="E3" s="212">
        <f>D3+1</f>
        <v>1</v>
      </c>
      <c r="F3" s="212">
        <f>E3+1</f>
        <v>2</v>
      </c>
      <c r="G3" s="212">
        <f t="shared" ref="G3:J3" si="0">F3+1</f>
        <v>3</v>
      </c>
      <c r="H3" s="212">
        <f t="shared" si="0"/>
        <v>4</v>
      </c>
      <c r="I3" s="212">
        <f t="shared" si="0"/>
        <v>5</v>
      </c>
      <c r="J3" s="212">
        <f t="shared" si="0"/>
        <v>6</v>
      </c>
      <c r="K3" s="212">
        <f t="shared" ref="K3" si="1">J3+1</f>
        <v>7</v>
      </c>
      <c r="L3" s="212">
        <f t="shared" ref="L3" si="2">K3+1</f>
        <v>8</v>
      </c>
      <c r="M3" s="212">
        <f t="shared" ref="M3" si="3">L3+1</f>
        <v>9</v>
      </c>
      <c r="N3" s="212">
        <f t="shared" ref="N3:O3" si="4">M3+1</f>
        <v>10</v>
      </c>
      <c r="O3" s="212">
        <f t="shared" si="4"/>
        <v>11</v>
      </c>
      <c r="P3" s="212">
        <f t="shared" ref="P3" si="5">O3+1</f>
        <v>12</v>
      </c>
      <c r="Q3" s="212">
        <f t="shared" ref="Q3" si="6">P3+1</f>
        <v>13</v>
      </c>
      <c r="R3" s="212">
        <f t="shared" ref="R3" si="7">Q3+1</f>
        <v>14</v>
      </c>
      <c r="S3" s="212">
        <f t="shared" ref="S3" si="8">R3+1</f>
        <v>15</v>
      </c>
      <c r="T3" s="212">
        <f t="shared" ref="T3" si="9">S3+1</f>
        <v>16</v>
      </c>
      <c r="U3" s="212">
        <f t="shared" ref="U3" si="10">T3+1</f>
        <v>17</v>
      </c>
      <c r="V3" s="212">
        <f t="shared" ref="V3" si="11">U3+1</f>
        <v>18</v>
      </c>
      <c r="W3" s="212">
        <f t="shared" ref="W3" si="12">V3+1</f>
        <v>19</v>
      </c>
      <c r="X3" s="212">
        <f t="shared" ref="X3" si="13">W3+1</f>
        <v>20</v>
      </c>
      <c r="Y3" s="212">
        <f t="shared" ref="Y3" si="14">X3+1</f>
        <v>21</v>
      </c>
      <c r="Z3" s="212">
        <f t="shared" ref="Z3" si="15">Y3+1</f>
        <v>22</v>
      </c>
      <c r="AA3" s="212">
        <f t="shared" ref="AA3" si="16">Z3+1</f>
        <v>23</v>
      </c>
      <c r="AB3" s="212">
        <f t="shared" ref="AB3" si="17">AA3+1</f>
        <v>24</v>
      </c>
      <c r="AC3" s="212">
        <f t="shared" ref="AC3" si="18">AB3+1</f>
        <v>25</v>
      </c>
      <c r="AD3" s="212">
        <f t="shared" ref="AD3" si="19">AC3+1</f>
        <v>26</v>
      </c>
      <c r="AE3" s="212">
        <f t="shared" ref="AE3" si="20">AD3+1</f>
        <v>27</v>
      </c>
      <c r="AF3" s="212">
        <f t="shared" ref="AF3" si="21">AE3+1</f>
        <v>28</v>
      </c>
      <c r="AG3" s="212">
        <f t="shared" ref="AG3" si="22">AF3+1</f>
        <v>29</v>
      </c>
      <c r="AH3" s="212">
        <f t="shared" ref="AH3" si="23">AG3+1</f>
        <v>30</v>
      </c>
      <c r="AI3" s="212"/>
      <c r="AK3" s="15"/>
      <c r="AL3" s="15"/>
      <c r="AM3" s="15"/>
    </row>
    <row r="4" spans="1:164" s="14" customFormat="1" ht="30" customHeight="1" x14ac:dyDescent="0.2">
      <c r="B4" s="477" t="s">
        <v>20</v>
      </c>
      <c r="C4" s="478"/>
      <c r="D4" s="190" t="s">
        <v>3</v>
      </c>
      <c r="E4" s="48">
        <v>44760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22"/>
      <c r="AK4" s="285" t="s">
        <v>161</v>
      </c>
      <c r="AL4" s="485" t="s">
        <v>162</v>
      </c>
      <c r="AM4" s="486"/>
    </row>
    <row r="5" spans="1:164" s="1" customFormat="1" ht="30" customHeight="1" x14ac:dyDescent="0.2">
      <c r="A5" s="14"/>
      <c r="B5" s="124"/>
      <c r="C5" s="125"/>
      <c r="D5" s="75" t="s">
        <v>9</v>
      </c>
      <c r="E5" s="55">
        <v>63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22"/>
      <c r="AJ5" s="14"/>
      <c r="AK5" s="285" t="s">
        <v>100</v>
      </c>
      <c r="AL5" s="485" t="s">
        <v>159</v>
      </c>
      <c r="AM5" s="486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</row>
    <row r="6" spans="1:164" s="1" customFormat="1" ht="30" customHeight="1" x14ac:dyDescent="0.2">
      <c r="A6" s="14"/>
      <c r="B6" s="126"/>
      <c r="C6" s="127"/>
      <c r="D6" s="75" t="s">
        <v>31</v>
      </c>
      <c r="E6" s="56">
        <v>2300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22"/>
      <c r="AJ6" s="14"/>
      <c r="AK6" s="285" t="s">
        <v>156</v>
      </c>
      <c r="AL6" s="485" t="s">
        <v>158</v>
      </c>
      <c r="AM6" s="486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</row>
    <row r="7" spans="1:164" s="1" customFormat="1" ht="30" customHeight="1" x14ac:dyDescent="0.2">
      <c r="A7" s="14"/>
      <c r="B7" s="126"/>
      <c r="C7" s="127"/>
      <c r="D7" s="75" t="s">
        <v>45</v>
      </c>
      <c r="E7" s="71">
        <v>50</v>
      </c>
      <c r="F7" s="71" t="str">
        <f t="shared" ref="F7:G9" si="24">IFERROR(IF(F$4&gt;0,E7,"-"),"-")</f>
        <v>-</v>
      </c>
      <c r="G7" s="71" t="str">
        <f t="shared" si="24"/>
        <v>-</v>
      </c>
      <c r="H7" s="71" t="str">
        <f t="shared" ref="H7:H9" si="25">IFERROR(IF(H$4&gt;0,G7,"-"),"-")</f>
        <v>-</v>
      </c>
      <c r="I7" s="71" t="str">
        <f t="shared" ref="I7:I9" si="26">IFERROR(IF(I$4&gt;0,H7,"-"),"-")</f>
        <v>-</v>
      </c>
      <c r="J7" s="71" t="str">
        <f t="shared" ref="J7:J9" si="27">IFERROR(IF(J$4&gt;0,I7,"-"),"-")</f>
        <v>-</v>
      </c>
      <c r="K7" s="71" t="str">
        <f t="shared" ref="K7:K9" si="28">IFERROR(IF(K$4&gt;0,J7,"-"),"-")</f>
        <v>-</v>
      </c>
      <c r="L7" s="71" t="str">
        <f t="shared" ref="L7:L9" si="29">IFERROR(IF(L$4&gt;0,K7,"-"),"-")</f>
        <v>-</v>
      </c>
      <c r="M7" s="71" t="str">
        <f t="shared" ref="M7:M9" si="30">IFERROR(IF(M$4&gt;0,L7,"-"),"-")</f>
        <v>-</v>
      </c>
      <c r="N7" s="71" t="str">
        <f t="shared" ref="N7:N9" si="31">IFERROR(IF(N$4&gt;0,M7,"-"),"-")</f>
        <v>-</v>
      </c>
      <c r="O7" s="71" t="str">
        <f t="shared" ref="O7:O9" si="32">IFERROR(IF(O$4&gt;0,N7,"-"),"-")</f>
        <v>-</v>
      </c>
      <c r="P7" s="71" t="str">
        <f t="shared" ref="P7:P9" si="33">IFERROR(IF(P$4&gt;0,O7,"-"),"-")</f>
        <v>-</v>
      </c>
      <c r="Q7" s="71" t="str">
        <f t="shared" ref="Q7:Q9" si="34">IFERROR(IF(Q$4&gt;0,P7,"-"),"-")</f>
        <v>-</v>
      </c>
      <c r="R7" s="71" t="str">
        <f t="shared" ref="R7:R9" si="35">IFERROR(IF(R$4&gt;0,Q7,"-"),"-")</f>
        <v>-</v>
      </c>
      <c r="S7" s="71" t="str">
        <f t="shared" ref="S7:S9" si="36">IFERROR(IF(S$4&gt;0,R7,"-"),"-")</f>
        <v>-</v>
      </c>
      <c r="T7" s="71" t="str">
        <f t="shared" ref="T7:T9" si="37">IFERROR(IF(T$4&gt;0,S7,"-"),"-")</f>
        <v>-</v>
      </c>
      <c r="U7" s="71" t="str">
        <f t="shared" ref="U7:U9" si="38">IFERROR(IF(U$4&gt;0,T7,"-"),"-")</f>
        <v>-</v>
      </c>
      <c r="V7" s="71" t="str">
        <f t="shared" ref="V7:V9" si="39">IFERROR(IF(V$4&gt;0,U7,"-"),"-")</f>
        <v>-</v>
      </c>
      <c r="W7" s="71" t="str">
        <f t="shared" ref="W7:W9" si="40">IFERROR(IF(W$4&gt;0,V7,"-"),"-")</f>
        <v>-</v>
      </c>
      <c r="X7" s="71" t="str">
        <f t="shared" ref="X7:X9" si="41">IFERROR(IF(X$4&gt;0,W7,"-"),"-")</f>
        <v>-</v>
      </c>
      <c r="Y7" s="71" t="str">
        <f t="shared" ref="Y7:Y9" si="42">IFERROR(IF(Y$4&gt;0,X7,"-"),"-")</f>
        <v>-</v>
      </c>
      <c r="Z7" s="71" t="str">
        <f t="shared" ref="Z7:Z9" si="43">IFERROR(IF(Z$4&gt;0,Y7,"-"),"-")</f>
        <v>-</v>
      </c>
      <c r="AA7" s="71" t="str">
        <f t="shared" ref="AA7:AA9" si="44">IFERROR(IF(AA$4&gt;0,Z7,"-"),"-")</f>
        <v>-</v>
      </c>
      <c r="AB7" s="71" t="str">
        <f t="shared" ref="AB7:AB9" si="45">IFERROR(IF(AB$4&gt;0,AA7,"-"),"-")</f>
        <v>-</v>
      </c>
      <c r="AC7" s="71" t="str">
        <f t="shared" ref="AC7:AC9" si="46">IFERROR(IF(AC$4&gt;0,AB7,"-"),"-")</f>
        <v>-</v>
      </c>
      <c r="AD7" s="71" t="str">
        <f t="shared" ref="AD7:AD9" si="47">IFERROR(IF(AD$4&gt;0,AC7,"-"),"-")</f>
        <v>-</v>
      </c>
      <c r="AE7" s="71" t="str">
        <f t="shared" ref="AE7:AE9" si="48">IFERROR(IF(AE$4&gt;0,AD7,"-"),"-")</f>
        <v>-</v>
      </c>
      <c r="AF7" s="71" t="str">
        <f t="shared" ref="AF7:AF9" si="49">IFERROR(IF(AF$4&gt;0,AE7,"-"),"-")</f>
        <v>-</v>
      </c>
      <c r="AG7" s="71" t="str">
        <f t="shared" ref="AG7:AG9" si="50">IFERROR(IF(AG$4&gt;0,AF7,"-"),"-")</f>
        <v>-</v>
      </c>
      <c r="AH7" s="71" t="str">
        <f t="shared" ref="AH7:AH9" si="51">IFERROR(IF(AH$4&gt;0,AG7,"-"),"-")</f>
        <v>-</v>
      </c>
      <c r="AI7" s="22"/>
      <c r="AJ7" s="14"/>
      <c r="AK7" s="285" t="s">
        <v>157</v>
      </c>
      <c r="AL7" s="485" t="s">
        <v>160</v>
      </c>
      <c r="AM7" s="486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</row>
    <row r="8" spans="1:164" s="1" customFormat="1" ht="30" customHeight="1" x14ac:dyDescent="0.2">
      <c r="A8" s="14"/>
      <c r="B8" s="126"/>
      <c r="C8" s="127"/>
      <c r="D8" s="75" t="s">
        <v>5</v>
      </c>
      <c r="E8" s="72">
        <v>3.4</v>
      </c>
      <c r="F8" s="72" t="str">
        <f t="shared" si="24"/>
        <v>-</v>
      </c>
      <c r="G8" s="72" t="str">
        <f t="shared" si="24"/>
        <v>-</v>
      </c>
      <c r="H8" s="72" t="str">
        <f t="shared" si="25"/>
        <v>-</v>
      </c>
      <c r="I8" s="72" t="str">
        <f t="shared" si="26"/>
        <v>-</v>
      </c>
      <c r="J8" s="72" t="str">
        <f t="shared" si="27"/>
        <v>-</v>
      </c>
      <c r="K8" s="72" t="str">
        <f t="shared" si="28"/>
        <v>-</v>
      </c>
      <c r="L8" s="72" t="str">
        <f t="shared" si="29"/>
        <v>-</v>
      </c>
      <c r="M8" s="72" t="str">
        <f t="shared" si="30"/>
        <v>-</v>
      </c>
      <c r="N8" s="72" t="str">
        <f t="shared" si="31"/>
        <v>-</v>
      </c>
      <c r="O8" s="72" t="str">
        <f t="shared" si="32"/>
        <v>-</v>
      </c>
      <c r="P8" s="72" t="str">
        <f t="shared" si="33"/>
        <v>-</v>
      </c>
      <c r="Q8" s="72" t="str">
        <f t="shared" si="34"/>
        <v>-</v>
      </c>
      <c r="R8" s="72" t="str">
        <f t="shared" si="35"/>
        <v>-</v>
      </c>
      <c r="S8" s="72" t="str">
        <f t="shared" si="36"/>
        <v>-</v>
      </c>
      <c r="T8" s="72" t="str">
        <f t="shared" si="37"/>
        <v>-</v>
      </c>
      <c r="U8" s="72" t="str">
        <f t="shared" si="38"/>
        <v>-</v>
      </c>
      <c r="V8" s="72" t="str">
        <f t="shared" si="39"/>
        <v>-</v>
      </c>
      <c r="W8" s="72" t="str">
        <f t="shared" si="40"/>
        <v>-</v>
      </c>
      <c r="X8" s="72" t="str">
        <f t="shared" si="41"/>
        <v>-</v>
      </c>
      <c r="Y8" s="72" t="str">
        <f t="shared" si="42"/>
        <v>-</v>
      </c>
      <c r="Z8" s="72" t="str">
        <f t="shared" si="43"/>
        <v>-</v>
      </c>
      <c r="AA8" s="72" t="str">
        <f t="shared" si="44"/>
        <v>-</v>
      </c>
      <c r="AB8" s="72" t="str">
        <f t="shared" si="45"/>
        <v>-</v>
      </c>
      <c r="AC8" s="72" t="str">
        <f t="shared" si="46"/>
        <v>-</v>
      </c>
      <c r="AD8" s="72" t="str">
        <f t="shared" si="47"/>
        <v>-</v>
      </c>
      <c r="AE8" s="72" t="str">
        <f t="shared" si="48"/>
        <v>-</v>
      </c>
      <c r="AF8" s="72" t="str">
        <f t="shared" si="49"/>
        <v>-</v>
      </c>
      <c r="AG8" s="72" t="str">
        <f t="shared" si="50"/>
        <v>-</v>
      </c>
      <c r="AH8" s="72" t="str">
        <f t="shared" si="51"/>
        <v>-</v>
      </c>
      <c r="AI8" s="22"/>
      <c r="AJ8" s="14"/>
      <c r="AK8" s="285" t="s">
        <v>163</v>
      </c>
      <c r="AL8" s="485"/>
      <c r="AM8" s="486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</row>
    <row r="9" spans="1:164" s="1" customFormat="1" ht="30" customHeight="1" x14ac:dyDescent="0.2">
      <c r="A9" s="14"/>
      <c r="B9" s="128"/>
      <c r="C9" s="129"/>
      <c r="D9" s="75" t="s">
        <v>6</v>
      </c>
      <c r="E9" s="72">
        <v>4</v>
      </c>
      <c r="F9" s="72" t="str">
        <f t="shared" si="24"/>
        <v>-</v>
      </c>
      <c r="G9" s="72" t="str">
        <f t="shared" si="24"/>
        <v>-</v>
      </c>
      <c r="H9" s="72" t="str">
        <f t="shared" si="25"/>
        <v>-</v>
      </c>
      <c r="I9" s="72" t="str">
        <f t="shared" si="26"/>
        <v>-</v>
      </c>
      <c r="J9" s="72" t="str">
        <f t="shared" si="27"/>
        <v>-</v>
      </c>
      <c r="K9" s="72" t="str">
        <f t="shared" si="28"/>
        <v>-</v>
      </c>
      <c r="L9" s="72" t="str">
        <f t="shared" si="29"/>
        <v>-</v>
      </c>
      <c r="M9" s="72" t="str">
        <f t="shared" si="30"/>
        <v>-</v>
      </c>
      <c r="N9" s="72" t="str">
        <f t="shared" si="31"/>
        <v>-</v>
      </c>
      <c r="O9" s="72" t="str">
        <f t="shared" si="32"/>
        <v>-</v>
      </c>
      <c r="P9" s="72" t="str">
        <f t="shared" si="33"/>
        <v>-</v>
      </c>
      <c r="Q9" s="72" t="str">
        <f t="shared" si="34"/>
        <v>-</v>
      </c>
      <c r="R9" s="72" t="str">
        <f t="shared" si="35"/>
        <v>-</v>
      </c>
      <c r="S9" s="72" t="str">
        <f t="shared" si="36"/>
        <v>-</v>
      </c>
      <c r="T9" s="72" t="str">
        <f t="shared" si="37"/>
        <v>-</v>
      </c>
      <c r="U9" s="72" t="str">
        <f t="shared" si="38"/>
        <v>-</v>
      </c>
      <c r="V9" s="72" t="str">
        <f t="shared" si="39"/>
        <v>-</v>
      </c>
      <c r="W9" s="72" t="str">
        <f t="shared" si="40"/>
        <v>-</v>
      </c>
      <c r="X9" s="72" t="str">
        <f t="shared" si="41"/>
        <v>-</v>
      </c>
      <c r="Y9" s="72" t="str">
        <f t="shared" si="42"/>
        <v>-</v>
      </c>
      <c r="Z9" s="72" t="str">
        <f t="shared" si="43"/>
        <v>-</v>
      </c>
      <c r="AA9" s="72" t="str">
        <f t="shared" si="44"/>
        <v>-</v>
      </c>
      <c r="AB9" s="72" t="str">
        <f t="shared" si="45"/>
        <v>-</v>
      </c>
      <c r="AC9" s="72" t="str">
        <f t="shared" si="46"/>
        <v>-</v>
      </c>
      <c r="AD9" s="72" t="str">
        <f t="shared" si="47"/>
        <v>-</v>
      </c>
      <c r="AE9" s="72" t="str">
        <f t="shared" si="48"/>
        <v>-</v>
      </c>
      <c r="AF9" s="72" t="str">
        <f t="shared" si="49"/>
        <v>-</v>
      </c>
      <c r="AG9" s="72" t="str">
        <f t="shared" si="50"/>
        <v>-</v>
      </c>
      <c r="AH9" s="72" t="str">
        <f t="shared" si="51"/>
        <v>-</v>
      </c>
      <c r="AI9" s="22"/>
      <c r="AJ9" s="14"/>
      <c r="AK9" s="285" t="s">
        <v>55</v>
      </c>
      <c r="AL9" s="485" t="s">
        <v>55</v>
      </c>
      <c r="AM9" s="486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</row>
    <row r="10" spans="1:164" s="1" customFormat="1" ht="30" customHeight="1" x14ac:dyDescent="0.2">
      <c r="A10" s="15"/>
      <c r="B10" s="207"/>
      <c r="C10" s="47"/>
      <c r="D10" s="185" t="s">
        <v>8</v>
      </c>
      <c r="E10" s="57">
        <f t="shared" ref="E10:F10" si="52">IFERROR(E6*(0.38*(E9)+0.21*(E8)+1.05)/3.28,"-")</f>
        <v>2302.8048780487807</v>
      </c>
      <c r="F10" s="57" t="str">
        <f t="shared" si="52"/>
        <v>-</v>
      </c>
      <c r="G10" s="57" t="str">
        <f t="shared" ref="G10:AH10" si="53">IFERROR(G6*(0.38*(G9)+0.21*(G8)+1.05)/3.28,"-")</f>
        <v>-</v>
      </c>
      <c r="H10" s="57" t="str">
        <f t="shared" si="53"/>
        <v>-</v>
      </c>
      <c r="I10" s="57" t="str">
        <f t="shared" si="53"/>
        <v>-</v>
      </c>
      <c r="J10" s="57" t="str">
        <f t="shared" si="53"/>
        <v>-</v>
      </c>
      <c r="K10" s="57" t="str">
        <f t="shared" si="53"/>
        <v>-</v>
      </c>
      <c r="L10" s="57" t="str">
        <f t="shared" si="53"/>
        <v>-</v>
      </c>
      <c r="M10" s="57" t="str">
        <f t="shared" si="53"/>
        <v>-</v>
      </c>
      <c r="N10" s="57" t="str">
        <f t="shared" si="53"/>
        <v>-</v>
      </c>
      <c r="O10" s="57" t="str">
        <f t="shared" si="53"/>
        <v>-</v>
      </c>
      <c r="P10" s="57" t="str">
        <f t="shared" si="53"/>
        <v>-</v>
      </c>
      <c r="Q10" s="57" t="str">
        <f t="shared" si="53"/>
        <v>-</v>
      </c>
      <c r="R10" s="57" t="str">
        <f t="shared" si="53"/>
        <v>-</v>
      </c>
      <c r="S10" s="57" t="str">
        <f t="shared" si="53"/>
        <v>-</v>
      </c>
      <c r="T10" s="57" t="str">
        <f t="shared" si="53"/>
        <v>-</v>
      </c>
      <c r="U10" s="57" t="str">
        <f t="shared" si="53"/>
        <v>-</v>
      </c>
      <c r="V10" s="57" t="str">
        <f t="shared" si="53"/>
        <v>-</v>
      </c>
      <c r="W10" s="57" t="str">
        <f t="shared" si="53"/>
        <v>-</v>
      </c>
      <c r="X10" s="57" t="str">
        <f t="shared" si="53"/>
        <v>-</v>
      </c>
      <c r="Y10" s="57" t="str">
        <f t="shared" si="53"/>
        <v>-</v>
      </c>
      <c r="Z10" s="57" t="str">
        <f t="shared" si="53"/>
        <v>-</v>
      </c>
      <c r="AA10" s="57" t="str">
        <f t="shared" si="53"/>
        <v>-</v>
      </c>
      <c r="AB10" s="57" t="str">
        <f t="shared" si="53"/>
        <v>-</v>
      </c>
      <c r="AC10" s="57" t="str">
        <f t="shared" si="53"/>
        <v>-</v>
      </c>
      <c r="AD10" s="57" t="str">
        <f t="shared" si="53"/>
        <v>-</v>
      </c>
      <c r="AE10" s="57" t="str">
        <f t="shared" si="53"/>
        <v>-</v>
      </c>
      <c r="AF10" s="57" t="str">
        <f t="shared" si="53"/>
        <v>-</v>
      </c>
      <c r="AG10" s="57" t="str">
        <f t="shared" si="53"/>
        <v>-</v>
      </c>
      <c r="AH10" s="57" t="str">
        <f t="shared" si="53"/>
        <v>-</v>
      </c>
      <c r="AI10" s="22"/>
      <c r="AJ10" s="33"/>
      <c r="AK10" s="285" t="s">
        <v>171</v>
      </c>
      <c r="AL10" s="485" t="s">
        <v>55</v>
      </c>
      <c r="AM10" s="486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</row>
    <row r="11" spans="1:164" s="1" customFormat="1" ht="30" customHeight="1" x14ac:dyDescent="0.2">
      <c r="A11" s="15"/>
      <c r="B11" s="208"/>
      <c r="C11" s="209"/>
      <c r="D11" s="190" t="s">
        <v>38</v>
      </c>
      <c r="E11" s="191">
        <f t="shared" ref="E11:F11" si="54">IFERROR(E10/E5,"-")</f>
        <v>36.55245838172668</v>
      </c>
      <c r="F11" s="191" t="str">
        <f t="shared" si="54"/>
        <v>-</v>
      </c>
      <c r="G11" s="191" t="str">
        <f t="shared" ref="G11:AH11" si="55">IFERROR(G10/G5,"-")</f>
        <v>-</v>
      </c>
      <c r="H11" s="191" t="str">
        <f t="shared" si="55"/>
        <v>-</v>
      </c>
      <c r="I11" s="191" t="str">
        <f t="shared" si="55"/>
        <v>-</v>
      </c>
      <c r="J11" s="191" t="str">
        <f t="shared" si="55"/>
        <v>-</v>
      </c>
      <c r="K11" s="191" t="str">
        <f t="shared" si="55"/>
        <v>-</v>
      </c>
      <c r="L11" s="191" t="str">
        <f t="shared" si="55"/>
        <v>-</v>
      </c>
      <c r="M11" s="191" t="str">
        <f t="shared" si="55"/>
        <v>-</v>
      </c>
      <c r="N11" s="191" t="str">
        <f t="shared" si="55"/>
        <v>-</v>
      </c>
      <c r="O11" s="191" t="str">
        <f t="shared" si="55"/>
        <v>-</v>
      </c>
      <c r="P11" s="191" t="str">
        <f t="shared" si="55"/>
        <v>-</v>
      </c>
      <c r="Q11" s="191" t="str">
        <f t="shared" si="55"/>
        <v>-</v>
      </c>
      <c r="R11" s="191" t="str">
        <f t="shared" si="55"/>
        <v>-</v>
      </c>
      <c r="S11" s="191" t="str">
        <f t="shared" si="55"/>
        <v>-</v>
      </c>
      <c r="T11" s="191" t="str">
        <f t="shared" si="55"/>
        <v>-</v>
      </c>
      <c r="U11" s="191" t="str">
        <f t="shared" si="55"/>
        <v>-</v>
      </c>
      <c r="V11" s="191" t="str">
        <f t="shared" si="55"/>
        <v>-</v>
      </c>
      <c r="W11" s="191" t="str">
        <f t="shared" si="55"/>
        <v>-</v>
      </c>
      <c r="X11" s="191" t="str">
        <f t="shared" si="55"/>
        <v>-</v>
      </c>
      <c r="Y11" s="191" t="str">
        <f t="shared" si="55"/>
        <v>-</v>
      </c>
      <c r="Z11" s="191" t="str">
        <f t="shared" si="55"/>
        <v>-</v>
      </c>
      <c r="AA11" s="191" t="str">
        <f t="shared" si="55"/>
        <v>-</v>
      </c>
      <c r="AB11" s="191" t="str">
        <f t="shared" si="55"/>
        <v>-</v>
      </c>
      <c r="AC11" s="191" t="str">
        <f t="shared" si="55"/>
        <v>-</v>
      </c>
      <c r="AD11" s="191" t="str">
        <f t="shared" si="55"/>
        <v>-</v>
      </c>
      <c r="AE11" s="191" t="str">
        <f t="shared" si="55"/>
        <v>-</v>
      </c>
      <c r="AF11" s="191" t="str">
        <f t="shared" si="55"/>
        <v>-</v>
      </c>
      <c r="AG11" s="191" t="str">
        <f t="shared" si="55"/>
        <v>-</v>
      </c>
      <c r="AH11" s="191" t="str">
        <f t="shared" si="55"/>
        <v>-</v>
      </c>
      <c r="AI11" s="22"/>
      <c r="AJ11" s="15"/>
      <c r="AK11" s="285" t="s">
        <v>172</v>
      </c>
      <c r="AL11" s="485" t="s">
        <v>164</v>
      </c>
      <c r="AM11" s="486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</row>
    <row r="12" spans="1:164" s="1" customFormat="1" ht="15" customHeight="1" x14ac:dyDescent="0.2">
      <c r="A12" s="1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</row>
    <row r="13" spans="1:164" s="1" customFormat="1" ht="30" customHeight="1" x14ac:dyDescent="0.2">
      <c r="A13" s="69"/>
      <c r="B13" s="483" t="s">
        <v>93</v>
      </c>
      <c r="C13" s="484"/>
      <c r="D13" s="192" t="s">
        <v>56</v>
      </c>
      <c r="E13" s="191">
        <f t="shared" ref="E13:AH13" si="56">IFERROR(E58/E$56,"-")</f>
        <v>12.1342</v>
      </c>
      <c r="F13" s="191" t="str">
        <f t="shared" si="56"/>
        <v>-</v>
      </c>
      <c r="G13" s="191" t="str">
        <f t="shared" si="56"/>
        <v>-</v>
      </c>
      <c r="H13" s="191" t="str">
        <f t="shared" si="56"/>
        <v>-</v>
      </c>
      <c r="I13" s="191" t="str">
        <f t="shared" si="56"/>
        <v>-</v>
      </c>
      <c r="J13" s="191" t="str">
        <f t="shared" si="56"/>
        <v>-</v>
      </c>
      <c r="K13" s="191" t="str">
        <f t="shared" si="56"/>
        <v>-</v>
      </c>
      <c r="L13" s="191" t="str">
        <f t="shared" si="56"/>
        <v>-</v>
      </c>
      <c r="M13" s="191" t="str">
        <f t="shared" si="56"/>
        <v>-</v>
      </c>
      <c r="N13" s="191" t="str">
        <f t="shared" si="56"/>
        <v>-</v>
      </c>
      <c r="O13" s="191" t="str">
        <f t="shared" si="56"/>
        <v>-</v>
      </c>
      <c r="P13" s="191" t="str">
        <f t="shared" si="56"/>
        <v>-</v>
      </c>
      <c r="Q13" s="191" t="str">
        <f t="shared" si="56"/>
        <v>-</v>
      </c>
      <c r="R13" s="191" t="str">
        <f t="shared" si="56"/>
        <v>-</v>
      </c>
      <c r="S13" s="191" t="str">
        <f t="shared" si="56"/>
        <v>-</v>
      </c>
      <c r="T13" s="191" t="str">
        <f t="shared" si="56"/>
        <v>-</v>
      </c>
      <c r="U13" s="191" t="str">
        <f t="shared" si="56"/>
        <v>-</v>
      </c>
      <c r="V13" s="191" t="str">
        <f t="shared" si="56"/>
        <v>-</v>
      </c>
      <c r="W13" s="191" t="str">
        <f t="shared" si="56"/>
        <v>-</v>
      </c>
      <c r="X13" s="191" t="str">
        <f t="shared" si="56"/>
        <v>-</v>
      </c>
      <c r="Y13" s="191" t="str">
        <f t="shared" si="56"/>
        <v>-</v>
      </c>
      <c r="Z13" s="191" t="str">
        <f t="shared" si="56"/>
        <v>-</v>
      </c>
      <c r="AA13" s="191" t="str">
        <f t="shared" si="56"/>
        <v>-</v>
      </c>
      <c r="AB13" s="191" t="str">
        <f t="shared" si="56"/>
        <v>-</v>
      </c>
      <c r="AC13" s="191" t="str">
        <f t="shared" si="56"/>
        <v>-</v>
      </c>
      <c r="AD13" s="191" t="str">
        <f t="shared" si="56"/>
        <v>-</v>
      </c>
      <c r="AE13" s="191" t="str">
        <f t="shared" si="56"/>
        <v>-</v>
      </c>
      <c r="AF13" s="191" t="str">
        <f t="shared" si="56"/>
        <v>-</v>
      </c>
      <c r="AG13" s="191" t="str">
        <f t="shared" si="56"/>
        <v>-</v>
      </c>
      <c r="AH13" s="191" t="str">
        <f t="shared" si="56"/>
        <v>-</v>
      </c>
      <c r="AI13" s="22"/>
      <c r="AJ13" s="15"/>
      <c r="AK13" s="285" t="s">
        <v>173</v>
      </c>
      <c r="AL13" s="490">
        <v>24</v>
      </c>
      <c r="AM13" s="491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</row>
    <row r="14" spans="1:164" s="1" customFormat="1" ht="30" customHeight="1" x14ac:dyDescent="0.2">
      <c r="A14" s="134"/>
      <c r="B14" s="137"/>
      <c r="C14" s="138"/>
      <c r="D14" s="136" t="s">
        <v>58</v>
      </c>
      <c r="E14" s="197">
        <f t="shared" ref="E14:F14" si="57">IFERROR(E11/E13,"-")</f>
        <v>3.0123500833781116</v>
      </c>
      <c r="F14" s="197" t="str">
        <f t="shared" si="57"/>
        <v>-</v>
      </c>
      <c r="G14" s="197" t="str">
        <f t="shared" ref="G14:AH14" si="58">IFERROR(G11/G13,"-")</f>
        <v>-</v>
      </c>
      <c r="H14" s="197" t="str">
        <f t="shared" si="58"/>
        <v>-</v>
      </c>
      <c r="I14" s="197" t="str">
        <f t="shared" si="58"/>
        <v>-</v>
      </c>
      <c r="J14" s="197" t="str">
        <f t="shared" si="58"/>
        <v>-</v>
      </c>
      <c r="K14" s="197" t="str">
        <f t="shared" si="58"/>
        <v>-</v>
      </c>
      <c r="L14" s="197" t="str">
        <f t="shared" si="58"/>
        <v>-</v>
      </c>
      <c r="M14" s="197" t="str">
        <f t="shared" si="58"/>
        <v>-</v>
      </c>
      <c r="N14" s="197" t="str">
        <f t="shared" si="58"/>
        <v>-</v>
      </c>
      <c r="O14" s="197" t="str">
        <f>IFERROR(O11/O13,"-")</f>
        <v>-</v>
      </c>
      <c r="P14" s="197" t="str">
        <f t="shared" si="58"/>
        <v>-</v>
      </c>
      <c r="Q14" s="197" t="str">
        <f t="shared" si="58"/>
        <v>-</v>
      </c>
      <c r="R14" s="197" t="str">
        <f t="shared" si="58"/>
        <v>-</v>
      </c>
      <c r="S14" s="197" t="str">
        <f t="shared" si="58"/>
        <v>-</v>
      </c>
      <c r="T14" s="197" t="str">
        <f t="shared" si="58"/>
        <v>-</v>
      </c>
      <c r="U14" s="197" t="str">
        <f t="shared" si="58"/>
        <v>-</v>
      </c>
      <c r="V14" s="197" t="str">
        <f t="shared" si="58"/>
        <v>-</v>
      </c>
      <c r="W14" s="197" t="str">
        <f t="shared" si="58"/>
        <v>-</v>
      </c>
      <c r="X14" s="197" t="str">
        <f t="shared" si="58"/>
        <v>-</v>
      </c>
      <c r="Y14" s="197" t="str">
        <f t="shared" si="58"/>
        <v>-</v>
      </c>
      <c r="Z14" s="197" t="str">
        <f t="shared" si="58"/>
        <v>-</v>
      </c>
      <c r="AA14" s="197" t="str">
        <f t="shared" si="58"/>
        <v>-</v>
      </c>
      <c r="AB14" s="197" t="str">
        <f t="shared" si="58"/>
        <v>-</v>
      </c>
      <c r="AC14" s="197" t="str">
        <f t="shared" si="58"/>
        <v>-</v>
      </c>
      <c r="AD14" s="197" t="str">
        <f t="shared" si="58"/>
        <v>-</v>
      </c>
      <c r="AE14" s="197" t="str">
        <f t="shared" si="58"/>
        <v>-</v>
      </c>
      <c r="AF14" s="197" t="str">
        <f t="shared" si="58"/>
        <v>-</v>
      </c>
      <c r="AG14" s="197" t="str">
        <f t="shared" si="58"/>
        <v>-</v>
      </c>
      <c r="AH14" s="197" t="str">
        <f t="shared" si="58"/>
        <v>-</v>
      </c>
      <c r="AI14" s="22"/>
      <c r="AJ14" s="15"/>
      <c r="AK14" s="285" t="s">
        <v>168</v>
      </c>
      <c r="AL14" s="492">
        <f>AL15/AL13</f>
        <v>1.4583333333333333</v>
      </c>
      <c r="AM14" s="493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</row>
    <row r="15" spans="1:164" s="1" customFormat="1" ht="30" customHeight="1" x14ac:dyDescent="0.2">
      <c r="A15" s="134"/>
      <c r="B15" s="126"/>
      <c r="C15" s="127"/>
      <c r="D15" s="136" t="s">
        <v>57</v>
      </c>
      <c r="E15" s="191">
        <f t="shared" ref="E15:AH15" si="59">IFERROR(E6/E$56,"-")</f>
        <v>36.507936507936506</v>
      </c>
      <c r="F15" s="191" t="str">
        <f t="shared" si="59"/>
        <v>-</v>
      </c>
      <c r="G15" s="191" t="str">
        <f t="shared" si="59"/>
        <v>-</v>
      </c>
      <c r="H15" s="191" t="str">
        <f t="shared" si="59"/>
        <v>-</v>
      </c>
      <c r="I15" s="191" t="str">
        <f t="shared" si="59"/>
        <v>-</v>
      </c>
      <c r="J15" s="191" t="str">
        <f t="shared" si="59"/>
        <v>-</v>
      </c>
      <c r="K15" s="191" t="str">
        <f t="shared" si="59"/>
        <v>-</v>
      </c>
      <c r="L15" s="191" t="str">
        <f t="shared" si="59"/>
        <v>-</v>
      </c>
      <c r="M15" s="191" t="str">
        <f t="shared" si="59"/>
        <v>-</v>
      </c>
      <c r="N15" s="191" t="str">
        <f t="shared" si="59"/>
        <v>-</v>
      </c>
      <c r="O15" s="191" t="str">
        <f t="shared" si="59"/>
        <v>-</v>
      </c>
      <c r="P15" s="191" t="str">
        <f t="shared" si="59"/>
        <v>-</v>
      </c>
      <c r="Q15" s="191" t="str">
        <f t="shared" si="59"/>
        <v>-</v>
      </c>
      <c r="R15" s="191" t="str">
        <f t="shared" si="59"/>
        <v>-</v>
      </c>
      <c r="S15" s="191" t="str">
        <f t="shared" si="59"/>
        <v>-</v>
      </c>
      <c r="T15" s="191" t="str">
        <f t="shared" si="59"/>
        <v>-</v>
      </c>
      <c r="U15" s="191" t="str">
        <f t="shared" si="59"/>
        <v>-</v>
      </c>
      <c r="V15" s="191" t="str">
        <f t="shared" si="59"/>
        <v>-</v>
      </c>
      <c r="W15" s="191" t="str">
        <f t="shared" si="59"/>
        <v>-</v>
      </c>
      <c r="X15" s="191" t="str">
        <f t="shared" si="59"/>
        <v>-</v>
      </c>
      <c r="Y15" s="191" t="str">
        <f t="shared" si="59"/>
        <v>-</v>
      </c>
      <c r="Z15" s="191" t="str">
        <f t="shared" si="59"/>
        <v>-</v>
      </c>
      <c r="AA15" s="191" t="str">
        <f t="shared" si="59"/>
        <v>-</v>
      </c>
      <c r="AB15" s="191" t="str">
        <f t="shared" si="59"/>
        <v>-</v>
      </c>
      <c r="AC15" s="191" t="str">
        <f t="shared" si="59"/>
        <v>-</v>
      </c>
      <c r="AD15" s="191" t="str">
        <f t="shared" si="59"/>
        <v>-</v>
      </c>
      <c r="AE15" s="191" t="str">
        <f t="shared" si="59"/>
        <v>-</v>
      </c>
      <c r="AF15" s="191" t="str">
        <f t="shared" si="59"/>
        <v>-</v>
      </c>
      <c r="AG15" s="191" t="str">
        <f t="shared" si="59"/>
        <v>-</v>
      </c>
      <c r="AH15" s="191" t="str">
        <f t="shared" si="59"/>
        <v>-</v>
      </c>
      <c r="AI15" s="22"/>
      <c r="AJ15" s="15"/>
      <c r="AK15" s="286" t="s">
        <v>175</v>
      </c>
      <c r="AL15" s="510">
        <v>35</v>
      </c>
      <c r="AM15" s="511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</row>
    <row r="16" spans="1:164" s="1" customFormat="1" ht="30" customHeight="1" x14ac:dyDescent="0.2">
      <c r="A16" s="134"/>
      <c r="B16" s="130"/>
      <c r="C16" s="131"/>
      <c r="D16" s="136" t="s">
        <v>59</v>
      </c>
      <c r="E16" s="198">
        <f t="shared" ref="E16:F16" si="60">IFERROR(E15*E7/100,"-")</f>
        <v>18.253968253968253</v>
      </c>
      <c r="F16" s="198" t="str">
        <f t="shared" si="60"/>
        <v>-</v>
      </c>
      <c r="G16" s="198" t="str">
        <f t="shared" ref="G16:AH16" si="61">IFERROR(G15*G7/100,"-")</f>
        <v>-</v>
      </c>
      <c r="H16" s="198" t="str">
        <f t="shared" si="61"/>
        <v>-</v>
      </c>
      <c r="I16" s="198" t="str">
        <f t="shared" si="61"/>
        <v>-</v>
      </c>
      <c r="J16" s="198" t="str">
        <f t="shared" si="61"/>
        <v>-</v>
      </c>
      <c r="K16" s="198" t="str">
        <f t="shared" si="61"/>
        <v>-</v>
      </c>
      <c r="L16" s="198" t="str">
        <f t="shared" si="61"/>
        <v>-</v>
      </c>
      <c r="M16" s="198" t="str">
        <f t="shared" si="61"/>
        <v>-</v>
      </c>
      <c r="N16" s="198" t="str">
        <f t="shared" si="61"/>
        <v>-</v>
      </c>
      <c r="O16" s="198" t="str">
        <f t="shared" si="61"/>
        <v>-</v>
      </c>
      <c r="P16" s="198" t="str">
        <f t="shared" si="61"/>
        <v>-</v>
      </c>
      <c r="Q16" s="198" t="str">
        <f t="shared" si="61"/>
        <v>-</v>
      </c>
      <c r="R16" s="198" t="str">
        <f t="shared" si="61"/>
        <v>-</v>
      </c>
      <c r="S16" s="198" t="str">
        <f t="shared" si="61"/>
        <v>-</v>
      </c>
      <c r="T16" s="198" t="str">
        <f t="shared" si="61"/>
        <v>-</v>
      </c>
      <c r="U16" s="198" t="str">
        <f t="shared" si="61"/>
        <v>-</v>
      </c>
      <c r="V16" s="198" t="str">
        <f t="shared" si="61"/>
        <v>-</v>
      </c>
      <c r="W16" s="198" t="str">
        <f t="shared" si="61"/>
        <v>-</v>
      </c>
      <c r="X16" s="198" t="str">
        <f t="shared" si="61"/>
        <v>-</v>
      </c>
      <c r="Y16" s="198" t="str">
        <f t="shared" si="61"/>
        <v>-</v>
      </c>
      <c r="Z16" s="198" t="str">
        <f t="shared" si="61"/>
        <v>-</v>
      </c>
      <c r="AA16" s="198" t="str">
        <f t="shared" si="61"/>
        <v>-</v>
      </c>
      <c r="AB16" s="198" t="str">
        <f t="shared" si="61"/>
        <v>-</v>
      </c>
      <c r="AC16" s="198" t="str">
        <f t="shared" si="61"/>
        <v>-</v>
      </c>
      <c r="AD16" s="198" t="str">
        <f t="shared" si="61"/>
        <v>-</v>
      </c>
      <c r="AE16" s="198" t="str">
        <f t="shared" si="61"/>
        <v>-</v>
      </c>
      <c r="AF16" s="198" t="str">
        <f t="shared" si="61"/>
        <v>-</v>
      </c>
      <c r="AG16" s="198" t="str">
        <f t="shared" si="61"/>
        <v>-</v>
      </c>
      <c r="AH16" s="198" t="str">
        <f t="shared" si="61"/>
        <v>-</v>
      </c>
      <c r="AI16" s="22"/>
      <c r="AJ16" s="15"/>
      <c r="AK16" s="285" t="s">
        <v>174</v>
      </c>
      <c r="AL16" s="512">
        <v>44926</v>
      </c>
      <c r="AM16" s="513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</row>
    <row r="17" spans="1:164" s="1" customFormat="1" ht="30" customHeight="1" x14ac:dyDescent="0.2">
      <c r="A17" s="135"/>
      <c r="B17" s="130"/>
      <c r="C17" s="131"/>
      <c r="D17" s="136" t="s">
        <v>60</v>
      </c>
      <c r="E17" s="198">
        <f t="shared" ref="E17:AH17" si="62">IFERROR(E59/E$56,"-")</f>
        <v>3.4081000000000001</v>
      </c>
      <c r="F17" s="198" t="str">
        <f t="shared" si="62"/>
        <v>-</v>
      </c>
      <c r="G17" s="198" t="str">
        <f t="shared" si="62"/>
        <v>-</v>
      </c>
      <c r="H17" s="198" t="str">
        <f t="shared" si="62"/>
        <v>-</v>
      </c>
      <c r="I17" s="198" t="str">
        <f t="shared" si="62"/>
        <v>-</v>
      </c>
      <c r="J17" s="198" t="str">
        <f t="shared" si="62"/>
        <v>-</v>
      </c>
      <c r="K17" s="198" t="str">
        <f t="shared" si="62"/>
        <v>-</v>
      </c>
      <c r="L17" s="198" t="str">
        <f t="shared" si="62"/>
        <v>-</v>
      </c>
      <c r="M17" s="198" t="str">
        <f t="shared" si="62"/>
        <v>-</v>
      </c>
      <c r="N17" s="198" t="str">
        <f t="shared" si="62"/>
        <v>-</v>
      </c>
      <c r="O17" s="198" t="str">
        <f t="shared" si="62"/>
        <v>-</v>
      </c>
      <c r="P17" s="198" t="str">
        <f t="shared" si="62"/>
        <v>-</v>
      </c>
      <c r="Q17" s="198" t="str">
        <f t="shared" si="62"/>
        <v>-</v>
      </c>
      <c r="R17" s="198" t="str">
        <f t="shared" si="62"/>
        <v>-</v>
      </c>
      <c r="S17" s="198" t="str">
        <f t="shared" si="62"/>
        <v>-</v>
      </c>
      <c r="T17" s="198" t="str">
        <f t="shared" si="62"/>
        <v>-</v>
      </c>
      <c r="U17" s="198" t="str">
        <f t="shared" si="62"/>
        <v>-</v>
      </c>
      <c r="V17" s="198" t="str">
        <f t="shared" si="62"/>
        <v>-</v>
      </c>
      <c r="W17" s="198" t="str">
        <f t="shared" si="62"/>
        <v>-</v>
      </c>
      <c r="X17" s="198" t="str">
        <f t="shared" si="62"/>
        <v>-</v>
      </c>
      <c r="Y17" s="198" t="str">
        <f t="shared" si="62"/>
        <v>-</v>
      </c>
      <c r="Z17" s="198" t="str">
        <f t="shared" si="62"/>
        <v>-</v>
      </c>
      <c r="AA17" s="198" t="str">
        <f t="shared" si="62"/>
        <v>-</v>
      </c>
      <c r="AB17" s="198" t="str">
        <f t="shared" si="62"/>
        <v>-</v>
      </c>
      <c r="AC17" s="198" t="str">
        <f t="shared" si="62"/>
        <v>-</v>
      </c>
      <c r="AD17" s="198" t="str">
        <f t="shared" si="62"/>
        <v>-</v>
      </c>
      <c r="AE17" s="198" t="str">
        <f t="shared" si="62"/>
        <v>-</v>
      </c>
      <c r="AF17" s="198" t="str">
        <f t="shared" si="62"/>
        <v>-</v>
      </c>
      <c r="AG17" s="198" t="str">
        <f t="shared" si="62"/>
        <v>-</v>
      </c>
      <c r="AH17" s="198" t="str">
        <f t="shared" si="62"/>
        <v>-</v>
      </c>
      <c r="AI17" s="22"/>
      <c r="AJ17" s="15"/>
      <c r="AK17" s="504" t="s">
        <v>169</v>
      </c>
      <c r="AL17" s="506" t="s">
        <v>55</v>
      </c>
      <c r="AM17" s="507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</row>
    <row r="18" spans="1:164" s="92" customFormat="1" ht="30" customHeight="1" x14ac:dyDescent="0.2">
      <c r="A18" s="134"/>
      <c r="B18" s="130"/>
      <c r="C18" s="131"/>
      <c r="D18" s="186" t="s">
        <v>61</v>
      </c>
      <c r="E18" s="187">
        <f>IFERROR((E16-E17),"-")</f>
        <v>14.845868253968252</v>
      </c>
      <c r="F18" s="187" t="str">
        <f t="shared" ref="F18" si="63">IFERROR((F16-F17),"-")</f>
        <v>-</v>
      </c>
      <c r="G18" s="187" t="str">
        <f t="shared" ref="G18:AH18" si="64">IFERROR((G16-G17),"-")</f>
        <v>-</v>
      </c>
      <c r="H18" s="187" t="str">
        <f t="shared" si="64"/>
        <v>-</v>
      </c>
      <c r="I18" s="187" t="str">
        <f t="shared" si="64"/>
        <v>-</v>
      </c>
      <c r="J18" s="187" t="str">
        <f t="shared" si="64"/>
        <v>-</v>
      </c>
      <c r="K18" s="187" t="str">
        <f t="shared" si="64"/>
        <v>-</v>
      </c>
      <c r="L18" s="187" t="str">
        <f t="shared" si="64"/>
        <v>-</v>
      </c>
      <c r="M18" s="187" t="str">
        <f t="shared" si="64"/>
        <v>-</v>
      </c>
      <c r="N18" s="187" t="str">
        <f t="shared" si="64"/>
        <v>-</v>
      </c>
      <c r="O18" s="187" t="str">
        <f t="shared" si="64"/>
        <v>-</v>
      </c>
      <c r="P18" s="187" t="str">
        <f t="shared" si="64"/>
        <v>-</v>
      </c>
      <c r="Q18" s="187" t="str">
        <f t="shared" si="64"/>
        <v>-</v>
      </c>
      <c r="R18" s="187" t="str">
        <f t="shared" si="64"/>
        <v>-</v>
      </c>
      <c r="S18" s="187" t="str">
        <f t="shared" si="64"/>
        <v>-</v>
      </c>
      <c r="T18" s="187" t="str">
        <f t="shared" si="64"/>
        <v>-</v>
      </c>
      <c r="U18" s="187" t="str">
        <f t="shared" si="64"/>
        <v>-</v>
      </c>
      <c r="V18" s="187" t="str">
        <f t="shared" si="64"/>
        <v>-</v>
      </c>
      <c r="W18" s="187" t="str">
        <f t="shared" si="64"/>
        <v>-</v>
      </c>
      <c r="X18" s="187" t="str">
        <f t="shared" si="64"/>
        <v>-</v>
      </c>
      <c r="Y18" s="187" t="str">
        <f t="shared" si="64"/>
        <v>-</v>
      </c>
      <c r="Z18" s="187" t="str">
        <f t="shared" si="64"/>
        <v>-</v>
      </c>
      <c r="AA18" s="187" t="str">
        <f t="shared" si="64"/>
        <v>-</v>
      </c>
      <c r="AB18" s="187" t="str">
        <f t="shared" si="64"/>
        <v>-</v>
      </c>
      <c r="AC18" s="187" t="str">
        <f t="shared" si="64"/>
        <v>-</v>
      </c>
      <c r="AD18" s="187" t="str">
        <f t="shared" si="64"/>
        <v>-</v>
      </c>
      <c r="AE18" s="187" t="str">
        <f t="shared" si="64"/>
        <v>-</v>
      </c>
      <c r="AF18" s="187" t="str">
        <f t="shared" si="64"/>
        <v>-</v>
      </c>
      <c r="AG18" s="187" t="str">
        <f t="shared" si="64"/>
        <v>-</v>
      </c>
      <c r="AH18" s="187" t="str">
        <f t="shared" si="64"/>
        <v>-</v>
      </c>
      <c r="AI18" s="22"/>
      <c r="AJ18" s="15"/>
      <c r="AK18" s="505"/>
      <c r="AL18" s="508"/>
      <c r="AM18" s="509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</row>
    <row r="19" spans="1:164" s="1" customFormat="1" ht="30" customHeight="1" x14ac:dyDescent="0.2">
      <c r="A19" s="134"/>
      <c r="B19" s="130"/>
      <c r="C19" s="131"/>
      <c r="D19" s="139" t="s">
        <v>62</v>
      </c>
      <c r="E19" s="82">
        <f t="shared" ref="E19:AH19" si="65">IFERROR(E59*100/(E10),"-")</f>
        <v>9.3238598739607053</v>
      </c>
      <c r="F19" s="82" t="str">
        <f t="shared" si="65"/>
        <v>-</v>
      </c>
      <c r="G19" s="82" t="str">
        <f t="shared" si="65"/>
        <v>-</v>
      </c>
      <c r="H19" s="82" t="str">
        <f t="shared" si="65"/>
        <v>-</v>
      </c>
      <c r="I19" s="82" t="str">
        <f t="shared" si="65"/>
        <v>-</v>
      </c>
      <c r="J19" s="82" t="str">
        <f t="shared" si="65"/>
        <v>-</v>
      </c>
      <c r="K19" s="82" t="str">
        <f t="shared" si="65"/>
        <v>-</v>
      </c>
      <c r="L19" s="82" t="str">
        <f t="shared" si="65"/>
        <v>-</v>
      </c>
      <c r="M19" s="82" t="str">
        <f t="shared" si="65"/>
        <v>-</v>
      </c>
      <c r="N19" s="82" t="str">
        <f t="shared" si="65"/>
        <v>-</v>
      </c>
      <c r="O19" s="82" t="str">
        <f t="shared" si="65"/>
        <v>-</v>
      </c>
      <c r="P19" s="82" t="str">
        <f t="shared" si="65"/>
        <v>-</v>
      </c>
      <c r="Q19" s="82" t="str">
        <f t="shared" si="65"/>
        <v>-</v>
      </c>
      <c r="R19" s="82" t="str">
        <f t="shared" si="65"/>
        <v>-</v>
      </c>
      <c r="S19" s="82" t="str">
        <f t="shared" si="65"/>
        <v>-</v>
      </c>
      <c r="T19" s="82" t="str">
        <f t="shared" si="65"/>
        <v>-</v>
      </c>
      <c r="U19" s="82" t="str">
        <f t="shared" si="65"/>
        <v>-</v>
      </c>
      <c r="V19" s="82" t="str">
        <f t="shared" si="65"/>
        <v>-</v>
      </c>
      <c r="W19" s="82" t="str">
        <f t="shared" si="65"/>
        <v>-</v>
      </c>
      <c r="X19" s="82" t="str">
        <f t="shared" si="65"/>
        <v>-</v>
      </c>
      <c r="Y19" s="82" t="str">
        <f t="shared" si="65"/>
        <v>-</v>
      </c>
      <c r="Z19" s="82" t="str">
        <f t="shared" si="65"/>
        <v>-</v>
      </c>
      <c r="AA19" s="82" t="str">
        <f t="shared" si="65"/>
        <v>-</v>
      </c>
      <c r="AB19" s="82" t="str">
        <f t="shared" si="65"/>
        <v>-</v>
      </c>
      <c r="AC19" s="82" t="str">
        <f t="shared" si="65"/>
        <v>-</v>
      </c>
      <c r="AD19" s="82" t="str">
        <f t="shared" si="65"/>
        <v>-</v>
      </c>
      <c r="AE19" s="82" t="str">
        <f t="shared" si="65"/>
        <v>-</v>
      </c>
      <c r="AF19" s="82" t="str">
        <f t="shared" si="65"/>
        <v>-</v>
      </c>
      <c r="AG19" s="82" t="str">
        <f t="shared" si="65"/>
        <v>-</v>
      </c>
      <c r="AH19" s="82" t="str">
        <f t="shared" si="65"/>
        <v>-</v>
      </c>
      <c r="AI19" s="22"/>
      <c r="AJ19" s="15"/>
      <c r="AK19" s="505"/>
      <c r="AL19" s="508"/>
      <c r="AM19" s="509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</row>
    <row r="20" spans="1:164" s="1" customFormat="1" ht="30" customHeight="1" x14ac:dyDescent="0.2">
      <c r="A20" s="134"/>
      <c r="B20" s="132"/>
      <c r="C20" s="133"/>
      <c r="D20" s="136" t="s">
        <v>94</v>
      </c>
      <c r="E20" s="193">
        <f t="shared" ref="E20:AH20" si="66">IFERROR(E61*1000/E10,"-")</f>
        <v>194.43413026628085</v>
      </c>
      <c r="F20" s="193" t="str">
        <f t="shared" si="66"/>
        <v>-</v>
      </c>
      <c r="G20" s="193" t="str">
        <f t="shared" si="66"/>
        <v>-</v>
      </c>
      <c r="H20" s="193" t="str">
        <f t="shared" si="66"/>
        <v>-</v>
      </c>
      <c r="I20" s="193" t="str">
        <f t="shared" si="66"/>
        <v>-</v>
      </c>
      <c r="J20" s="193" t="str">
        <f t="shared" si="66"/>
        <v>-</v>
      </c>
      <c r="K20" s="193" t="str">
        <f t="shared" si="66"/>
        <v>-</v>
      </c>
      <c r="L20" s="193" t="str">
        <f t="shared" si="66"/>
        <v>-</v>
      </c>
      <c r="M20" s="193" t="str">
        <f t="shared" si="66"/>
        <v>-</v>
      </c>
      <c r="N20" s="193" t="str">
        <f t="shared" si="66"/>
        <v>-</v>
      </c>
      <c r="O20" s="193" t="str">
        <f t="shared" si="66"/>
        <v>-</v>
      </c>
      <c r="P20" s="193" t="str">
        <f t="shared" si="66"/>
        <v>-</v>
      </c>
      <c r="Q20" s="193" t="str">
        <f t="shared" si="66"/>
        <v>-</v>
      </c>
      <c r="R20" s="193" t="str">
        <f t="shared" si="66"/>
        <v>-</v>
      </c>
      <c r="S20" s="193" t="str">
        <f t="shared" si="66"/>
        <v>-</v>
      </c>
      <c r="T20" s="193" t="str">
        <f t="shared" si="66"/>
        <v>-</v>
      </c>
      <c r="U20" s="193" t="str">
        <f t="shared" si="66"/>
        <v>-</v>
      </c>
      <c r="V20" s="193" t="str">
        <f t="shared" si="66"/>
        <v>-</v>
      </c>
      <c r="W20" s="193" t="str">
        <f t="shared" si="66"/>
        <v>-</v>
      </c>
      <c r="X20" s="193" t="str">
        <f t="shared" si="66"/>
        <v>-</v>
      </c>
      <c r="Y20" s="193" t="str">
        <f t="shared" si="66"/>
        <v>-</v>
      </c>
      <c r="Z20" s="193" t="str">
        <f t="shared" si="66"/>
        <v>-</v>
      </c>
      <c r="AA20" s="193" t="str">
        <f t="shared" si="66"/>
        <v>-</v>
      </c>
      <c r="AB20" s="193" t="str">
        <f t="shared" si="66"/>
        <v>-</v>
      </c>
      <c r="AC20" s="193" t="str">
        <f t="shared" si="66"/>
        <v>-</v>
      </c>
      <c r="AD20" s="193" t="str">
        <f t="shared" si="66"/>
        <v>-</v>
      </c>
      <c r="AE20" s="193" t="str">
        <f t="shared" si="66"/>
        <v>-</v>
      </c>
      <c r="AF20" s="193" t="str">
        <f t="shared" si="66"/>
        <v>-</v>
      </c>
      <c r="AG20" s="193" t="str">
        <f t="shared" si="66"/>
        <v>-</v>
      </c>
      <c r="AH20" s="193" t="str">
        <f t="shared" si="66"/>
        <v>-</v>
      </c>
      <c r="AI20" s="22"/>
      <c r="AJ20" s="15"/>
      <c r="AK20" s="285" t="s">
        <v>170</v>
      </c>
      <c r="AL20" s="502">
        <v>44926</v>
      </c>
      <c r="AM20" s="503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</row>
    <row r="21" spans="1:164" s="5" customFormat="1" ht="15" customHeight="1" x14ac:dyDescent="0.2">
      <c r="A21" s="250"/>
      <c r="B21" s="251"/>
      <c r="C21" s="249" t="s">
        <v>37</v>
      </c>
      <c r="D21" s="247" t="s">
        <v>118</v>
      </c>
      <c r="E21" s="248">
        <f>IFERROR(E60/E10*100,"-")</f>
        <v>6.4950487740295504</v>
      </c>
      <c r="F21" s="248" t="str">
        <f t="shared" ref="F21:AH21" si="67">IFERROR(F60/F10*100,"-")</f>
        <v>-</v>
      </c>
      <c r="G21" s="248" t="str">
        <f t="shared" si="67"/>
        <v>-</v>
      </c>
      <c r="H21" s="248" t="str">
        <f t="shared" si="67"/>
        <v>-</v>
      </c>
      <c r="I21" s="248" t="str">
        <f t="shared" si="67"/>
        <v>-</v>
      </c>
      <c r="J21" s="248" t="str">
        <f t="shared" si="67"/>
        <v>-</v>
      </c>
      <c r="K21" s="248" t="str">
        <f t="shared" si="67"/>
        <v>-</v>
      </c>
      <c r="L21" s="248" t="str">
        <f t="shared" si="67"/>
        <v>-</v>
      </c>
      <c r="M21" s="248" t="str">
        <f t="shared" si="67"/>
        <v>-</v>
      </c>
      <c r="N21" s="248" t="str">
        <f t="shared" si="67"/>
        <v>-</v>
      </c>
      <c r="O21" s="248" t="str">
        <f t="shared" si="67"/>
        <v>-</v>
      </c>
      <c r="P21" s="248" t="str">
        <f t="shared" si="67"/>
        <v>-</v>
      </c>
      <c r="Q21" s="248" t="str">
        <f t="shared" si="67"/>
        <v>-</v>
      </c>
      <c r="R21" s="248" t="str">
        <f t="shared" si="67"/>
        <v>-</v>
      </c>
      <c r="S21" s="248" t="str">
        <f t="shared" si="67"/>
        <v>-</v>
      </c>
      <c r="T21" s="248" t="str">
        <f t="shared" si="67"/>
        <v>-</v>
      </c>
      <c r="U21" s="248" t="str">
        <f t="shared" si="67"/>
        <v>-</v>
      </c>
      <c r="V21" s="248" t="str">
        <f t="shared" si="67"/>
        <v>-</v>
      </c>
      <c r="W21" s="248" t="str">
        <f t="shared" si="67"/>
        <v>-</v>
      </c>
      <c r="X21" s="248" t="str">
        <f t="shared" si="67"/>
        <v>-</v>
      </c>
      <c r="Y21" s="248" t="str">
        <f t="shared" si="67"/>
        <v>-</v>
      </c>
      <c r="Z21" s="248" t="str">
        <f t="shared" si="67"/>
        <v>-</v>
      </c>
      <c r="AA21" s="248" t="str">
        <f t="shared" si="67"/>
        <v>-</v>
      </c>
      <c r="AB21" s="248" t="str">
        <f t="shared" si="67"/>
        <v>-</v>
      </c>
      <c r="AC21" s="248" t="str">
        <f t="shared" si="67"/>
        <v>-</v>
      </c>
      <c r="AD21" s="248" t="str">
        <f t="shared" si="67"/>
        <v>-</v>
      </c>
      <c r="AE21" s="248" t="str">
        <f t="shared" si="67"/>
        <v>-</v>
      </c>
      <c r="AF21" s="248" t="str">
        <f t="shared" si="67"/>
        <v>-</v>
      </c>
      <c r="AG21" s="248" t="str">
        <f t="shared" si="67"/>
        <v>-</v>
      </c>
      <c r="AH21" s="248" t="str">
        <f t="shared" si="67"/>
        <v>-</v>
      </c>
      <c r="AI21" s="251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250"/>
      <c r="EA21" s="250"/>
      <c r="EB21" s="250"/>
      <c r="EC21" s="250"/>
      <c r="ED21" s="250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50"/>
      <c r="FH21" s="250"/>
    </row>
    <row r="22" spans="1:164" s="1" customFormat="1" ht="30" customHeight="1" x14ac:dyDescent="0.2">
      <c r="A22" s="15"/>
      <c r="B22" s="500" t="s">
        <v>92</v>
      </c>
      <c r="C22" s="501"/>
      <c r="D22" s="194" t="s">
        <v>81</v>
      </c>
      <c r="E22" s="196" t="s">
        <v>260</v>
      </c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22"/>
      <c r="AJ22" s="14"/>
      <c r="AK22" s="480" t="s">
        <v>89</v>
      </c>
      <c r="AL22" s="481"/>
      <c r="AM22" s="482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</row>
    <row r="23" spans="1:164" s="1" customFormat="1" ht="30" customHeight="1" x14ac:dyDescent="0.2">
      <c r="A23" s="15"/>
      <c r="B23" s="15"/>
      <c r="C23" s="15"/>
      <c r="D23" s="188" t="s">
        <v>83</v>
      </c>
      <c r="E23" s="210">
        <f t="shared" ref="E23:AH23" si="68">IF(E4&gt;0,$AL$23+(E8-$AM$24)*$AL$24+(E9-$AM$25)*$AL$25,"-")</f>
        <v>50</v>
      </c>
      <c r="F23" s="210" t="str">
        <f t="shared" si="68"/>
        <v>-</v>
      </c>
      <c r="G23" s="210" t="str">
        <f t="shared" si="68"/>
        <v>-</v>
      </c>
      <c r="H23" s="210" t="str">
        <f t="shared" si="68"/>
        <v>-</v>
      </c>
      <c r="I23" s="210" t="str">
        <f t="shared" si="68"/>
        <v>-</v>
      </c>
      <c r="J23" s="210" t="str">
        <f t="shared" si="68"/>
        <v>-</v>
      </c>
      <c r="K23" s="210" t="str">
        <f t="shared" si="68"/>
        <v>-</v>
      </c>
      <c r="L23" s="210" t="str">
        <f t="shared" si="68"/>
        <v>-</v>
      </c>
      <c r="M23" s="210" t="str">
        <f t="shared" si="68"/>
        <v>-</v>
      </c>
      <c r="N23" s="210" t="str">
        <f t="shared" si="68"/>
        <v>-</v>
      </c>
      <c r="O23" s="210" t="str">
        <f t="shared" si="68"/>
        <v>-</v>
      </c>
      <c r="P23" s="210" t="str">
        <f t="shared" si="68"/>
        <v>-</v>
      </c>
      <c r="Q23" s="210" t="str">
        <f t="shared" si="68"/>
        <v>-</v>
      </c>
      <c r="R23" s="210" t="str">
        <f t="shared" si="68"/>
        <v>-</v>
      </c>
      <c r="S23" s="210" t="str">
        <f t="shared" si="68"/>
        <v>-</v>
      </c>
      <c r="T23" s="210" t="str">
        <f t="shared" si="68"/>
        <v>-</v>
      </c>
      <c r="U23" s="210" t="str">
        <f t="shared" si="68"/>
        <v>-</v>
      </c>
      <c r="V23" s="210" t="str">
        <f t="shared" si="68"/>
        <v>-</v>
      </c>
      <c r="W23" s="210" t="str">
        <f t="shared" si="68"/>
        <v>-</v>
      </c>
      <c r="X23" s="210" t="str">
        <f t="shared" si="68"/>
        <v>-</v>
      </c>
      <c r="Y23" s="210" t="str">
        <f t="shared" si="68"/>
        <v>-</v>
      </c>
      <c r="Z23" s="210" t="str">
        <f t="shared" si="68"/>
        <v>-</v>
      </c>
      <c r="AA23" s="210" t="str">
        <f t="shared" si="68"/>
        <v>-</v>
      </c>
      <c r="AB23" s="210" t="str">
        <f t="shared" si="68"/>
        <v>-</v>
      </c>
      <c r="AC23" s="210" t="str">
        <f t="shared" si="68"/>
        <v>-</v>
      </c>
      <c r="AD23" s="210" t="str">
        <f t="shared" si="68"/>
        <v>-</v>
      </c>
      <c r="AE23" s="210" t="str">
        <f t="shared" si="68"/>
        <v>-</v>
      </c>
      <c r="AF23" s="210" t="str">
        <f t="shared" si="68"/>
        <v>-</v>
      </c>
      <c r="AG23" s="210" t="str">
        <f t="shared" si="68"/>
        <v>-</v>
      </c>
      <c r="AH23" s="210" t="str">
        <f t="shared" si="68"/>
        <v>-</v>
      </c>
      <c r="AI23" s="22"/>
      <c r="AJ23" s="14"/>
      <c r="AK23" s="75" t="s">
        <v>86</v>
      </c>
      <c r="AL23" s="479">
        <v>50</v>
      </c>
      <c r="AM23" s="479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</row>
    <row r="24" spans="1:164" s="1" customFormat="1" ht="30" customHeight="1" x14ac:dyDescent="0.2">
      <c r="A24" s="15"/>
      <c r="B24" s="15"/>
      <c r="C24" s="15"/>
      <c r="D24" s="185" t="s">
        <v>88</v>
      </c>
      <c r="E24" s="199">
        <f t="shared" ref="E24:AH24" si="69">IFERROR(E15*E23/100-E17,"-")</f>
        <v>14.845868253968252</v>
      </c>
      <c r="F24" s="199" t="str">
        <f t="shared" si="69"/>
        <v>-</v>
      </c>
      <c r="G24" s="199" t="str">
        <f t="shared" si="69"/>
        <v>-</v>
      </c>
      <c r="H24" s="199" t="str">
        <f t="shared" si="69"/>
        <v>-</v>
      </c>
      <c r="I24" s="199" t="str">
        <f t="shared" si="69"/>
        <v>-</v>
      </c>
      <c r="J24" s="199" t="str">
        <f t="shared" si="69"/>
        <v>-</v>
      </c>
      <c r="K24" s="199" t="str">
        <f t="shared" si="69"/>
        <v>-</v>
      </c>
      <c r="L24" s="199" t="str">
        <f t="shared" si="69"/>
        <v>-</v>
      </c>
      <c r="M24" s="199" t="str">
        <f t="shared" si="69"/>
        <v>-</v>
      </c>
      <c r="N24" s="199" t="str">
        <f t="shared" si="69"/>
        <v>-</v>
      </c>
      <c r="O24" s="199" t="str">
        <f t="shared" si="69"/>
        <v>-</v>
      </c>
      <c r="P24" s="199" t="str">
        <f t="shared" si="69"/>
        <v>-</v>
      </c>
      <c r="Q24" s="199" t="str">
        <f t="shared" si="69"/>
        <v>-</v>
      </c>
      <c r="R24" s="199" t="str">
        <f t="shared" si="69"/>
        <v>-</v>
      </c>
      <c r="S24" s="199" t="str">
        <f t="shared" si="69"/>
        <v>-</v>
      </c>
      <c r="T24" s="199" t="str">
        <f t="shared" si="69"/>
        <v>-</v>
      </c>
      <c r="U24" s="199" t="str">
        <f t="shared" si="69"/>
        <v>-</v>
      </c>
      <c r="V24" s="199" t="str">
        <f t="shared" si="69"/>
        <v>-</v>
      </c>
      <c r="W24" s="199" t="str">
        <f t="shared" si="69"/>
        <v>-</v>
      </c>
      <c r="X24" s="199" t="str">
        <f t="shared" si="69"/>
        <v>-</v>
      </c>
      <c r="Y24" s="199" t="str">
        <f t="shared" si="69"/>
        <v>-</v>
      </c>
      <c r="Z24" s="199" t="str">
        <f t="shared" si="69"/>
        <v>-</v>
      </c>
      <c r="AA24" s="199" t="str">
        <f t="shared" si="69"/>
        <v>-</v>
      </c>
      <c r="AB24" s="199" t="str">
        <f t="shared" si="69"/>
        <v>-</v>
      </c>
      <c r="AC24" s="199" t="str">
        <f t="shared" si="69"/>
        <v>-</v>
      </c>
      <c r="AD24" s="199" t="str">
        <f t="shared" si="69"/>
        <v>-</v>
      </c>
      <c r="AE24" s="199" t="str">
        <f t="shared" si="69"/>
        <v>-</v>
      </c>
      <c r="AF24" s="199" t="str">
        <f t="shared" si="69"/>
        <v>-</v>
      </c>
      <c r="AG24" s="199" t="str">
        <f t="shared" si="69"/>
        <v>-</v>
      </c>
      <c r="AH24" s="199" t="str">
        <f t="shared" si="69"/>
        <v>-</v>
      </c>
      <c r="AI24" s="22"/>
      <c r="AJ24" s="14"/>
      <c r="AK24" s="190" t="s">
        <v>5</v>
      </c>
      <c r="AL24" s="180">
        <v>5</v>
      </c>
      <c r="AM24" s="181">
        <v>3.4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</row>
    <row r="25" spans="1:164" s="1" customFormat="1" ht="30" customHeight="1" x14ac:dyDescent="0.2">
      <c r="A25" s="15"/>
      <c r="B25" s="15"/>
      <c r="C25" s="15"/>
      <c r="D25" s="201" t="s">
        <v>90</v>
      </c>
      <c r="E25" s="202">
        <f t="shared" ref="E25:AH25" si="70">IFERROR(E5*E24,"-")</f>
        <v>935.28969999999993</v>
      </c>
      <c r="F25" s="202" t="str">
        <f t="shared" si="70"/>
        <v>-</v>
      </c>
      <c r="G25" s="202" t="str">
        <f t="shared" si="70"/>
        <v>-</v>
      </c>
      <c r="H25" s="202" t="str">
        <f t="shared" si="70"/>
        <v>-</v>
      </c>
      <c r="I25" s="202" t="str">
        <f t="shared" si="70"/>
        <v>-</v>
      </c>
      <c r="J25" s="202" t="str">
        <f t="shared" si="70"/>
        <v>-</v>
      </c>
      <c r="K25" s="202" t="str">
        <f t="shared" si="70"/>
        <v>-</v>
      </c>
      <c r="L25" s="202" t="str">
        <f t="shared" si="70"/>
        <v>-</v>
      </c>
      <c r="M25" s="202" t="str">
        <f t="shared" si="70"/>
        <v>-</v>
      </c>
      <c r="N25" s="202" t="str">
        <f t="shared" si="70"/>
        <v>-</v>
      </c>
      <c r="O25" s="202" t="str">
        <f t="shared" si="70"/>
        <v>-</v>
      </c>
      <c r="P25" s="202" t="str">
        <f t="shared" si="70"/>
        <v>-</v>
      </c>
      <c r="Q25" s="202" t="str">
        <f t="shared" si="70"/>
        <v>-</v>
      </c>
      <c r="R25" s="202" t="str">
        <f t="shared" si="70"/>
        <v>-</v>
      </c>
      <c r="S25" s="202" t="str">
        <f t="shared" si="70"/>
        <v>-</v>
      </c>
      <c r="T25" s="202" t="str">
        <f t="shared" si="70"/>
        <v>-</v>
      </c>
      <c r="U25" s="202" t="str">
        <f t="shared" si="70"/>
        <v>-</v>
      </c>
      <c r="V25" s="202" t="str">
        <f t="shared" si="70"/>
        <v>-</v>
      </c>
      <c r="W25" s="202" t="str">
        <f t="shared" si="70"/>
        <v>-</v>
      </c>
      <c r="X25" s="202" t="str">
        <f t="shared" si="70"/>
        <v>-</v>
      </c>
      <c r="Y25" s="202" t="str">
        <f t="shared" si="70"/>
        <v>-</v>
      </c>
      <c r="Z25" s="202" t="str">
        <f t="shared" si="70"/>
        <v>-</v>
      </c>
      <c r="AA25" s="202" t="str">
        <f t="shared" si="70"/>
        <v>-</v>
      </c>
      <c r="AB25" s="202" t="str">
        <f t="shared" si="70"/>
        <v>-</v>
      </c>
      <c r="AC25" s="202" t="str">
        <f t="shared" si="70"/>
        <v>-</v>
      </c>
      <c r="AD25" s="202" t="str">
        <f t="shared" si="70"/>
        <v>-</v>
      </c>
      <c r="AE25" s="202" t="str">
        <f t="shared" si="70"/>
        <v>-</v>
      </c>
      <c r="AF25" s="202" t="str">
        <f t="shared" si="70"/>
        <v>-</v>
      </c>
      <c r="AG25" s="202" t="str">
        <f t="shared" si="70"/>
        <v>-</v>
      </c>
      <c r="AH25" s="202" t="str">
        <f t="shared" si="70"/>
        <v>-</v>
      </c>
      <c r="AI25" s="22"/>
      <c r="AJ25" s="14"/>
      <c r="AK25" s="190" t="s">
        <v>6</v>
      </c>
      <c r="AL25" s="180">
        <v>2.5</v>
      </c>
      <c r="AM25" s="181">
        <v>4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</row>
    <row r="26" spans="1:164" s="1" customFormat="1" ht="30" hidden="1" customHeight="1" x14ac:dyDescent="0.2">
      <c r="A26" s="15"/>
      <c r="B26" s="15"/>
      <c r="C26" s="15"/>
      <c r="D26" s="495" t="s">
        <v>124</v>
      </c>
      <c r="E26" s="496"/>
      <c r="F26" s="189" t="str">
        <f>IFERROR(((E25+F25)/2)-$E$25,"-")</f>
        <v>-</v>
      </c>
      <c r="G26" s="189" t="str">
        <f>IFERROR(((F25+G25)/2)-$E$25,"-")</f>
        <v>-</v>
      </c>
      <c r="H26" s="189" t="str">
        <f>IFERROR(((G25+H25)/2)-$E$25,"-")</f>
        <v>-</v>
      </c>
      <c r="I26" s="189" t="str">
        <f t="shared" ref="I26:AH26" si="71">IFERROR(((H25+I25)/2)-$E$25,"-")</f>
        <v>-</v>
      </c>
      <c r="J26" s="189" t="str">
        <f t="shared" si="71"/>
        <v>-</v>
      </c>
      <c r="K26" s="189" t="str">
        <f t="shared" si="71"/>
        <v>-</v>
      </c>
      <c r="L26" s="189" t="str">
        <f t="shared" si="71"/>
        <v>-</v>
      </c>
      <c r="M26" s="189" t="str">
        <f t="shared" si="71"/>
        <v>-</v>
      </c>
      <c r="N26" s="189" t="str">
        <f t="shared" si="71"/>
        <v>-</v>
      </c>
      <c r="O26" s="189" t="str">
        <f t="shared" si="71"/>
        <v>-</v>
      </c>
      <c r="P26" s="189" t="str">
        <f t="shared" si="71"/>
        <v>-</v>
      </c>
      <c r="Q26" s="189" t="str">
        <f t="shared" si="71"/>
        <v>-</v>
      </c>
      <c r="R26" s="189" t="str">
        <f t="shared" si="71"/>
        <v>-</v>
      </c>
      <c r="S26" s="189" t="str">
        <f t="shared" si="71"/>
        <v>-</v>
      </c>
      <c r="T26" s="189" t="str">
        <f t="shared" si="71"/>
        <v>-</v>
      </c>
      <c r="U26" s="189" t="str">
        <f t="shared" si="71"/>
        <v>-</v>
      </c>
      <c r="V26" s="189" t="str">
        <f t="shared" si="71"/>
        <v>-</v>
      </c>
      <c r="W26" s="189" t="str">
        <f t="shared" si="71"/>
        <v>-</v>
      </c>
      <c r="X26" s="189" t="str">
        <f t="shared" si="71"/>
        <v>-</v>
      </c>
      <c r="Y26" s="189" t="str">
        <f t="shared" si="71"/>
        <v>-</v>
      </c>
      <c r="Z26" s="189" t="str">
        <f t="shared" si="71"/>
        <v>-</v>
      </c>
      <c r="AA26" s="189" t="str">
        <f t="shared" si="71"/>
        <v>-</v>
      </c>
      <c r="AB26" s="189" t="str">
        <f t="shared" si="71"/>
        <v>-</v>
      </c>
      <c r="AC26" s="189" t="str">
        <f t="shared" si="71"/>
        <v>-</v>
      </c>
      <c r="AD26" s="189" t="str">
        <f t="shared" si="71"/>
        <v>-</v>
      </c>
      <c r="AE26" s="189" t="str">
        <f t="shared" si="71"/>
        <v>-</v>
      </c>
      <c r="AF26" s="189" t="str">
        <f t="shared" si="71"/>
        <v>-</v>
      </c>
      <c r="AG26" s="189" t="str">
        <f t="shared" si="71"/>
        <v>-</v>
      </c>
      <c r="AH26" s="189" t="str">
        <f t="shared" si="71"/>
        <v>-</v>
      </c>
      <c r="AI26" s="22"/>
      <c r="AJ26" s="14"/>
      <c r="AK26" s="279"/>
      <c r="AL26" s="280"/>
      <c r="AM26" s="281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</row>
    <row r="27" spans="1:164" s="1" customFormat="1" ht="30" hidden="1" customHeight="1" x14ac:dyDescent="0.2">
      <c r="A27" s="15"/>
      <c r="B27" s="15"/>
      <c r="C27" s="15"/>
      <c r="D27" s="497" t="s">
        <v>123</v>
      </c>
      <c r="E27" s="497"/>
      <c r="F27" s="200" t="str">
        <f t="shared" ref="F27:AH27" si="72">IFERROR(IF(F4&lt;&gt;"",F4-E4,"-"),"-")</f>
        <v>-</v>
      </c>
      <c r="G27" s="200" t="str">
        <f t="shared" si="72"/>
        <v>-</v>
      </c>
      <c r="H27" s="200" t="str">
        <f t="shared" si="72"/>
        <v>-</v>
      </c>
      <c r="I27" s="200" t="str">
        <f t="shared" si="72"/>
        <v>-</v>
      </c>
      <c r="J27" s="200" t="str">
        <f t="shared" si="72"/>
        <v>-</v>
      </c>
      <c r="K27" s="200" t="str">
        <f t="shared" si="72"/>
        <v>-</v>
      </c>
      <c r="L27" s="200" t="str">
        <f t="shared" si="72"/>
        <v>-</v>
      </c>
      <c r="M27" s="200" t="str">
        <f t="shared" si="72"/>
        <v>-</v>
      </c>
      <c r="N27" s="200" t="str">
        <f t="shared" si="72"/>
        <v>-</v>
      </c>
      <c r="O27" s="200" t="str">
        <f t="shared" si="72"/>
        <v>-</v>
      </c>
      <c r="P27" s="200" t="str">
        <f t="shared" si="72"/>
        <v>-</v>
      </c>
      <c r="Q27" s="200" t="str">
        <f t="shared" si="72"/>
        <v>-</v>
      </c>
      <c r="R27" s="200" t="str">
        <f t="shared" si="72"/>
        <v>-</v>
      </c>
      <c r="S27" s="200" t="str">
        <f t="shared" si="72"/>
        <v>-</v>
      </c>
      <c r="T27" s="200" t="str">
        <f t="shared" si="72"/>
        <v>-</v>
      </c>
      <c r="U27" s="200" t="str">
        <f t="shared" si="72"/>
        <v>-</v>
      </c>
      <c r="V27" s="200" t="str">
        <f t="shared" si="72"/>
        <v>-</v>
      </c>
      <c r="W27" s="200" t="str">
        <f t="shared" si="72"/>
        <v>-</v>
      </c>
      <c r="X27" s="200" t="str">
        <f t="shared" si="72"/>
        <v>-</v>
      </c>
      <c r="Y27" s="200" t="str">
        <f t="shared" si="72"/>
        <v>-</v>
      </c>
      <c r="Z27" s="200" t="str">
        <f t="shared" si="72"/>
        <v>-</v>
      </c>
      <c r="AA27" s="200" t="str">
        <f t="shared" si="72"/>
        <v>-</v>
      </c>
      <c r="AB27" s="200" t="str">
        <f t="shared" si="72"/>
        <v>-</v>
      </c>
      <c r="AC27" s="200" t="str">
        <f t="shared" si="72"/>
        <v>-</v>
      </c>
      <c r="AD27" s="200" t="str">
        <f t="shared" si="72"/>
        <v>-</v>
      </c>
      <c r="AE27" s="200" t="str">
        <f t="shared" si="72"/>
        <v>-</v>
      </c>
      <c r="AF27" s="200" t="str">
        <f t="shared" si="72"/>
        <v>-</v>
      </c>
      <c r="AG27" s="200" t="str">
        <f t="shared" si="72"/>
        <v>-</v>
      </c>
      <c r="AH27" s="200" t="str">
        <f t="shared" si="72"/>
        <v>-</v>
      </c>
      <c r="AI27" s="22"/>
      <c r="AJ27" s="14"/>
      <c r="AK27" s="282"/>
      <c r="AL27" s="283"/>
      <c r="AM27" s="284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</row>
    <row r="28" spans="1:164" s="1" customFormat="1" ht="30" customHeight="1" x14ac:dyDescent="0.2">
      <c r="A28" s="15"/>
      <c r="B28" s="15"/>
      <c r="C28" s="15"/>
      <c r="D28" s="487" t="s">
        <v>155</v>
      </c>
      <c r="E28" s="489"/>
      <c r="F28" s="189" t="str">
        <f>IFERROR(F26*F27,"-")</f>
        <v>-</v>
      </c>
      <c r="G28" s="189" t="str">
        <f t="shared" ref="G28:AH28" si="73">IFERROR(G26*G27,"-")</f>
        <v>-</v>
      </c>
      <c r="H28" s="189" t="str">
        <f t="shared" si="73"/>
        <v>-</v>
      </c>
      <c r="I28" s="189" t="str">
        <f t="shared" si="73"/>
        <v>-</v>
      </c>
      <c r="J28" s="189" t="str">
        <f t="shared" si="73"/>
        <v>-</v>
      </c>
      <c r="K28" s="189" t="str">
        <f t="shared" si="73"/>
        <v>-</v>
      </c>
      <c r="L28" s="189" t="str">
        <f t="shared" si="73"/>
        <v>-</v>
      </c>
      <c r="M28" s="189" t="str">
        <f t="shared" si="73"/>
        <v>-</v>
      </c>
      <c r="N28" s="189" t="str">
        <f t="shared" si="73"/>
        <v>-</v>
      </c>
      <c r="O28" s="189" t="str">
        <f t="shared" si="73"/>
        <v>-</v>
      </c>
      <c r="P28" s="189" t="str">
        <f t="shared" si="73"/>
        <v>-</v>
      </c>
      <c r="Q28" s="189" t="str">
        <f t="shared" si="73"/>
        <v>-</v>
      </c>
      <c r="R28" s="189" t="str">
        <f t="shared" si="73"/>
        <v>-</v>
      </c>
      <c r="S28" s="189" t="str">
        <f t="shared" si="73"/>
        <v>-</v>
      </c>
      <c r="T28" s="189" t="str">
        <f t="shared" si="73"/>
        <v>-</v>
      </c>
      <c r="U28" s="189" t="str">
        <f t="shared" si="73"/>
        <v>-</v>
      </c>
      <c r="V28" s="189" t="str">
        <f t="shared" si="73"/>
        <v>-</v>
      </c>
      <c r="W28" s="189" t="str">
        <f t="shared" si="73"/>
        <v>-</v>
      </c>
      <c r="X28" s="189" t="str">
        <f t="shared" si="73"/>
        <v>-</v>
      </c>
      <c r="Y28" s="189" t="str">
        <f t="shared" si="73"/>
        <v>-</v>
      </c>
      <c r="Z28" s="189" t="str">
        <f t="shared" si="73"/>
        <v>-</v>
      </c>
      <c r="AA28" s="189" t="str">
        <f t="shared" si="73"/>
        <v>-</v>
      </c>
      <c r="AB28" s="189" t="str">
        <f t="shared" si="73"/>
        <v>-</v>
      </c>
      <c r="AC28" s="189" t="str">
        <f t="shared" si="73"/>
        <v>-</v>
      </c>
      <c r="AD28" s="189" t="str">
        <f t="shared" si="73"/>
        <v>-</v>
      </c>
      <c r="AE28" s="189" t="str">
        <f t="shared" si="73"/>
        <v>-</v>
      </c>
      <c r="AF28" s="189" t="str">
        <f t="shared" si="73"/>
        <v>-</v>
      </c>
      <c r="AG28" s="189" t="str">
        <f t="shared" si="73"/>
        <v>-</v>
      </c>
      <c r="AH28" s="189" t="str">
        <f t="shared" si="73"/>
        <v>-</v>
      </c>
      <c r="AI28" s="22"/>
      <c r="AJ28" s="15"/>
      <c r="AK28" s="75" t="s">
        <v>81</v>
      </c>
      <c r="AL28" s="75" t="s">
        <v>85</v>
      </c>
      <c r="AM28" s="75" t="s">
        <v>84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</row>
    <row r="29" spans="1:164" s="1" customFormat="1" ht="30" customHeight="1" x14ac:dyDescent="0.2">
      <c r="A29" s="15"/>
      <c r="B29" s="15"/>
      <c r="C29" s="15"/>
      <c r="D29" s="216" t="s">
        <v>101</v>
      </c>
      <c r="E29" s="217">
        <v>160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2"/>
      <c r="AJ29" s="15"/>
      <c r="AK29" s="22"/>
      <c r="AL29" s="15"/>
      <c r="AM29" s="22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</row>
    <row r="30" spans="1:164" s="1" customFormat="1" ht="30" customHeight="1" x14ac:dyDescent="0.2">
      <c r="A30" s="15"/>
      <c r="B30" s="15"/>
      <c r="C30" s="15"/>
      <c r="D30" s="213" t="s">
        <v>98</v>
      </c>
      <c r="E30" s="214">
        <v>207</v>
      </c>
      <c r="F30" s="214" t="s">
        <v>55</v>
      </c>
      <c r="G30" s="214" t="s">
        <v>55</v>
      </c>
      <c r="H30" s="214" t="s">
        <v>55</v>
      </c>
      <c r="I30" s="214" t="s">
        <v>55</v>
      </c>
      <c r="J30" s="214" t="s">
        <v>55</v>
      </c>
      <c r="K30" s="214" t="s">
        <v>55</v>
      </c>
      <c r="L30" s="214" t="s">
        <v>55</v>
      </c>
      <c r="M30" s="214" t="s">
        <v>55</v>
      </c>
      <c r="N30" s="214" t="s">
        <v>55</v>
      </c>
      <c r="O30" s="214" t="s">
        <v>55</v>
      </c>
      <c r="P30" s="214" t="s">
        <v>55</v>
      </c>
      <c r="Q30" s="214" t="s">
        <v>55</v>
      </c>
      <c r="R30" s="214" t="s">
        <v>55</v>
      </c>
      <c r="S30" s="214" t="s">
        <v>55</v>
      </c>
      <c r="T30" s="214" t="s">
        <v>55</v>
      </c>
      <c r="U30" s="214" t="s">
        <v>55</v>
      </c>
      <c r="V30" s="214" t="s">
        <v>55</v>
      </c>
      <c r="W30" s="214" t="s">
        <v>55</v>
      </c>
      <c r="X30" s="214" t="s">
        <v>55</v>
      </c>
      <c r="Y30" s="214" t="s">
        <v>55</v>
      </c>
      <c r="Z30" s="214" t="s">
        <v>55</v>
      </c>
      <c r="AA30" s="214" t="s">
        <v>55</v>
      </c>
      <c r="AB30" s="214" t="s">
        <v>55</v>
      </c>
      <c r="AC30" s="214" t="s">
        <v>55</v>
      </c>
      <c r="AD30" s="214" t="s">
        <v>55</v>
      </c>
      <c r="AE30" s="214" t="s">
        <v>55</v>
      </c>
      <c r="AF30" s="214" t="s">
        <v>55</v>
      </c>
      <c r="AG30" s="214" t="s">
        <v>55</v>
      </c>
      <c r="AH30" s="214" t="s">
        <v>55</v>
      </c>
      <c r="AI30" s="22"/>
      <c r="AJ30" s="15"/>
      <c r="AK30" s="22"/>
      <c r="AL30" s="15"/>
      <c r="AM30" s="22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</row>
    <row r="31" spans="1:164" s="1" customFormat="1" ht="30" customHeight="1" x14ac:dyDescent="0.2">
      <c r="A31" s="15"/>
      <c r="B31" s="15"/>
      <c r="C31" s="15"/>
      <c r="D31" s="213" t="s">
        <v>99</v>
      </c>
      <c r="E31" s="214" t="s">
        <v>55</v>
      </c>
      <c r="F31" s="214" t="s">
        <v>55</v>
      </c>
      <c r="G31" s="214" t="s">
        <v>55</v>
      </c>
      <c r="H31" s="214" t="s">
        <v>55</v>
      </c>
      <c r="I31" s="214" t="s">
        <v>55</v>
      </c>
      <c r="J31" s="214" t="s">
        <v>55</v>
      </c>
      <c r="K31" s="214" t="s">
        <v>55</v>
      </c>
      <c r="L31" s="214" t="s">
        <v>55</v>
      </c>
      <c r="M31" s="214" t="s">
        <v>55</v>
      </c>
      <c r="N31" s="214" t="s">
        <v>55</v>
      </c>
      <c r="O31" s="214" t="s">
        <v>55</v>
      </c>
      <c r="P31" s="214" t="s">
        <v>55</v>
      </c>
      <c r="Q31" s="214" t="s">
        <v>55</v>
      </c>
      <c r="R31" s="214" t="s">
        <v>55</v>
      </c>
      <c r="S31" s="214" t="s">
        <v>55</v>
      </c>
      <c r="T31" s="214" t="s">
        <v>55</v>
      </c>
      <c r="U31" s="214" t="s">
        <v>55</v>
      </c>
      <c r="V31" s="214" t="s">
        <v>55</v>
      </c>
      <c r="W31" s="214" t="s">
        <v>55</v>
      </c>
      <c r="X31" s="214" t="s">
        <v>55</v>
      </c>
      <c r="Y31" s="214" t="s">
        <v>55</v>
      </c>
      <c r="Z31" s="214" t="s">
        <v>55</v>
      </c>
      <c r="AA31" s="214" t="s">
        <v>55</v>
      </c>
      <c r="AB31" s="214" t="s">
        <v>55</v>
      </c>
      <c r="AC31" s="214" t="s">
        <v>55</v>
      </c>
      <c r="AD31" s="214" t="s">
        <v>55</v>
      </c>
      <c r="AE31" s="214" t="s">
        <v>55</v>
      </c>
      <c r="AF31" s="214" t="s">
        <v>55</v>
      </c>
      <c r="AG31" s="214" t="s">
        <v>55</v>
      </c>
      <c r="AH31" s="214" t="s">
        <v>55</v>
      </c>
      <c r="AI31" s="22"/>
      <c r="AJ31" s="15"/>
      <c r="AK31" s="22"/>
      <c r="AL31" s="15"/>
      <c r="AM31" s="22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</row>
    <row r="32" spans="1:164" s="1" customFormat="1" ht="30" customHeight="1" x14ac:dyDescent="0.2">
      <c r="A32" s="15"/>
      <c r="B32" s="15"/>
      <c r="C32" s="15"/>
      <c r="D32" s="213" t="s">
        <v>256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2"/>
      <c r="AJ32" s="15"/>
      <c r="AK32" s="22"/>
      <c r="AL32" s="15"/>
      <c r="AM32" s="22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</row>
    <row r="33" spans="1:164" s="1" customFormat="1" ht="30" customHeight="1" x14ac:dyDescent="0.2">
      <c r="A33" s="15"/>
      <c r="B33" s="15"/>
      <c r="C33" s="15"/>
      <c r="D33" s="213" t="s">
        <v>137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2"/>
      <c r="AJ33" s="15"/>
      <c r="AK33" s="22"/>
      <c r="AL33" s="15"/>
      <c r="AM33" s="22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</row>
    <row r="34" spans="1:164" s="1" customFormat="1" ht="30" customHeight="1" x14ac:dyDescent="0.2">
      <c r="A34" s="15"/>
      <c r="B34" s="15"/>
      <c r="C34" s="15"/>
      <c r="D34" s="213" t="s">
        <v>136</v>
      </c>
      <c r="E34" s="214">
        <v>170</v>
      </c>
      <c r="F34" s="214" t="s">
        <v>55</v>
      </c>
      <c r="G34" s="214" t="s">
        <v>55</v>
      </c>
      <c r="H34" s="214" t="s">
        <v>55</v>
      </c>
      <c r="I34" s="214" t="s">
        <v>55</v>
      </c>
      <c r="J34" s="214" t="s">
        <v>55</v>
      </c>
      <c r="K34" s="214" t="s">
        <v>55</v>
      </c>
      <c r="L34" s="214" t="s">
        <v>55</v>
      </c>
      <c r="M34" s="214" t="s">
        <v>55</v>
      </c>
      <c r="N34" s="214" t="s">
        <v>55</v>
      </c>
      <c r="O34" s="214" t="s">
        <v>55</v>
      </c>
      <c r="P34" s="214" t="s">
        <v>55</v>
      </c>
      <c r="Q34" s="214" t="s">
        <v>55</v>
      </c>
      <c r="R34" s="214" t="s">
        <v>55</v>
      </c>
      <c r="S34" s="214" t="s">
        <v>55</v>
      </c>
      <c r="T34" s="214" t="s">
        <v>55</v>
      </c>
      <c r="U34" s="214" t="s">
        <v>55</v>
      </c>
      <c r="V34" s="214" t="s">
        <v>55</v>
      </c>
      <c r="W34" s="214" t="s">
        <v>55</v>
      </c>
      <c r="X34" s="214" t="s">
        <v>55</v>
      </c>
      <c r="Y34" s="214" t="s">
        <v>55</v>
      </c>
      <c r="Z34" s="214" t="s">
        <v>55</v>
      </c>
      <c r="AA34" s="214" t="s">
        <v>55</v>
      </c>
      <c r="AB34" s="214" t="s">
        <v>55</v>
      </c>
      <c r="AC34" s="214" t="s">
        <v>55</v>
      </c>
      <c r="AD34" s="214" t="s">
        <v>55</v>
      </c>
      <c r="AE34" s="214" t="s">
        <v>55</v>
      </c>
      <c r="AF34" s="214" t="s">
        <v>55</v>
      </c>
      <c r="AG34" s="214" t="s">
        <v>55</v>
      </c>
      <c r="AH34" s="214" t="s">
        <v>55</v>
      </c>
      <c r="AI34" s="22"/>
      <c r="AJ34" s="15"/>
      <c r="AK34" s="22"/>
      <c r="AL34" s="15"/>
      <c r="AM34" s="22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</row>
    <row r="35" spans="1:164" s="1" customFormat="1" ht="30" customHeight="1" x14ac:dyDescent="0.2">
      <c r="A35" s="15"/>
      <c r="B35" s="15"/>
      <c r="C35" s="15"/>
      <c r="D35" s="216" t="s">
        <v>96</v>
      </c>
      <c r="E35" s="215">
        <v>68</v>
      </c>
      <c r="F35" s="218">
        <f>IFERROR(F$5/$E35*100,"-")</f>
        <v>0</v>
      </c>
      <c r="G35" s="218">
        <f t="shared" ref="G35:AH36" si="74">IFERROR(G$5/$E35*100,"-")</f>
        <v>0</v>
      </c>
      <c r="H35" s="218">
        <f t="shared" si="74"/>
        <v>0</v>
      </c>
      <c r="I35" s="218">
        <f t="shared" si="74"/>
        <v>0</v>
      </c>
      <c r="J35" s="218">
        <f t="shared" si="74"/>
        <v>0</v>
      </c>
      <c r="K35" s="218">
        <f t="shared" si="74"/>
        <v>0</v>
      </c>
      <c r="L35" s="218">
        <f t="shared" si="74"/>
        <v>0</v>
      </c>
      <c r="M35" s="218">
        <f t="shared" si="74"/>
        <v>0</v>
      </c>
      <c r="N35" s="218">
        <f t="shared" si="74"/>
        <v>0</v>
      </c>
      <c r="O35" s="218">
        <f t="shared" si="74"/>
        <v>0</v>
      </c>
      <c r="P35" s="218">
        <f t="shared" si="74"/>
        <v>0</v>
      </c>
      <c r="Q35" s="218">
        <f t="shared" si="74"/>
        <v>0</v>
      </c>
      <c r="R35" s="218">
        <f t="shared" si="74"/>
        <v>0</v>
      </c>
      <c r="S35" s="218">
        <f t="shared" si="74"/>
        <v>0</v>
      </c>
      <c r="T35" s="218">
        <f t="shared" si="74"/>
        <v>0</v>
      </c>
      <c r="U35" s="218">
        <f t="shared" si="74"/>
        <v>0</v>
      </c>
      <c r="V35" s="218">
        <f t="shared" si="74"/>
        <v>0</v>
      </c>
      <c r="W35" s="218">
        <f t="shared" si="74"/>
        <v>0</v>
      </c>
      <c r="X35" s="218">
        <f t="shared" si="74"/>
        <v>0</v>
      </c>
      <c r="Y35" s="218">
        <f t="shared" si="74"/>
        <v>0</v>
      </c>
      <c r="Z35" s="218">
        <f t="shared" si="74"/>
        <v>0</v>
      </c>
      <c r="AA35" s="218">
        <f t="shared" si="74"/>
        <v>0</v>
      </c>
      <c r="AB35" s="218">
        <f t="shared" si="74"/>
        <v>0</v>
      </c>
      <c r="AC35" s="218">
        <f t="shared" si="74"/>
        <v>0</v>
      </c>
      <c r="AD35" s="218">
        <f t="shared" si="74"/>
        <v>0</v>
      </c>
      <c r="AE35" s="218">
        <f t="shared" si="74"/>
        <v>0</v>
      </c>
      <c r="AF35" s="218">
        <f t="shared" si="74"/>
        <v>0</v>
      </c>
      <c r="AG35" s="218">
        <f t="shared" si="74"/>
        <v>0</v>
      </c>
      <c r="AH35" s="218">
        <f t="shared" si="74"/>
        <v>0</v>
      </c>
      <c r="AI35" s="22"/>
      <c r="AJ35" s="15"/>
      <c r="AK35" s="22"/>
      <c r="AL35" s="15"/>
      <c r="AM35" s="22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</row>
    <row r="36" spans="1:164" s="1" customFormat="1" ht="30" customHeight="1" x14ac:dyDescent="0.2">
      <c r="A36" s="15"/>
      <c r="B36" s="296" t="s">
        <v>188</v>
      </c>
      <c r="C36" s="203">
        <f>SUM(F28:AH28)</f>
        <v>0</v>
      </c>
      <c r="D36" s="216" t="s">
        <v>97</v>
      </c>
      <c r="E36" s="215">
        <v>68</v>
      </c>
      <c r="F36" s="218">
        <f>IFERROR(F$5/$E36*100,"-")</f>
        <v>0</v>
      </c>
      <c r="G36" s="218">
        <f t="shared" si="74"/>
        <v>0</v>
      </c>
      <c r="H36" s="218">
        <f t="shared" si="74"/>
        <v>0</v>
      </c>
      <c r="I36" s="218">
        <f t="shared" si="74"/>
        <v>0</v>
      </c>
      <c r="J36" s="218">
        <f t="shared" si="74"/>
        <v>0</v>
      </c>
      <c r="K36" s="218">
        <f t="shared" si="74"/>
        <v>0</v>
      </c>
      <c r="L36" s="218">
        <f t="shared" si="74"/>
        <v>0</v>
      </c>
      <c r="M36" s="218">
        <f t="shared" si="74"/>
        <v>0</v>
      </c>
      <c r="N36" s="218">
        <f t="shared" si="74"/>
        <v>0</v>
      </c>
      <c r="O36" s="218">
        <f t="shared" si="74"/>
        <v>0</v>
      </c>
      <c r="P36" s="218">
        <f t="shared" si="74"/>
        <v>0</v>
      </c>
      <c r="Q36" s="218">
        <f t="shared" si="74"/>
        <v>0</v>
      </c>
      <c r="R36" s="218">
        <f t="shared" si="74"/>
        <v>0</v>
      </c>
      <c r="S36" s="218">
        <f t="shared" si="74"/>
        <v>0</v>
      </c>
      <c r="T36" s="218">
        <f t="shared" si="74"/>
        <v>0</v>
      </c>
      <c r="U36" s="218">
        <f t="shared" si="74"/>
        <v>0</v>
      </c>
      <c r="V36" s="218">
        <f t="shared" si="74"/>
        <v>0</v>
      </c>
      <c r="W36" s="218">
        <f t="shared" si="74"/>
        <v>0</v>
      </c>
      <c r="X36" s="218">
        <f t="shared" si="74"/>
        <v>0</v>
      </c>
      <c r="Y36" s="218">
        <f t="shared" si="74"/>
        <v>0</v>
      </c>
      <c r="Z36" s="218">
        <f t="shared" si="74"/>
        <v>0</v>
      </c>
      <c r="AA36" s="218">
        <f t="shared" si="74"/>
        <v>0</v>
      </c>
      <c r="AB36" s="218">
        <f t="shared" si="74"/>
        <v>0</v>
      </c>
      <c r="AC36" s="218">
        <f t="shared" si="74"/>
        <v>0</v>
      </c>
      <c r="AD36" s="218">
        <f t="shared" si="74"/>
        <v>0</v>
      </c>
      <c r="AE36" s="218">
        <f t="shared" si="74"/>
        <v>0</v>
      </c>
      <c r="AF36" s="218">
        <f t="shared" si="74"/>
        <v>0</v>
      </c>
      <c r="AG36" s="218">
        <f t="shared" si="74"/>
        <v>0</v>
      </c>
      <c r="AH36" s="218">
        <f t="shared" si="74"/>
        <v>0</v>
      </c>
      <c r="AI36" s="22"/>
      <c r="AJ36" s="15"/>
      <c r="AK36" s="22"/>
      <c r="AL36" s="15"/>
      <c r="AM36" s="22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</row>
    <row r="37" spans="1:164" s="42" customFormat="1" ht="15" x14ac:dyDescent="0.15">
      <c r="C37" s="182"/>
      <c r="D37" s="182"/>
      <c r="AI37" s="22"/>
      <c r="AJ37" s="15"/>
      <c r="AK37" s="15"/>
      <c r="AL37" s="15"/>
      <c r="AM37" s="15"/>
      <c r="AN37" s="15"/>
      <c r="AX37" s="43"/>
    </row>
    <row r="38" spans="1:164" s="38" customFormat="1" ht="15" customHeight="1" x14ac:dyDescent="0.15">
      <c r="A38" s="15"/>
      <c r="B38" s="65" t="s">
        <v>10</v>
      </c>
      <c r="AI38" s="22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</row>
    <row r="39" spans="1:164" s="41" customFormat="1" ht="15" customHeight="1" x14ac:dyDescent="0.15">
      <c r="A39" s="15"/>
      <c r="B39" s="39" t="s">
        <v>11</v>
      </c>
      <c r="C39" s="40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22"/>
      <c r="AJ39" s="15"/>
      <c r="AK39" s="18"/>
      <c r="AL39" s="18"/>
      <c r="AM39" s="18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</row>
    <row r="40" spans="1:164" s="41" customFormat="1" ht="15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8"/>
      <c r="AL40" s="18"/>
      <c r="AM40" s="18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</row>
    <row r="41" spans="1:164" s="1" customFormat="1" ht="15" customHeight="1" x14ac:dyDescent="0.2">
      <c r="A41" s="15"/>
      <c r="B41" s="18"/>
      <c r="C41" s="18"/>
      <c r="D41" s="146"/>
      <c r="E41" s="183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22"/>
      <c r="AJ41" s="14"/>
      <c r="AK41" s="18"/>
      <c r="AL41" s="18"/>
      <c r="AM41" s="18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</row>
    <row r="42" spans="1:164" s="81" customFormat="1" ht="30" hidden="1" customHeight="1" x14ac:dyDescent="0.2">
      <c r="A42" s="79"/>
      <c r="B42" s="498" t="s">
        <v>28</v>
      </c>
      <c r="C42" s="499"/>
      <c r="D42" s="204" t="s">
        <v>91</v>
      </c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38"/>
      <c r="AI42" s="22"/>
      <c r="AK42" s="80"/>
      <c r="AL42" s="80"/>
      <c r="AM42" s="80"/>
    </row>
    <row r="43" spans="1:164" s="1" customFormat="1" ht="30" hidden="1" customHeight="1" x14ac:dyDescent="0.2">
      <c r="A43" s="223">
        <v>1</v>
      </c>
      <c r="B43" s="494" t="s">
        <v>250</v>
      </c>
      <c r="C43" s="494"/>
      <c r="D43" s="211" t="s">
        <v>24</v>
      </c>
      <c r="E43" s="455">
        <f>IF(Milch!E5&gt;0,Milch!E5-Milch!E45-Milch!E47-Milch!E49-Milch!E51,"-")</f>
        <v>63</v>
      </c>
      <c r="F43" s="455" t="str">
        <f>IF(Milch!F5&gt;0,Milch!F5-Milch!F45-Milch!F47-Milch!F49-Milch!F51,"-")</f>
        <v>-</v>
      </c>
      <c r="G43" s="455" t="str">
        <f>IF(Milch!G5&gt;0,Milch!G5-Milch!G45-Milch!G47-Milch!G49-Milch!G51,"-")</f>
        <v>-</v>
      </c>
      <c r="H43" s="455" t="str">
        <f>IF(Milch!H5&gt;0,Milch!H5-Milch!H45-Milch!H47-Milch!H49-Milch!H51,"-")</f>
        <v>-</v>
      </c>
      <c r="I43" s="455" t="str">
        <f>IF(Milch!I5&gt;0,Milch!I5-Milch!I45-Milch!I47-Milch!I49-Milch!I51,"-")</f>
        <v>-</v>
      </c>
      <c r="J43" s="455" t="str">
        <f>IF(Milch!J5&gt;0,Milch!J5-Milch!J45-Milch!J47-Milch!J49-Milch!J51,"-")</f>
        <v>-</v>
      </c>
      <c r="K43" s="455" t="str">
        <f>IF(Milch!K5&gt;0,Milch!K5-Milch!K45-Milch!K47-Milch!K49-Milch!K51,"-")</f>
        <v>-</v>
      </c>
      <c r="L43" s="455" t="str">
        <f>IF(Milch!L5&gt;0,Milch!L5-Milch!L45-Milch!L47-Milch!L49-Milch!L51,"-")</f>
        <v>-</v>
      </c>
      <c r="M43" s="455" t="str">
        <f>IF(Milch!M5&gt;0,Milch!M5-Milch!M45-Milch!M47-Milch!M49-Milch!M51,"-")</f>
        <v>-</v>
      </c>
      <c r="N43" s="455" t="str">
        <f>IF(Milch!N5&gt;0,Milch!N5-Milch!N45-Milch!N47-Milch!N49-Milch!N51,"-")</f>
        <v>-</v>
      </c>
      <c r="O43" s="455" t="str">
        <f>IF(Milch!O5&gt;0,Milch!O5-Milch!O45-Milch!O47-Milch!O49-Milch!O51,"-")</f>
        <v>-</v>
      </c>
      <c r="P43" s="455" t="str">
        <f>IF(Milch!P5&gt;0,Milch!P5-Milch!P45-Milch!P47-Milch!P49-Milch!P51,"-")</f>
        <v>-</v>
      </c>
      <c r="Q43" s="455" t="str">
        <f>IF(Milch!Q5&gt;0,Milch!Q5-Milch!Q45-Milch!Q47-Milch!Q49-Milch!Q51,"-")</f>
        <v>-</v>
      </c>
      <c r="R43" s="455" t="str">
        <f>IF(Milch!R5&gt;0,Milch!R5-Milch!R45-Milch!R47-Milch!R49-Milch!R51,"-")</f>
        <v>-</v>
      </c>
      <c r="S43" s="455" t="str">
        <f>IF(Milch!S5&gt;0,Milch!S5-Milch!S45-Milch!S47-Milch!S49-Milch!S51,"-")</f>
        <v>-</v>
      </c>
      <c r="T43" s="455" t="str">
        <f>IF(Milch!T5&gt;0,Milch!T5-Milch!T45-Milch!T47-Milch!T49-Milch!T51,"-")</f>
        <v>-</v>
      </c>
      <c r="U43" s="455" t="str">
        <f>IF(Milch!U5&gt;0,Milch!U5-Milch!U45-Milch!U47-Milch!U49-Milch!U51,"-")</f>
        <v>-</v>
      </c>
      <c r="V43" s="455" t="str">
        <f>IF(Milch!V5&gt;0,Milch!V5-Milch!V45-Milch!V47-Milch!V49-Milch!V51,"-")</f>
        <v>-</v>
      </c>
      <c r="W43" s="455" t="str">
        <f>IF(Milch!W5&gt;0,Milch!W5-Milch!W45-Milch!W47-Milch!W49-Milch!W51,"-")</f>
        <v>-</v>
      </c>
      <c r="X43" s="455" t="str">
        <f>IF(Milch!X5&gt;0,Milch!X5-Milch!X45-Milch!X47-Milch!X49-Milch!X51,"-")</f>
        <v>-</v>
      </c>
      <c r="Y43" s="455" t="str">
        <f>IF(Milch!Y5&gt;0,Milch!Y5-Milch!Y45-Milch!Y47-Milch!Y49-Milch!Y51,"-")</f>
        <v>-</v>
      </c>
      <c r="Z43" s="455" t="str">
        <f>IF(Milch!Z5&gt;0,Milch!Z5-Milch!Z45-Milch!Z47-Milch!Z49-Milch!Z51,"-")</f>
        <v>-</v>
      </c>
      <c r="AA43" s="455" t="str">
        <f>IF(Milch!AA5&gt;0,Milch!AA5-Milch!AA45-Milch!AA47-Milch!AA49-Milch!AA51,"-")</f>
        <v>-</v>
      </c>
      <c r="AB43" s="455" t="str">
        <f>IF(Milch!AB5&gt;0,Milch!AB5-Milch!AB45-Milch!AB47-Milch!AB49-Milch!AB51,"-")</f>
        <v>-</v>
      </c>
      <c r="AC43" s="455" t="str">
        <f>IF(Milch!AC5&gt;0,Milch!AC5-Milch!AC45-Milch!AC47-Milch!AC49-Milch!AC51,"-")</f>
        <v>-</v>
      </c>
      <c r="AD43" s="455" t="str">
        <f>IF(Milch!AD5&gt;0,Milch!AD5-Milch!AD45-Milch!AD47-Milch!AD49-Milch!AD51,"-")</f>
        <v>-</v>
      </c>
      <c r="AE43" s="455" t="str">
        <f>IF(Milch!AE5&gt;0,Milch!AE5-Milch!AE45-Milch!AE47-Milch!AE49-Milch!AE51,"-")</f>
        <v>-</v>
      </c>
      <c r="AF43" s="455" t="str">
        <f>IF(Milch!AF5&gt;0,Milch!AF5-Milch!AF45-Milch!AF47-Milch!AF49-Milch!AF51,"-")</f>
        <v>-</v>
      </c>
      <c r="AG43" s="455" t="str">
        <f>IF(Milch!AG5&gt;0,Milch!AG5-Milch!AG45-Milch!AG47-Milch!AG49-Milch!AG51,"-")</f>
        <v>-</v>
      </c>
      <c r="AH43" s="455" t="str">
        <f>IF(Milch!AH5&gt;0,Milch!AH5-Milch!AH45-Milch!AH47-Milch!AH49-Milch!AH51,"-")</f>
        <v>-</v>
      </c>
      <c r="AI43" s="22"/>
      <c r="AJ43" s="14"/>
      <c r="AK43" s="18"/>
      <c r="AL43" s="18"/>
      <c r="AM43" s="18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</row>
    <row r="44" spans="1:164" s="1" customFormat="1" ht="30" hidden="1" customHeight="1" thickBot="1" x14ac:dyDescent="0.25">
      <c r="A44" s="223">
        <v>10</v>
      </c>
      <c r="B44" s="494"/>
      <c r="C44" s="494"/>
      <c r="D44" s="206" t="s">
        <v>34</v>
      </c>
      <c r="E44" s="242">
        <f>IFERROR((E6-(E45*E46+E47*E48+E49*E50+E51*E52))/Milch!E43,"-")</f>
        <v>36.507936507936506</v>
      </c>
      <c r="F44" s="242" t="str">
        <f t="shared" ref="F44:AH44" si="75">IFERROR((F6-(F45*F46+F47*F48+F49*F50+F51*F52))/F43,"-")</f>
        <v>-</v>
      </c>
      <c r="G44" s="242" t="str">
        <f t="shared" si="75"/>
        <v>-</v>
      </c>
      <c r="H44" s="242" t="str">
        <f t="shared" si="75"/>
        <v>-</v>
      </c>
      <c r="I44" s="242" t="str">
        <f t="shared" si="75"/>
        <v>-</v>
      </c>
      <c r="J44" s="242" t="str">
        <f t="shared" si="75"/>
        <v>-</v>
      </c>
      <c r="K44" s="242" t="str">
        <f t="shared" si="75"/>
        <v>-</v>
      </c>
      <c r="L44" s="242" t="str">
        <f t="shared" si="75"/>
        <v>-</v>
      </c>
      <c r="M44" s="242" t="str">
        <f t="shared" si="75"/>
        <v>-</v>
      </c>
      <c r="N44" s="242" t="str">
        <f t="shared" si="75"/>
        <v>-</v>
      </c>
      <c r="O44" s="242" t="str">
        <f t="shared" si="75"/>
        <v>-</v>
      </c>
      <c r="P44" s="242" t="str">
        <f t="shared" si="75"/>
        <v>-</v>
      </c>
      <c r="Q44" s="242" t="str">
        <f t="shared" si="75"/>
        <v>-</v>
      </c>
      <c r="R44" s="242" t="str">
        <f t="shared" si="75"/>
        <v>-</v>
      </c>
      <c r="S44" s="242" t="str">
        <f t="shared" si="75"/>
        <v>-</v>
      </c>
      <c r="T44" s="242" t="str">
        <f t="shared" si="75"/>
        <v>-</v>
      </c>
      <c r="U44" s="242" t="str">
        <f t="shared" si="75"/>
        <v>-</v>
      </c>
      <c r="V44" s="242" t="str">
        <f t="shared" si="75"/>
        <v>-</v>
      </c>
      <c r="W44" s="242" t="str">
        <f t="shared" si="75"/>
        <v>-</v>
      </c>
      <c r="X44" s="242" t="str">
        <f t="shared" si="75"/>
        <v>-</v>
      </c>
      <c r="Y44" s="242" t="str">
        <f t="shared" si="75"/>
        <v>-</v>
      </c>
      <c r="Z44" s="242" t="str">
        <f t="shared" si="75"/>
        <v>-</v>
      </c>
      <c r="AA44" s="242" t="str">
        <f t="shared" si="75"/>
        <v>-</v>
      </c>
      <c r="AB44" s="242" t="str">
        <f t="shared" si="75"/>
        <v>-</v>
      </c>
      <c r="AC44" s="242" t="str">
        <f t="shared" si="75"/>
        <v>-</v>
      </c>
      <c r="AD44" s="242" t="str">
        <f t="shared" si="75"/>
        <v>-</v>
      </c>
      <c r="AE44" s="242" t="str">
        <f t="shared" si="75"/>
        <v>-</v>
      </c>
      <c r="AF44" s="242" t="str">
        <f t="shared" si="75"/>
        <v>-</v>
      </c>
      <c r="AG44" s="242" t="str">
        <f t="shared" si="75"/>
        <v>-</v>
      </c>
      <c r="AH44" s="242" t="str">
        <f t="shared" si="75"/>
        <v>-</v>
      </c>
      <c r="AI44" s="22"/>
      <c r="AJ44" s="14"/>
      <c r="AK44" s="18"/>
      <c r="AL44" s="18"/>
      <c r="AM44" s="18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</row>
    <row r="45" spans="1:164" s="1" customFormat="1" ht="30" hidden="1" customHeight="1" x14ac:dyDescent="0.2">
      <c r="A45" s="223">
        <f>A43+1</f>
        <v>2</v>
      </c>
      <c r="B45" s="494"/>
      <c r="C45" s="494"/>
      <c r="D45" s="241" t="s">
        <v>25</v>
      </c>
      <c r="E45" s="356"/>
      <c r="F45" s="140" t="str">
        <f t="shared" ref="F45:F46" si="76">IFERROR(IF(F$4&gt;0,E45,""),"0")</f>
        <v/>
      </c>
      <c r="G45" s="140" t="str">
        <f t="shared" ref="G45:G46" si="77">IFERROR(IF(G$4&gt;0,F45,""),"0")</f>
        <v/>
      </c>
      <c r="H45" s="140" t="str">
        <f t="shared" ref="H45:AH45" si="78">IFERROR(IF(H$4&gt;0,G45,""),"0")</f>
        <v/>
      </c>
      <c r="I45" s="140" t="str">
        <f t="shared" si="78"/>
        <v/>
      </c>
      <c r="J45" s="140" t="str">
        <f t="shared" si="78"/>
        <v/>
      </c>
      <c r="K45" s="140" t="str">
        <f t="shared" si="78"/>
        <v/>
      </c>
      <c r="L45" s="140" t="str">
        <f t="shared" si="78"/>
        <v/>
      </c>
      <c r="M45" s="140" t="str">
        <f t="shared" si="78"/>
        <v/>
      </c>
      <c r="N45" s="140" t="str">
        <f t="shared" si="78"/>
        <v/>
      </c>
      <c r="O45" s="140" t="str">
        <f t="shared" si="78"/>
        <v/>
      </c>
      <c r="P45" s="140" t="str">
        <f t="shared" si="78"/>
        <v/>
      </c>
      <c r="Q45" s="140" t="str">
        <f t="shared" si="78"/>
        <v/>
      </c>
      <c r="R45" s="140" t="str">
        <f t="shared" si="78"/>
        <v/>
      </c>
      <c r="S45" s="140" t="str">
        <f t="shared" si="78"/>
        <v/>
      </c>
      <c r="T45" s="140" t="str">
        <f t="shared" si="78"/>
        <v/>
      </c>
      <c r="U45" s="140" t="str">
        <f t="shared" si="78"/>
        <v/>
      </c>
      <c r="V45" s="140" t="str">
        <f t="shared" si="78"/>
        <v/>
      </c>
      <c r="W45" s="140" t="str">
        <f t="shared" si="78"/>
        <v/>
      </c>
      <c r="X45" s="140" t="str">
        <f t="shared" si="78"/>
        <v/>
      </c>
      <c r="Y45" s="140" t="str">
        <f t="shared" si="78"/>
        <v/>
      </c>
      <c r="Z45" s="140" t="str">
        <f t="shared" si="78"/>
        <v/>
      </c>
      <c r="AA45" s="140" t="str">
        <f t="shared" si="78"/>
        <v/>
      </c>
      <c r="AB45" s="140" t="str">
        <f t="shared" si="78"/>
        <v/>
      </c>
      <c r="AC45" s="140" t="str">
        <f t="shared" si="78"/>
        <v/>
      </c>
      <c r="AD45" s="140" t="str">
        <f t="shared" si="78"/>
        <v/>
      </c>
      <c r="AE45" s="140" t="str">
        <f t="shared" si="78"/>
        <v/>
      </c>
      <c r="AF45" s="140" t="str">
        <f t="shared" si="78"/>
        <v/>
      </c>
      <c r="AG45" s="140" t="str">
        <f t="shared" si="78"/>
        <v/>
      </c>
      <c r="AH45" s="140" t="str">
        <f t="shared" si="78"/>
        <v/>
      </c>
      <c r="AI45" s="22"/>
      <c r="AJ45" s="14"/>
      <c r="AK45" s="18"/>
      <c r="AL45" s="18"/>
      <c r="AM45" s="18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</row>
    <row r="46" spans="1:164" s="1" customFormat="1" ht="30" hidden="1" customHeight="1" thickBot="1" x14ac:dyDescent="0.25">
      <c r="A46" s="223">
        <f>A44+10</f>
        <v>20</v>
      </c>
      <c r="B46" s="494"/>
      <c r="C46" s="494"/>
      <c r="D46" s="240" t="str">
        <f>D44</f>
        <v>Milchleistung
kg/Kuh/Tag</v>
      </c>
      <c r="E46" s="357"/>
      <c r="F46" s="141" t="str">
        <f t="shared" si="76"/>
        <v/>
      </c>
      <c r="G46" s="141" t="str">
        <f t="shared" si="77"/>
        <v/>
      </c>
      <c r="H46" s="141" t="str">
        <f t="shared" ref="H46:AH46" si="79">IFERROR(IF(H$4&gt;0,G46,""),"0")</f>
        <v/>
      </c>
      <c r="I46" s="141" t="str">
        <f t="shared" si="79"/>
        <v/>
      </c>
      <c r="J46" s="141" t="str">
        <f t="shared" si="79"/>
        <v/>
      </c>
      <c r="K46" s="141" t="str">
        <f t="shared" si="79"/>
        <v/>
      </c>
      <c r="L46" s="141" t="str">
        <f t="shared" si="79"/>
        <v/>
      </c>
      <c r="M46" s="141" t="str">
        <f t="shared" si="79"/>
        <v/>
      </c>
      <c r="N46" s="141" t="str">
        <f t="shared" si="79"/>
        <v/>
      </c>
      <c r="O46" s="141" t="str">
        <f t="shared" si="79"/>
        <v/>
      </c>
      <c r="P46" s="141" t="str">
        <f t="shared" si="79"/>
        <v/>
      </c>
      <c r="Q46" s="141" t="str">
        <f t="shared" si="79"/>
        <v/>
      </c>
      <c r="R46" s="141" t="str">
        <f t="shared" si="79"/>
        <v/>
      </c>
      <c r="S46" s="141" t="str">
        <f t="shared" si="79"/>
        <v/>
      </c>
      <c r="T46" s="141" t="str">
        <f t="shared" si="79"/>
        <v/>
      </c>
      <c r="U46" s="141" t="str">
        <f t="shared" si="79"/>
        <v/>
      </c>
      <c r="V46" s="141" t="str">
        <f t="shared" si="79"/>
        <v/>
      </c>
      <c r="W46" s="141" t="str">
        <f t="shared" si="79"/>
        <v/>
      </c>
      <c r="X46" s="141" t="str">
        <f t="shared" si="79"/>
        <v/>
      </c>
      <c r="Y46" s="141" t="str">
        <f t="shared" si="79"/>
        <v/>
      </c>
      <c r="Z46" s="141" t="str">
        <f t="shared" si="79"/>
        <v/>
      </c>
      <c r="AA46" s="141" t="str">
        <f t="shared" si="79"/>
        <v/>
      </c>
      <c r="AB46" s="141" t="str">
        <f t="shared" si="79"/>
        <v/>
      </c>
      <c r="AC46" s="141" t="str">
        <f t="shared" si="79"/>
        <v/>
      </c>
      <c r="AD46" s="141" t="str">
        <f t="shared" si="79"/>
        <v/>
      </c>
      <c r="AE46" s="141" t="str">
        <f t="shared" si="79"/>
        <v/>
      </c>
      <c r="AF46" s="141" t="str">
        <f t="shared" si="79"/>
        <v/>
      </c>
      <c r="AG46" s="141" t="str">
        <f t="shared" si="79"/>
        <v/>
      </c>
      <c r="AH46" s="141" t="str">
        <f t="shared" si="79"/>
        <v/>
      </c>
      <c r="AI46" s="22"/>
      <c r="AJ46" s="14"/>
      <c r="AK46" s="18"/>
      <c r="AL46" s="18"/>
      <c r="AM46" s="18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</row>
    <row r="47" spans="1:164" s="1" customFormat="1" ht="30" hidden="1" customHeight="1" x14ac:dyDescent="0.2">
      <c r="A47" s="223">
        <f t="shared" ref="A47" si="80">A45+1</f>
        <v>3</v>
      </c>
      <c r="B47" s="494"/>
      <c r="C47" s="494"/>
      <c r="D47" s="239" t="s">
        <v>26</v>
      </c>
      <c r="E47" s="356"/>
      <c r="F47" s="140" t="str">
        <f t="shared" ref="F47:F52" si="81">IFERROR(IF(F$4&gt;0,E47,""),"0")</f>
        <v/>
      </c>
      <c r="G47" s="140" t="str">
        <f t="shared" ref="G47:AH47" si="82">IFERROR(IF(G$4&gt;0,F47,""),"0")</f>
        <v/>
      </c>
      <c r="H47" s="140" t="str">
        <f t="shared" si="82"/>
        <v/>
      </c>
      <c r="I47" s="140" t="str">
        <f t="shared" si="82"/>
        <v/>
      </c>
      <c r="J47" s="140" t="str">
        <f t="shared" si="82"/>
        <v/>
      </c>
      <c r="K47" s="140" t="str">
        <f t="shared" si="82"/>
        <v/>
      </c>
      <c r="L47" s="140" t="str">
        <f t="shared" si="82"/>
        <v/>
      </c>
      <c r="M47" s="140" t="str">
        <f t="shared" si="82"/>
        <v/>
      </c>
      <c r="N47" s="140" t="str">
        <f t="shared" si="82"/>
        <v/>
      </c>
      <c r="O47" s="140" t="str">
        <f t="shared" si="82"/>
        <v/>
      </c>
      <c r="P47" s="140" t="str">
        <f t="shared" si="82"/>
        <v/>
      </c>
      <c r="Q47" s="140" t="str">
        <f t="shared" si="82"/>
        <v/>
      </c>
      <c r="R47" s="140" t="str">
        <f t="shared" si="82"/>
        <v/>
      </c>
      <c r="S47" s="140" t="str">
        <f t="shared" si="82"/>
        <v/>
      </c>
      <c r="T47" s="140" t="str">
        <f t="shared" si="82"/>
        <v/>
      </c>
      <c r="U47" s="140" t="str">
        <f t="shared" si="82"/>
        <v/>
      </c>
      <c r="V47" s="140" t="str">
        <f t="shared" si="82"/>
        <v/>
      </c>
      <c r="W47" s="140" t="str">
        <f t="shared" si="82"/>
        <v/>
      </c>
      <c r="X47" s="140" t="str">
        <f t="shared" si="82"/>
        <v/>
      </c>
      <c r="Y47" s="140" t="str">
        <f t="shared" si="82"/>
        <v/>
      </c>
      <c r="Z47" s="140" t="str">
        <f t="shared" si="82"/>
        <v/>
      </c>
      <c r="AA47" s="140" t="str">
        <f t="shared" si="82"/>
        <v/>
      </c>
      <c r="AB47" s="140" t="str">
        <f t="shared" si="82"/>
        <v/>
      </c>
      <c r="AC47" s="140" t="str">
        <f t="shared" si="82"/>
        <v/>
      </c>
      <c r="AD47" s="140" t="str">
        <f t="shared" si="82"/>
        <v/>
      </c>
      <c r="AE47" s="140" t="str">
        <f t="shared" si="82"/>
        <v/>
      </c>
      <c r="AF47" s="140" t="str">
        <f t="shared" si="82"/>
        <v/>
      </c>
      <c r="AG47" s="140" t="str">
        <f t="shared" si="82"/>
        <v/>
      </c>
      <c r="AH47" s="140" t="str">
        <f t="shared" si="82"/>
        <v/>
      </c>
      <c r="AI47" s="22"/>
      <c r="AJ47" s="14"/>
      <c r="AK47" s="18"/>
      <c r="AL47" s="18"/>
      <c r="AM47" s="18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</row>
    <row r="48" spans="1:164" s="1" customFormat="1" ht="30" hidden="1" customHeight="1" thickBot="1" x14ac:dyDescent="0.25">
      <c r="A48" s="223">
        <f t="shared" ref="A48" si="83">A46+10</f>
        <v>30</v>
      </c>
      <c r="B48" s="494"/>
      <c r="C48" s="494"/>
      <c r="D48" s="206" t="str">
        <f>D46</f>
        <v>Milchleistung
kg/Kuh/Tag</v>
      </c>
      <c r="E48" s="357"/>
      <c r="F48" s="141" t="str">
        <f t="shared" si="81"/>
        <v/>
      </c>
      <c r="G48" s="141" t="str">
        <f t="shared" ref="G48:AH48" si="84">IFERROR(IF(G$4&gt;0,F48,""),"0")</f>
        <v/>
      </c>
      <c r="H48" s="141" t="str">
        <f t="shared" si="84"/>
        <v/>
      </c>
      <c r="I48" s="141" t="str">
        <f t="shared" si="84"/>
        <v/>
      </c>
      <c r="J48" s="141" t="str">
        <f t="shared" si="84"/>
        <v/>
      </c>
      <c r="K48" s="141" t="str">
        <f t="shared" si="84"/>
        <v/>
      </c>
      <c r="L48" s="141" t="str">
        <f t="shared" si="84"/>
        <v/>
      </c>
      <c r="M48" s="141" t="str">
        <f t="shared" si="84"/>
        <v/>
      </c>
      <c r="N48" s="141" t="str">
        <f t="shared" si="84"/>
        <v/>
      </c>
      <c r="O48" s="141" t="str">
        <f t="shared" si="84"/>
        <v/>
      </c>
      <c r="P48" s="141" t="str">
        <f t="shared" si="84"/>
        <v/>
      </c>
      <c r="Q48" s="141" t="str">
        <f t="shared" si="84"/>
        <v/>
      </c>
      <c r="R48" s="141" t="str">
        <f t="shared" si="84"/>
        <v/>
      </c>
      <c r="S48" s="141" t="str">
        <f t="shared" si="84"/>
        <v/>
      </c>
      <c r="T48" s="141" t="str">
        <f t="shared" si="84"/>
        <v/>
      </c>
      <c r="U48" s="141" t="str">
        <f t="shared" si="84"/>
        <v/>
      </c>
      <c r="V48" s="141" t="str">
        <f t="shared" si="84"/>
        <v/>
      </c>
      <c r="W48" s="141" t="str">
        <f t="shared" si="84"/>
        <v/>
      </c>
      <c r="X48" s="141" t="str">
        <f t="shared" si="84"/>
        <v/>
      </c>
      <c r="Y48" s="141" t="str">
        <f t="shared" si="84"/>
        <v/>
      </c>
      <c r="Z48" s="141" t="str">
        <f t="shared" si="84"/>
        <v/>
      </c>
      <c r="AA48" s="141" t="str">
        <f t="shared" si="84"/>
        <v/>
      </c>
      <c r="AB48" s="141" t="str">
        <f t="shared" si="84"/>
        <v/>
      </c>
      <c r="AC48" s="141" t="str">
        <f t="shared" si="84"/>
        <v/>
      </c>
      <c r="AD48" s="141" t="str">
        <f t="shared" si="84"/>
        <v/>
      </c>
      <c r="AE48" s="141" t="str">
        <f t="shared" si="84"/>
        <v/>
      </c>
      <c r="AF48" s="141" t="str">
        <f t="shared" si="84"/>
        <v/>
      </c>
      <c r="AG48" s="141" t="str">
        <f t="shared" si="84"/>
        <v/>
      </c>
      <c r="AH48" s="141" t="str">
        <f t="shared" si="84"/>
        <v/>
      </c>
      <c r="AI48" s="22"/>
      <c r="AJ48" s="14"/>
      <c r="AK48" s="18"/>
      <c r="AL48" s="18"/>
      <c r="AM48" s="18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</row>
    <row r="49" spans="1:164" s="1" customFormat="1" ht="30" hidden="1" customHeight="1" x14ac:dyDescent="0.2">
      <c r="A49" s="223">
        <f t="shared" ref="A49:A53" si="85">A47+1</f>
        <v>4</v>
      </c>
      <c r="B49" s="494"/>
      <c r="C49" s="494"/>
      <c r="D49" s="241" t="s">
        <v>103</v>
      </c>
      <c r="E49" s="358"/>
      <c r="F49" s="140" t="str">
        <f t="shared" si="81"/>
        <v/>
      </c>
      <c r="G49" s="140" t="str">
        <f t="shared" ref="G49:AH49" si="86">IFERROR(IF(G$4&gt;0,F49,""),"0")</f>
        <v/>
      </c>
      <c r="H49" s="140" t="str">
        <f t="shared" si="86"/>
        <v/>
      </c>
      <c r="I49" s="140" t="str">
        <f t="shared" si="86"/>
        <v/>
      </c>
      <c r="J49" s="140" t="str">
        <f t="shared" si="86"/>
        <v/>
      </c>
      <c r="K49" s="140" t="str">
        <f t="shared" si="86"/>
        <v/>
      </c>
      <c r="L49" s="140" t="str">
        <f t="shared" si="86"/>
        <v/>
      </c>
      <c r="M49" s="140" t="str">
        <f t="shared" si="86"/>
        <v/>
      </c>
      <c r="N49" s="140" t="str">
        <f t="shared" si="86"/>
        <v/>
      </c>
      <c r="O49" s="140" t="str">
        <f t="shared" si="86"/>
        <v/>
      </c>
      <c r="P49" s="140" t="str">
        <f t="shared" si="86"/>
        <v/>
      </c>
      <c r="Q49" s="140" t="str">
        <f t="shared" si="86"/>
        <v/>
      </c>
      <c r="R49" s="140" t="str">
        <f t="shared" si="86"/>
        <v/>
      </c>
      <c r="S49" s="140" t="str">
        <f t="shared" si="86"/>
        <v/>
      </c>
      <c r="T49" s="140" t="str">
        <f t="shared" si="86"/>
        <v/>
      </c>
      <c r="U49" s="140" t="str">
        <f t="shared" si="86"/>
        <v/>
      </c>
      <c r="V49" s="140" t="str">
        <f t="shared" si="86"/>
        <v/>
      </c>
      <c r="W49" s="140" t="str">
        <f t="shared" si="86"/>
        <v/>
      </c>
      <c r="X49" s="140" t="str">
        <f t="shared" si="86"/>
        <v/>
      </c>
      <c r="Y49" s="140" t="str">
        <f t="shared" si="86"/>
        <v/>
      </c>
      <c r="Z49" s="140" t="str">
        <f t="shared" si="86"/>
        <v/>
      </c>
      <c r="AA49" s="140" t="str">
        <f t="shared" si="86"/>
        <v/>
      </c>
      <c r="AB49" s="140" t="str">
        <f t="shared" si="86"/>
        <v/>
      </c>
      <c r="AC49" s="140" t="str">
        <f t="shared" si="86"/>
        <v/>
      </c>
      <c r="AD49" s="140" t="str">
        <f t="shared" si="86"/>
        <v/>
      </c>
      <c r="AE49" s="140" t="str">
        <f t="shared" si="86"/>
        <v/>
      </c>
      <c r="AF49" s="140" t="str">
        <f t="shared" si="86"/>
        <v/>
      </c>
      <c r="AG49" s="140" t="str">
        <f t="shared" si="86"/>
        <v/>
      </c>
      <c r="AH49" s="140" t="str">
        <f t="shared" si="86"/>
        <v/>
      </c>
      <c r="AI49" s="22"/>
      <c r="AJ49" s="14"/>
      <c r="AK49" s="18"/>
      <c r="AL49" s="18"/>
      <c r="AM49" s="18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</row>
    <row r="50" spans="1:164" s="1" customFormat="1" ht="30" hidden="1" customHeight="1" thickBot="1" x14ac:dyDescent="0.25">
      <c r="A50" s="223">
        <f t="shared" ref="A50:A52" si="87">A48+10</f>
        <v>40</v>
      </c>
      <c r="B50" s="494"/>
      <c r="C50" s="494"/>
      <c r="D50" s="240" t="str">
        <f>D44</f>
        <v>Milchleistung
kg/Kuh/Tag</v>
      </c>
      <c r="E50" s="357"/>
      <c r="F50" s="141" t="str">
        <f t="shared" si="81"/>
        <v/>
      </c>
      <c r="G50" s="141" t="str">
        <f t="shared" ref="G50:AH50" si="88">IFERROR(IF(G$4&gt;0,F50,""),"0")</f>
        <v/>
      </c>
      <c r="H50" s="141" t="str">
        <f t="shared" si="88"/>
        <v/>
      </c>
      <c r="I50" s="141" t="str">
        <f t="shared" si="88"/>
        <v/>
      </c>
      <c r="J50" s="141" t="str">
        <f t="shared" si="88"/>
        <v/>
      </c>
      <c r="K50" s="141" t="str">
        <f t="shared" si="88"/>
        <v/>
      </c>
      <c r="L50" s="141" t="str">
        <f t="shared" si="88"/>
        <v/>
      </c>
      <c r="M50" s="141" t="str">
        <f t="shared" si="88"/>
        <v/>
      </c>
      <c r="N50" s="141" t="str">
        <f t="shared" si="88"/>
        <v/>
      </c>
      <c r="O50" s="141" t="str">
        <f t="shared" si="88"/>
        <v/>
      </c>
      <c r="P50" s="141" t="str">
        <f t="shared" si="88"/>
        <v/>
      </c>
      <c r="Q50" s="141" t="str">
        <f t="shared" si="88"/>
        <v/>
      </c>
      <c r="R50" s="141" t="str">
        <f t="shared" si="88"/>
        <v/>
      </c>
      <c r="S50" s="141" t="str">
        <f t="shared" si="88"/>
        <v/>
      </c>
      <c r="T50" s="141" t="str">
        <f t="shared" si="88"/>
        <v/>
      </c>
      <c r="U50" s="141" t="str">
        <f t="shared" si="88"/>
        <v/>
      </c>
      <c r="V50" s="141" t="str">
        <f t="shared" si="88"/>
        <v/>
      </c>
      <c r="W50" s="141" t="str">
        <f t="shared" si="88"/>
        <v/>
      </c>
      <c r="X50" s="141" t="str">
        <f t="shared" si="88"/>
        <v/>
      </c>
      <c r="Y50" s="141" t="str">
        <f t="shared" si="88"/>
        <v/>
      </c>
      <c r="Z50" s="141" t="str">
        <f t="shared" si="88"/>
        <v/>
      </c>
      <c r="AA50" s="141" t="str">
        <f t="shared" si="88"/>
        <v/>
      </c>
      <c r="AB50" s="141" t="str">
        <f t="shared" si="88"/>
        <v/>
      </c>
      <c r="AC50" s="141" t="str">
        <f t="shared" si="88"/>
        <v/>
      </c>
      <c r="AD50" s="141" t="str">
        <f t="shared" si="88"/>
        <v/>
      </c>
      <c r="AE50" s="141" t="str">
        <f t="shared" si="88"/>
        <v/>
      </c>
      <c r="AF50" s="141" t="str">
        <f t="shared" si="88"/>
        <v/>
      </c>
      <c r="AG50" s="141" t="str">
        <f t="shared" si="88"/>
        <v/>
      </c>
      <c r="AH50" s="141" t="str">
        <f t="shared" si="88"/>
        <v/>
      </c>
      <c r="AI50" s="22"/>
      <c r="AJ50" s="14"/>
      <c r="AK50" s="18"/>
      <c r="AL50" s="18"/>
      <c r="AM50" s="18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</row>
    <row r="51" spans="1:164" s="1" customFormat="1" ht="30" hidden="1" customHeight="1" x14ac:dyDescent="0.2">
      <c r="A51" s="223">
        <f t="shared" si="85"/>
        <v>5</v>
      </c>
      <c r="B51" s="494"/>
      <c r="C51" s="494"/>
      <c r="D51" s="220" t="s">
        <v>104</v>
      </c>
      <c r="E51" s="358"/>
      <c r="F51" s="140" t="str">
        <f t="shared" si="81"/>
        <v/>
      </c>
      <c r="G51" s="140" t="str">
        <f t="shared" ref="G51:AH51" si="89">IFERROR(IF(G$4&gt;0,F51,""),"0")</f>
        <v/>
      </c>
      <c r="H51" s="140" t="str">
        <f t="shared" si="89"/>
        <v/>
      </c>
      <c r="I51" s="140" t="str">
        <f t="shared" si="89"/>
        <v/>
      </c>
      <c r="J51" s="140" t="str">
        <f t="shared" si="89"/>
        <v/>
      </c>
      <c r="K51" s="140" t="str">
        <f t="shared" si="89"/>
        <v/>
      </c>
      <c r="L51" s="140" t="str">
        <f t="shared" si="89"/>
        <v/>
      </c>
      <c r="M51" s="140" t="str">
        <f t="shared" si="89"/>
        <v/>
      </c>
      <c r="N51" s="140" t="str">
        <f t="shared" si="89"/>
        <v/>
      </c>
      <c r="O51" s="140" t="str">
        <f t="shared" si="89"/>
        <v/>
      </c>
      <c r="P51" s="140" t="str">
        <f t="shared" si="89"/>
        <v/>
      </c>
      <c r="Q51" s="140" t="str">
        <f t="shared" si="89"/>
        <v/>
      </c>
      <c r="R51" s="140" t="str">
        <f t="shared" si="89"/>
        <v/>
      </c>
      <c r="S51" s="140" t="str">
        <f t="shared" si="89"/>
        <v/>
      </c>
      <c r="T51" s="140" t="str">
        <f t="shared" si="89"/>
        <v/>
      </c>
      <c r="U51" s="140" t="str">
        <f t="shared" si="89"/>
        <v/>
      </c>
      <c r="V51" s="140" t="str">
        <f t="shared" si="89"/>
        <v/>
      </c>
      <c r="W51" s="140" t="str">
        <f t="shared" si="89"/>
        <v/>
      </c>
      <c r="X51" s="140" t="str">
        <f t="shared" si="89"/>
        <v/>
      </c>
      <c r="Y51" s="140" t="str">
        <f t="shared" si="89"/>
        <v/>
      </c>
      <c r="Z51" s="140" t="str">
        <f t="shared" si="89"/>
        <v/>
      </c>
      <c r="AA51" s="140" t="str">
        <f t="shared" si="89"/>
        <v/>
      </c>
      <c r="AB51" s="140" t="str">
        <f t="shared" si="89"/>
        <v/>
      </c>
      <c r="AC51" s="140" t="str">
        <f t="shared" si="89"/>
        <v/>
      </c>
      <c r="AD51" s="140" t="str">
        <f t="shared" si="89"/>
        <v/>
      </c>
      <c r="AE51" s="140" t="str">
        <f t="shared" si="89"/>
        <v/>
      </c>
      <c r="AF51" s="140" t="str">
        <f t="shared" si="89"/>
        <v/>
      </c>
      <c r="AG51" s="140" t="str">
        <f t="shared" si="89"/>
        <v/>
      </c>
      <c r="AH51" s="140" t="str">
        <f t="shared" si="89"/>
        <v/>
      </c>
      <c r="AI51" s="22"/>
      <c r="AJ51" s="14"/>
      <c r="AK51" s="18"/>
      <c r="AL51" s="18"/>
      <c r="AM51" s="18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</row>
    <row r="52" spans="1:164" s="1" customFormat="1" ht="30" hidden="1" customHeight="1" thickBot="1" x14ac:dyDescent="0.25">
      <c r="A52" s="223">
        <f t="shared" si="87"/>
        <v>50</v>
      </c>
      <c r="B52" s="494"/>
      <c r="C52" s="494"/>
      <c r="D52" s="206" t="str">
        <f>D46</f>
        <v>Milchleistung
kg/Kuh/Tag</v>
      </c>
      <c r="E52" s="357"/>
      <c r="F52" s="141" t="str">
        <f t="shared" si="81"/>
        <v/>
      </c>
      <c r="G52" s="141" t="str">
        <f t="shared" ref="G52:AH52" si="90">IFERROR(IF(G$4&gt;0,F52,""),"0")</f>
        <v/>
      </c>
      <c r="H52" s="141" t="str">
        <f t="shared" si="90"/>
        <v/>
      </c>
      <c r="I52" s="141" t="str">
        <f t="shared" si="90"/>
        <v/>
      </c>
      <c r="J52" s="141" t="str">
        <f t="shared" si="90"/>
        <v/>
      </c>
      <c r="K52" s="141" t="str">
        <f t="shared" si="90"/>
        <v/>
      </c>
      <c r="L52" s="141" t="str">
        <f t="shared" si="90"/>
        <v/>
      </c>
      <c r="M52" s="141" t="str">
        <f t="shared" si="90"/>
        <v/>
      </c>
      <c r="N52" s="141" t="str">
        <f t="shared" si="90"/>
        <v/>
      </c>
      <c r="O52" s="141" t="str">
        <f t="shared" si="90"/>
        <v/>
      </c>
      <c r="P52" s="141" t="str">
        <f t="shared" si="90"/>
        <v/>
      </c>
      <c r="Q52" s="141" t="str">
        <f t="shared" si="90"/>
        <v/>
      </c>
      <c r="R52" s="141" t="str">
        <f t="shared" si="90"/>
        <v/>
      </c>
      <c r="S52" s="141" t="str">
        <f t="shared" si="90"/>
        <v/>
      </c>
      <c r="T52" s="141" t="str">
        <f t="shared" si="90"/>
        <v/>
      </c>
      <c r="U52" s="141" t="str">
        <f t="shared" si="90"/>
        <v/>
      </c>
      <c r="V52" s="141" t="str">
        <f t="shared" si="90"/>
        <v/>
      </c>
      <c r="W52" s="141" t="str">
        <f t="shared" si="90"/>
        <v/>
      </c>
      <c r="X52" s="141" t="str">
        <f t="shared" si="90"/>
        <v/>
      </c>
      <c r="Y52" s="141" t="str">
        <f t="shared" si="90"/>
        <v/>
      </c>
      <c r="Z52" s="141" t="str">
        <f t="shared" si="90"/>
        <v/>
      </c>
      <c r="AA52" s="141" t="str">
        <f t="shared" si="90"/>
        <v/>
      </c>
      <c r="AB52" s="141" t="str">
        <f t="shared" si="90"/>
        <v/>
      </c>
      <c r="AC52" s="141" t="str">
        <f t="shared" si="90"/>
        <v/>
      </c>
      <c r="AD52" s="141" t="str">
        <f t="shared" si="90"/>
        <v/>
      </c>
      <c r="AE52" s="141" t="str">
        <f t="shared" si="90"/>
        <v/>
      </c>
      <c r="AF52" s="141" t="str">
        <f t="shared" si="90"/>
        <v/>
      </c>
      <c r="AG52" s="141" t="str">
        <f t="shared" si="90"/>
        <v/>
      </c>
      <c r="AH52" s="141" t="str">
        <f t="shared" si="90"/>
        <v/>
      </c>
      <c r="AI52" s="22"/>
      <c r="AJ52" s="14"/>
      <c r="AK52" s="18"/>
      <c r="AL52" s="18"/>
      <c r="AM52" s="18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</row>
    <row r="53" spans="1:164" s="1" customFormat="1" ht="30" hidden="1" customHeight="1" x14ac:dyDescent="0.2">
      <c r="A53" s="223">
        <f t="shared" si="85"/>
        <v>6</v>
      </c>
      <c r="B53" s="494"/>
      <c r="C53" s="494"/>
      <c r="D53" s="142" t="s">
        <v>115</v>
      </c>
      <c r="E53" s="358"/>
      <c r="F53" s="70" t="str">
        <f>IFERROR(IF(F$4&gt;0,E53,""),"0")</f>
        <v/>
      </c>
      <c r="G53" s="70" t="str">
        <f t="shared" ref="G53:AH53" si="91">IFERROR(IF(G$4&gt;0,F53,""),"0")</f>
        <v/>
      </c>
      <c r="H53" s="70" t="str">
        <f t="shared" si="91"/>
        <v/>
      </c>
      <c r="I53" s="70" t="str">
        <f t="shared" si="91"/>
        <v/>
      </c>
      <c r="J53" s="70" t="str">
        <f t="shared" si="91"/>
        <v/>
      </c>
      <c r="K53" s="70" t="str">
        <f t="shared" si="91"/>
        <v/>
      </c>
      <c r="L53" s="70" t="str">
        <f t="shared" si="91"/>
        <v/>
      </c>
      <c r="M53" s="70" t="str">
        <f t="shared" si="91"/>
        <v/>
      </c>
      <c r="N53" s="70" t="str">
        <f t="shared" si="91"/>
        <v/>
      </c>
      <c r="O53" s="70" t="str">
        <f t="shared" si="91"/>
        <v/>
      </c>
      <c r="P53" s="70" t="str">
        <f t="shared" si="91"/>
        <v/>
      </c>
      <c r="Q53" s="70" t="str">
        <f t="shared" si="91"/>
        <v/>
      </c>
      <c r="R53" s="70" t="str">
        <f t="shared" si="91"/>
        <v/>
      </c>
      <c r="S53" s="70" t="str">
        <f t="shared" si="91"/>
        <v/>
      </c>
      <c r="T53" s="70" t="str">
        <f t="shared" si="91"/>
        <v/>
      </c>
      <c r="U53" s="70" t="str">
        <f t="shared" si="91"/>
        <v/>
      </c>
      <c r="V53" s="70" t="str">
        <f t="shared" si="91"/>
        <v/>
      </c>
      <c r="W53" s="70" t="str">
        <f t="shared" si="91"/>
        <v/>
      </c>
      <c r="X53" s="70" t="str">
        <f t="shared" si="91"/>
        <v/>
      </c>
      <c r="Y53" s="70" t="str">
        <f t="shared" si="91"/>
        <v/>
      </c>
      <c r="Z53" s="70" t="str">
        <f t="shared" si="91"/>
        <v/>
      </c>
      <c r="AA53" s="70" t="str">
        <f t="shared" si="91"/>
        <v/>
      </c>
      <c r="AB53" s="70" t="str">
        <f t="shared" si="91"/>
        <v/>
      </c>
      <c r="AC53" s="70" t="str">
        <f t="shared" si="91"/>
        <v/>
      </c>
      <c r="AD53" s="70" t="str">
        <f t="shared" si="91"/>
        <v/>
      </c>
      <c r="AE53" s="70" t="str">
        <f t="shared" si="91"/>
        <v/>
      </c>
      <c r="AF53" s="70" t="str">
        <f t="shared" si="91"/>
        <v/>
      </c>
      <c r="AG53" s="70" t="str">
        <f t="shared" si="91"/>
        <v/>
      </c>
      <c r="AH53" s="70" t="str">
        <f t="shared" si="91"/>
        <v/>
      </c>
      <c r="AI53" s="22"/>
      <c r="AJ53" s="14"/>
      <c r="AK53" s="18"/>
      <c r="AL53" s="18"/>
      <c r="AM53" s="18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</row>
    <row r="54" spans="1:164" s="1" customFormat="1" ht="30" hidden="1" customHeight="1" x14ac:dyDescent="0.2">
      <c r="A54" s="223">
        <f>A53+1</f>
        <v>7</v>
      </c>
      <c r="B54" s="494"/>
      <c r="C54" s="494"/>
      <c r="D54" s="143" t="s">
        <v>116</v>
      </c>
      <c r="E54" s="358"/>
      <c r="F54" s="70" t="str">
        <f>IFERROR(IF(F$4&gt;0,E54,""),"0")</f>
        <v/>
      </c>
      <c r="G54" s="70" t="str">
        <f t="shared" ref="G54:AH54" si="92">IFERROR(IF(G$4&gt;0,F54,""),"0")</f>
        <v/>
      </c>
      <c r="H54" s="70" t="str">
        <f t="shared" si="92"/>
        <v/>
      </c>
      <c r="I54" s="70" t="str">
        <f t="shared" si="92"/>
        <v/>
      </c>
      <c r="J54" s="70" t="str">
        <f t="shared" si="92"/>
        <v/>
      </c>
      <c r="K54" s="70" t="str">
        <f t="shared" si="92"/>
        <v/>
      </c>
      <c r="L54" s="70" t="str">
        <f t="shared" si="92"/>
        <v/>
      </c>
      <c r="M54" s="70" t="str">
        <f t="shared" si="92"/>
        <v/>
      </c>
      <c r="N54" s="70" t="str">
        <f t="shared" si="92"/>
        <v/>
      </c>
      <c r="O54" s="70" t="str">
        <f t="shared" si="92"/>
        <v/>
      </c>
      <c r="P54" s="70" t="str">
        <f t="shared" si="92"/>
        <v/>
      </c>
      <c r="Q54" s="70" t="str">
        <f t="shared" si="92"/>
        <v/>
      </c>
      <c r="R54" s="70" t="str">
        <f t="shared" si="92"/>
        <v/>
      </c>
      <c r="S54" s="70" t="str">
        <f t="shared" si="92"/>
        <v/>
      </c>
      <c r="T54" s="70" t="str">
        <f t="shared" si="92"/>
        <v/>
      </c>
      <c r="U54" s="70" t="str">
        <f t="shared" si="92"/>
        <v/>
      </c>
      <c r="V54" s="70" t="str">
        <f t="shared" si="92"/>
        <v/>
      </c>
      <c r="W54" s="70" t="str">
        <f t="shared" si="92"/>
        <v/>
      </c>
      <c r="X54" s="70" t="str">
        <f t="shared" si="92"/>
        <v/>
      </c>
      <c r="Y54" s="70" t="str">
        <f t="shared" si="92"/>
        <v/>
      </c>
      <c r="Z54" s="70" t="str">
        <f t="shared" si="92"/>
        <v/>
      </c>
      <c r="AA54" s="70" t="str">
        <f t="shared" si="92"/>
        <v/>
      </c>
      <c r="AB54" s="70" t="str">
        <f t="shared" si="92"/>
        <v/>
      </c>
      <c r="AC54" s="70" t="str">
        <f t="shared" si="92"/>
        <v/>
      </c>
      <c r="AD54" s="70" t="str">
        <f t="shared" si="92"/>
        <v/>
      </c>
      <c r="AE54" s="70" t="str">
        <f t="shared" si="92"/>
        <v/>
      </c>
      <c r="AF54" s="70" t="str">
        <f t="shared" si="92"/>
        <v/>
      </c>
      <c r="AG54" s="70" t="str">
        <f t="shared" si="92"/>
        <v/>
      </c>
      <c r="AH54" s="70" t="str">
        <f t="shared" si="92"/>
        <v/>
      </c>
      <c r="AI54" s="22"/>
      <c r="AJ54" s="14"/>
      <c r="AK54" s="18"/>
      <c r="AL54" s="18"/>
      <c r="AM54" s="18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</row>
    <row r="55" spans="1:164" s="1" customFormat="1" ht="30" customHeight="1" x14ac:dyDescent="0.2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2"/>
      <c r="AJ55" s="14"/>
      <c r="AK55" s="18"/>
      <c r="AL55" s="18"/>
      <c r="AM55" s="18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</row>
    <row r="56" spans="1:164" s="1" customFormat="1" ht="30" hidden="1" customHeight="1" x14ac:dyDescent="0.2">
      <c r="A56" s="15"/>
      <c r="B56" s="304"/>
      <c r="C56" s="301" t="s">
        <v>114</v>
      </c>
      <c r="D56" s="231" t="s">
        <v>112</v>
      </c>
      <c r="E56" s="224">
        <f>IFERROR(Milch!E43+E45+E47+E49+E51,"-")</f>
        <v>63</v>
      </c>
      <c r="F56" s="224" t="str">
        <f t="shared" ref="F56:AH56" si="93">IFERROR(F43+F45+F47+F49+F51,"-")</f>
        <v>-</v>
      </c>
      <c r="G56" s="224" t="str">
        <f t="shared" si="93"/>
        <v>-</v>
      </c>
      <c r="H56" s="224" t="str">
        <f t="shared" si="93"/>
        <v>-</v>
      </c>
      <c r="I56" s="224" t="str">
        <f t="shared" si="93"/>
        <v>-</v>
      </c>
      <c r="J56" s="224" t="str">
        <f t="shared" si="93"/>
        <v>-</v>
      </c>
      <c r="K56" s="224" t="str">
        <f t="shared" si="93"/>
        <v>-</v>
      </c>
      <c r="L56" s="224" t="str">
        <f t="shared" si="93"/>
        <v>-</v>
      </c>
      <c r="M56" s="224" t="str">
        <f t="shared" si="93"/>
        <v>-</v>
      </c>
      <c r="N56" s="224" t="str">
        <f t="shared" si="93"/>
        <v>-</v>
      </c>
      <c r="O56" s="224" t="str">
        <f t="shared" si="93"/>
        <v>-</v>
      </c>
      <c r="P56" s="224" t="str">
        <f t="shared" si="93"/>
        <v>-</v>
      </c>
      <c r="Q56" s="224" t="str">
        <f t="shared" si="93"/>
        <v>-</v>
      </c>
      <c r="R56" s="224" t="str">
        <f t="shared" si="93"/>
        <v>-</v>
      </c>
      <c r="S56" s="224" t="str">
        <f t="shared" si="93"/>
        <v>-</v>
      </c>
      <c r="T56" s="224" t="str">
        <f t="shared" si="93"/>
        <v>-</v>
      </c>
      <c r="U56" s="224" t="str">
        <f t="shared" si="93"/>
        <v>-</v>
      </c>
      <c r="V56" s="224" t="str">
        <f t="shared" si="93"/>
        <v>-</v>
      </c>
      <c r="W56" s="224" t="str">
        <f t="shared" si="93"/>
        <v>-</v>
      </c>
      <c r="X56" s="224" t="str">
        <f t="shared" si="93"/>
        <v>-</v>
      </c>
      <c r="Y56" s="224" t="str">
        <f t="shared" si="93"/>
        <v>-</v>
      </c>
      <c r="Z56" s="224" t="str">
        <f t="shared" si="93"/>
        <v>-</v>
      </c>
      <c r="AA56" s="224" t="str">
        <f t="shared" si="93"/>
        <v>-</v>
      </c>
      <c r="AB56" s="224" t="str">
        <f t="shared" si="93"/>
        <v>-</v>
      </c>
      <c r="AC56" s="224" t="str">
        <f t="shared" si="93"/>
        <v>-</v>
      </c>
      <c r="AD56" s="224" t="str">
        <f t="shared" si="93"/>
        <v>-</v>
      </c>
      <c r="AE56" s="224" t="str">
        <f t="shared" si="93"/>
        <v>-</v>
      </c>
      <c r="AF56" s="224" t="str">
        <f t="shared" si="93"/>
        <v>-</v>
      </c>
      <c r="AG56" s="224" t="str">
        <f t="shared" si="93"/>
        <v>-</v>
      </c>
      <c r="AH56" s="224" t="str">
        <f t="shared" si="93"/>
        <v>-</v>
      </c>
      <c r="AI56" s="22"/>
      <c r="AJ56" s="49"/>
      <c r="AK56" s="49"/>
      <c r="AL56" s="49"/>
      <c r="AM56" s="49"/>
      <c r="AN56" s="14"/>
      <c r="AO56" s="14"/>
      <c r="AP56" s="14"/>
      <c r="AQ56" s="49"/>
      <c r="AR56" s="49"/>
      <c r="AS56" s="49"/>
      <c r="AT56" s="49"/>
      <c r="AU56" s="14"/>
      <c r="AV56" s="14"/>
      <c r="AW56" s="14"/>
      <c r="AX56" s="49"/>
      <c r="AY56" s="49"/>
      <c r="AZ56" s="49"/>
      <c r="BA56" s="49"/>
      <c r="BB56" s="14"/>
      <c r="BC56" s="14"/>
      <c r="BD56" s="14"/>
      <c r="BE56" s="49"/>
      <c r="BF56" s="49"/>
      <c r="BG56" s="49"/>
      <c r="BH56" s="49"/>
      <c r="BI56" s="14"/>
      <c r="BJ56" s="14"/>
      <c r="BK56" s="14"/>
      <c r="BL56" s="49"/>
      <c r="BM56" s="49"/>
      <c r="BN56" s="49"/>
      <c r="BO56" s="49"/>
      <c r="BP56" s="14"/>
      <c r="BQ56" s="14"/>
      <c r="BR56" s="14"/>
      <c r="BS56" s="49"/>
      <c r="BT56" s="49"/>
      <c r="BU56" s="49"/>
      <c r="BV56" s="49"/>
      <c r="BW56" s="14"/>
      <c r="BX56" s="14"/>
      <c r="BY56" s="14"/>
      <c r="BZ56" s="49"/>
      <c r="CA56" s="49"/>
      <c r="CB56" s="49"/>
      <c r="CC56" s="49"/>
      <c r="CD56" s="14"/>
      <c r="CE56" s="14"/>
      <c r="CF56" s="14"/>
      <c r="CG56" s="49"/>
      <c r="CH56" s="49"/>
      <c r="CI56" s="49"/>
      <c r="CJ56" s="49"/>
      <c r="CK56" s="14"/>
      <c r="CL56" s="14"/>
      <c r="CM56" s="14"/>
      <c r="CN56" s="49"/>
      <c r="CO56" s="49"/>
      <c r="CP56" s="49"/>
      <c r="CQ56" s="49"/>
      <c r="CR56" s="14"/>
      <c r="CS56" s="14"/>
      <c r="CT56" s="14"/>
      <c r="CU56" s="49"/>
      <c r="CV56" s="49"/>
      <c r="CW56" s="49"/>
      <c r="CX56" s="49"/>
      <c r="CY56" s="14"/>
      <c r="CZ56" s="14"/>
      <c r="DA56" s="14"/>
      <c r="DB56" s="49"/>
      <c r="DC56" s="49"/>
      <c r="DD56" s="49"/>
      <c r="DE56" s="49"/>
      <c r="DF56" s="14"/>
      <c r="DG56" s="14"/>
      <c r="DH56" s="14"/>
      <c r="DI56" s="49"/>
      <c r="DJ56" s="49"/>
      <c r="DK56" s="49"/>
      <c r="DL56" s="49"/>
      <c r="DM56" s="14"/>
      <c r="DN56" s="14"/>
      <c r="DO56" s="14"/>
      <c r="DP56" s="49"/>
      <c r="DQ56" s="49"/>
      <c r="DR56" s="49"/>
      <c r="DS56" s="49"/>
      <c r="DT56" s="14"/>
      <c r="DU56" s="14"/>
      <c r="DV56" s="14"/>
      <c r="DW56" s="49"/>
      <c r="DX56" s="49"/>
      <c r="DY56" s="49"/>
      <c r="DZ56" s="49"/>
      <c r="EA56" s="14"/>
      <c r="EB56" s="14"/>
      <c r="EC56" s="14"/>
      <c r="ED56" s="49"/>
      <c r="EE56" s="49"/>
      <c r="EF56" s="49"/>
      <c r="EG56" s="49"/>
      <c r="EH56" s="14"/>
      <c r="EI56" s="14"/>
      <c r="EJ56" s="14"/>
      <c r="EK56" s="49"/>
      <c r="EL56" s="49"/>
      <c r="EM56" s="49"/>
      <c r="EN56" s="49"/>
      <c r="EO56" s="14"/>
      <c r="EP56" s="14"/>
      <c r="EQ56" s="14"/>
      <c r="ER56" s="49"/>
      <c r="ES56" s="49"/>
      <c r="ET56" s="49"/>
      <c r="EU56" s="49"/>
      <c r="EV56" s="14"/>
      <c r="EW56" s="14"/>
      <c r="EX56" s="14"/>
      <c r="EY56" s="49"/>
      <c r="EZ56" s="49"/>
      <c r="FA56" s="49"/>
      <c r="FB56" s="49"/>
      <c r="FC56" s="14"/>
      <c r="FD56" s="14"/>
      <c r="FE56" s="14"/>
      <c r="FF56" s="49"/>
      <c r="FG56" s="49"/>
      <c r="FH56" s="49"/>
    </row>
    <row r="57" spans="1:164" s="1" customFormat="1" ht="30" hidden="1" customHeight="1" x14ac:dyDescent="0.2">
      <c r="A57" s="15"/>
      <c r="B57" s="236"/>
      <c r="C57" s="225"/>
      <c r="D57" s="231" t="s">
        <v>63</v>
      </c>
      <c r="E57" s="224">
        <f t="shared" ref="E57:AH57" si="94">IFERROR(E56+E53+E54,"-")</f>
        <v>63</v>
      </c>
      <c r="F57" s="224" t="str">
        <f t="shared" si="94"/>
        <v>-</v>
      </c>
      <c r="G57" s="224" t="str">
        <f t="shared" si="94"/>
        <v>-</v>
      </c>
      <c r="H57" s="224" t="str">
        <f t="shared" si="94"/>
        <v>-</v>
      </c>
      <c r="I57" s="224" t="str">
        <f t="shared" si="94"/>
        <v>-</v>
      </c>
      <c r="J57" s="224" t="str">
        <f t="shared" si="94"/>
        <v>-</v>
      </c>
      <c r="K57" s="224" t="str">
        <f t="shared" si="94"/>
        <v>-</v>
      </c>
      <c r="L57" s="224" t="str">
        <f t="shared" si="94"/>
        <v>-</v>
      </c>
      <c r="M57" s="224" t="str">
        <f t="shared" si="94"/>
        <v>-</v>
      </c>
      <c r="N57" s="224" t="str">
        <f t="shared" si="94"/>
        <v>-</v>
      </c>
      <c r="O57" s="224" t="str">
        <f t="shared" si="94"/>
        <v>-</v>
      </c>
      <c r="P57" s="224" t="str">
        <f t="shared" si="94"/>
        <v>-</v>
      </c>
      <c r="Q57" s="224" t="str">
        <f t="shared" si="94"/>
        <v>-</v>
      </c>
      <c r="R57" s="224" t="str">
        <f t="shared" si="94"/>
        <v>-</v>
      </c>
      <c r="S57" s="224" t="str">
        <f t="shared" si="94"/>
        <v>-</v>
      </c>
      <c r="T57" s="224" t="str">
        <f t="shared" si="94"/>
        <v>-</v>
      </c>
      <c r="U57" s="224" t="str">
        <f t="shared" si="94"/>
        <v>-</v>
      </c>
      <c r="V57" s="224" t="str">
        <f t="shared" si="94"/>
        <v>-</v>
      </c>
      <c r="W57" s="224" t="str">
        <f t="shared" si="94"/>
        <v>-</v>
      </c>
      <c r="X57" s="224" t="str">
        <f t="shared" si="94"/>
        <v>-</v>
      </c>
      <c r="Y57" s="224" t="str">
        <f t="shared" si="94"/>
        <v>-</v>
      </c>
      <c r="Z57" s="224" t="str">
        <f t="shared" si="94"/>
        <v>-</v>
      </c>
      <c r="AA57" s="224" t="str">
        <f t="shared" si="94"/>
        <v>-</v>
      </c>
      <c r="AB57" s="224" t="str">
        <f t="shared" si="94"/>
        <v>-</v>
      </c>
      <c r="AC57" s="224" t="str">
        <f t="shared" si="94"/>
        <v>-</v>
      </c>
      <c r="AD57" s="224" t="str">
        <f t="shared" si="94"/>
        <v>-</v>
      </c>
      <c r="AE57" s="224" t="str">
        <f t="shared" si="94"/>
        <v>-</v>
      </c>
      <c r="AF57" s="224" t="str">
        <f t="shared" si="94"/>
        <v>-</v>
      </c>
      <c r="AG57" s="224" t="str">
        <f t="shared" si="94"/>
        <v>-</v>
      </c>
      <c r="AH57" s="224" t="str">
        <f t="shared" si="94"/>
        <v>-</v>
      </c>
      <c r="AI57" s="22"/>
      <c r="AJ57" s="49"/>
      <c r="AK57" s="49"/>
      <c r="AL57" s="49"/>
      <c r="AM57" s="49"/>
      <c r="AN57" s="14"/>
      <c r="AO57" s="14"/>
      <c r="AP57" s="14"/>
      <c r="AQ57" s="49"/>
      <c r="AR57" s="49"/>
      <c r="AS57" s="49"/>
      <c r="AT57" s="49"/>
      <c r="AU57" s="14"/>
      <c r="AV57" s="14"/>
      <c r="AW57" s="14"/>
      <c r="AX57" s="49"/>
      <c r="AY57" s="49"/>
      <c r="AZ57" s="49"/>
      <c r="BA57" s="49"/>
      <c r="BB57" s="14"/>
      <c r="BC57" s="14"/>
      <c r="BD57" s="14"/>
      <c r="BE57" s="49"/>
      <c r="BF57" s="49"/>
      <c r="BG57" s="49"/>
      <c r="BH57" s="49"/>
      <c r="BI57" s="14"/>
      <c r="BJ57" s="14"/>
      <c r="BK57" s="14"/>
      <c r="BL57" s="49"/>
      <c r="BM57" s="49"/>
      <c r="BN57" s="49"/>
      <c r="BO57" s="49"/>
      <c r="BP57" s="14"/>
      <c r="BQ57" s="14"/>
      <c r="BR57" s="14"/>
      <c r="BS57" s="49"/>
      <c r="BT57" s="49"/>
      <c r="BU57" s="49"/>
      <c r="BV57" s="49"/>
      <c r="BW57" s="14"/>
      <c r="BX57" s="14"/>
      <c r="BY57" s="14"/>
      <c r="BZ57" s="49"/>
      <c r="CA57" s="49"/>
      <c r="CB57" s="49"/>
      <c r="CC57" s="49"/>
      <c r="CD57" s="14"/>
      <c r="CE57" s="14"/>
      <c r="CF57" s="14"/>
      <c r="CG57" s="49"/>
      <c r="CH57" s="49"/>
      <c r="CI57" s="49"/>
      <c r="CJ57" s="49"/>
      <c r="CK57" s="14"/>
      <c r="CL57" s="14"/>
      <c r="CM57" s="14"/>
      <c r="CN57" s="49"/>
      <c r="CO57" s="49"/>
      <c r="CP57" s="49"/>
      <c r="CQ57" s="49"/>
      <c r="CR57" s="14"/>
      <c r="CS57" s="14"/>
      <c r="CT57" s="14"/>
      <c r="CU57" s="49"/>
      <c r="CV57" s="49"/>
      <c r="CW57" s="49"/>
      <c r="CX57" s="49"/>
      <c r="CY57" s="14"/>
      <c r="CZ57" s="14"/>
      <c r="DA57" s="14"/>
      <c r="DB57" s="49"/>
      <c r="DC57" s="49"/>
      <c r="DD57" s="49"/>
      <c r="DE57" s="49"/>
      <c r="DF57" s="14"/>
      <c r="DG57" s="14"/>
      <c r="DH57" s="14"/>
      <c r="DI57" s="49"/>
      <c r="DJ57" s="49"/>
      <c r="DK57" s="49"/>
      <c r="DL57" s="49"/>
      <c r="DM57" s="14"/>
      <c r="DN57" s="14"/>
      <c r="DO57" s="14"/>
      <c r="DP57" s="49"/>
      <c r="DQ57" s="49"/>
      <c r="DR57" s="49"/>
      <c r="DS57" s="49"/>
      <c r="DT57" s="14"/>
      <c r="DU57" s="14"/>
      <c r="DV57" s="14"/>
      <c r="DW57" s="49"/>
      <c r="DX57" s="49"/>
      <c r="DY57" s="49"/>
      <c r="DZ57" s="49"/>
      <c r="EA57" s="14"/>
      <c r="EB57" s="14"/>
      <c r="EC57" s="14"/>
      <c r="ED57" s="49"/>
      <c r="EE57" s="49"/>
      <c r="EF57" s="49"/>
      <c r="EG57" s="49"/>
      <c r="EH57" s="14"/>
      <c r="EI57" s="14"/>
      <c r="EJ57" s="14"/>
      <c r="EK57" s="49"/>
      <c r="EL57" s="49"/>
      <c r="EM57" s="49"/>
      <c r="EN57" s="49"/>
      <c r="EO57" s="14"/>
      <c r="EP57" s="14"/>
      <c r="EQ57" s="14"/>
      <c r="ER57" s="49"/>
      <c r="ES57" s="49"/>
      <c r="ET57" s="49"/>
      <c r="EU57" s="49"/>
      <c r="EV57" s="14"/>
      <c r="EW57" s="14"/>
      <c r="EX57" s="14"/>
      <c r="EY57" s="49"/>
      <c r="EZ57" s="49"/>
      <c r="FA57" s="49"/>
      <c r="FB57" s="49"/>
      <c r="FC57" s="14"/>
      <c r="FD57" s="14"/>
      <c r="FE57" s="14"/>
      <c r="FF57" s="49"/>
      <c r="FG57" s="49"/>
      <c r="FH57" s="49"/>
    </row>
    <row r="58" spans="1:164" s="1" customFormat="1" ht="30" hidden="1" customHeight="1" x14ac:dyDescent="0.2">
      <c r="A58" s="35">
        <v>1</v>
      </c>
      <c r="B58" s="237" t="s">
        <v>113</v>
      </c>
      <c r="C58" s="226" t="s">
        <v>241</v>
      </c>
      <c r="D58" s="244" t="s">
        <v>186</v>
      </c>
      <c r="E58" s="245">
        <f>IFERROR('Gruppe 1'!E239,"-")</f>
        <v>764.45460000000003</v>
      </c>
      <c r="F58" s="245" t="str">
        <f>IFERROR('Gruppe 1'!F239,"-")</f>
        <v>-</v>
      </c>
      <c r="G58" s="245" t="str">
        <f>IFERROR('Gruppe 1'!G239,"-")</f>
        <v>-</v>
      </c>
      <c r="H58" s="245" t="str">
        <f>IFERROR('Gruppe 1'!H239,"-")</f>
        <v>-</v>
      </c>
      <c r="I58" s="245" t="str">
        <f>IFERROR('Gruppe 1'!I239,"-")</f>
        <v>-</v>
      </c>
      <c r="J58" s="245" t="str">
        <f>IFERROR('Gruppe 1'!J239,"-")</f>
        <v>-</v>
      </c>
      <c r="K58" s="245" t="str">
        <f>IFERROR('Gruppe 1'!K239,"-")</f>
        <v>-</v>
      </c>
      <c r="L58" s="245" t="str">
        <f>IFERROR('Gruppe 1'!L239,"-")</f>
        <v>-</v>
      </c>
      <c r="M58" s="245" t="str">
        <f>IFERROR('Gruppe 1'!M239,"-")</f>
        <v>-</v>
      </c>
      <c r="N58" s="245" t="str">
        <f>IFERROR('Gruppe 1'!N239,"-")</f>
        <v>-</v>
      </c>
      <c r="O58" s="245" t="str">
        <f>IFERROR('Gruppe 1'!O239,"-")</f>
        <v>-</v>
      </c>
      <c r="P58" s="245" t="str">
        <f>IFERROR('Gruppe 1'!P239,"-")</f>
        <v>-</v>
      </c>
      <c r="Q58" s="245" t="str">
        <f>IFERROR('Gruppe 1'!Q239,"-")</f>
        <v>-</v>
      </c>
      <c r="R58" s="245" t="str">
        <f>IFERROR('Gruppe 1'!R239,"-")</f>
        <v>-</v>
      </c>
      <c r="S58" s="245" t="str">
        <f>IFERROR('Gruppe 1'!S239,"-")</f>
        <v>-</v>
      </c>
      <c r="T58" s="245" t="str">
        <f>IFERROR('Gruppe 1'!T239,"-")</f>
        <v>-</v>
      </c>
      <c r="U58" s="245" t="str">
        <f>IFERROR('Gruppe 1'!U239,"-")</f>
        <v>-</v>
      </c>
      <c r="V58" s="245" t="str">
        <f>IFERROR('Gruppe 1'!V239,"-")</f>
        <v>-</v>
      </c>
      <c r="W58" s="245" t="str">
        <f>IFERROR('Gruppe 1'!W239,"-")</f>
        <v>-</v>
      </c>
      <c r="X58" s="245" t="str">
        <f>IFERROR('Gruppe 1'!X239,"-")</f>
        <v>-</v>
      </c>
      <c r="Y58" s="245" t="str">
        <f>IFERROR('Gruppe 1'!Y239,"-")</f>
        <v>-</v>
      </c>
      <c r="Z58" s="245" t="str">
        <f>IFERROR('Gruppe 1'!Z239,"-")</f>
        <v>-</v>
      </c>
      <c r="AA58" s="245" t="str">
        <f>IFERROR('Gruppe 1'!AA239,"-")</f>
        <v>-</v>
      </c>
      <c r="AB58" s="245" t="str">
        <f>IFERROR('Gruppe 1'!AB239,"-")</f>
        <v>-</v>
      </c>
      <c r="AC58" s="245" t="str">
        <f>IFERROR('Gruppe 1'!AC239,"-")</f>
        <v>-</v>
      </c>
      <c r="AD58" s="245" t="str">
        <f>IFERROR('Gruppe 1'!AD239,"-")</f>
        <v>-</v>
      </c>
      <c r="AE58" s="245" t="str">
        <f>IFERROR('Gruppe 1'!AE239,"-")</f>
        <v>-</v>
      </c>
      <c r="AF58" s="245" t="str">
        <f>IFERROR('Gruppe 1'!AF239,"-")</f>
        <v>-</v>
      </c>
      <c r="AG58" s="245" t="str">
        <f>IFERROR('Gruppe 1'!AG239,"-")</f>
        <v>-</v>
      </c>
      <c r="AH58" s="245" t="str">
        <f>IFERROR('Gruppe 1'!AH239,"-")</f>
        <v>-</v>
      </c>
      <c r="AI58" s="22"/>
      <c r="AJ58" s="14"/>
      <c r="AK58" s="18"/>
      <c r="AL58" s="18"/>
      <c r="AM58" s="18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</row>
    <row r="59" spans="1:164" s="1" customFormat="1" ht="30" hidden="1" customHeight="1" x14ac:dyDescent="0.2">
      <c r="A59" s="35">
        <v>2</v>
      </c>
      <c r="B59" s="237" t="s">
        <v>113</v>
      </c>
      <c r="C59" s="226" t="s">
        <v>242</v>
      </c>
      <c r="D59" s="243" t="s">
        <v>185</v>
      </c>
      <c r="E59" s="246">
        <f>IFERROR('Gruppe 1'!E244,"-")</f>
        <v>214.71030000000002</v>
      </c>
      <c r="F59" s="246" t="str">
        <f>IFERROR('Gruppe 1'!F244,"-")</f>
        <v>-</v>
      </c>
      <c r="G59" s="246" t="str">
        <f>IFERROR('Gruppe 1'!G244,"-")</f>
        <v>-</v>
      </c>
      <c r="H59" s="246" t="str">
        <f>IFERROR('Gruppe 1'!H244,"-")</f>
        <v>-</v>
      </c>
      <c r="I59" s="246" t="str">
        <f>IFERROR('Gruppe 1'!I244,"-")</f>
        <v>-</v>
      </c>
      <c r="J59" s="246" t="str">
        <f>IFERROR('Gruppe 1'!J244,"-")</f>
        <v>-</v>
      </c>
      <c r="K59" s="246" t="str">
        <f>IFERROR('Gruppe 1'!K244,"-")</f>
        <v>-</v>
      </c>
      <c r="L59" s="246" t="str">
        <f>IFERROR('Gruppe 1'!L244,"-")</f>
        <v>-</v>
      </c>
      <c r="M59" s="246" t="str">
        <f>IFERROR('Gruppe 1'!M244,"-")</f>
        <v>-</v>
      </c>
      <c r="N59" s="246" t="str">
        <f>IFERROR('Gruppe 1'!N244,"-")</f>
        <v>-</v>
      </c>
      <c r="O59" s="246" t="str">
        <f>IFERROR('Gruppe 1'!O244,"-")</f>
        <v>-</v>
      </c>
      <c r="P59" s="246" t="str">
        <f>IFERROR('Gruppe 1'!P244,"-")</f>
        <v>-</v>
      </c>
      <c r="Q59" s="246" t="str">
        <f>IFERROR('Gruppe 1'!Q244,"-")</f>
        <v>-</v>
      </c>
      <c r="R59" s="246" t="str">
        <f>IFERROR('Gruppe 1'!R244,"-")</f>
        <v>-</v>
      </c>
      <c r="S59" s="246" t="str">
        <f>IFERROR('Gruppe 1'!S244,"-")</f>
        <v>-</v>
      </c>
      <c r="T59" s="246" t="str">
        <f>IFERROR('Gruppe 1'!T244,"-")</f>
        <v>-</v>
      </c>
      <c r="U59" s="246" t="str">
        <f>IFERROR('Gruppe 1'!U244,"-")</f>
        <v>-</v>
      </c>
      <c r="V59" s="246" t="str">
        <f>IFERROR('Gruppe 1'!V244,"-")</f>
        <v>-</v>
      </c>
      <c r="W59" s="246" t="str">
        <f>IFERROR('Gruppe 1'!W244,"-")</f>
        <v>-</v>
      </c>
      <c r="X59" s="246" t="str">
        <f>IFERROR('Gruppe 1'!X244,"-")</f>
        <v>-</v>
      </c>
      <c r="Y59" s="246" t="str">
        <f>IFERROR('Gruppe 1'!Y244,"-")</f>
        <v>-</v>
      </c>
      <c r="Z59" s="246" t="str">
        <f>IFERROR('Gruppe 1'!Z244,"-")</f>
        <v>-</v>
      </c>
      <c r="AA59" s="246" t="str">
        <f>IFERROR('Gruppe 1'!AA244,"-")</f>
        <v>-</v>
      </c>
      <c r="AB59" s="246" t="str">
        <f>IFERROR('Gruppe 1'!AB244,"-")</f>
        <v>-</v>
      </c>
      <c r="AC59" s="246" t="str">
        <f>IFERROR('Gruppe 1'!AC244,"-")</f>
        <v>-</v>
      </c>
      <c r="AD59" s="246" t="str">
        <f>IFERROR('Gruppe 1'!AD244,"-")</f>
        <v>-</v>
      </c>
      <c r="AE59" s="246" t="str">
        <f>IFERROR('Gruppe 1'!AE244,"-")</f>
        <v>-</v>
      </c>
      <c r="AF59" s="246" t="str">
        <f>IFERROR('Gruppe 1'!AF244,"-")</f>
        <v>-</v>
      </c>
      <c r="AG59" s="246" t="str">
        <f>IFERROR('Gruppe 1'!AG244,"-")</f>
        <v>-</v>
      </c>
      <c r="AH59" s="246" t="str">
        <f>IFERROR('Gruppe 1'!AH244,"-")</f>
        <v>-</v>
      </c>
      <c r="AI59" s="22"/>
      <c r="AJ59" s="14"/>
      <c r="AK59" s="18"/>
      <c r="AL59" s="18"/>
      <c r="AM59" s="18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</row>
    <row r="60" spans="1:164" s="1" customFormat="1" ht="30" hidden="1" customHeight="1" x14ac:dyDescent="0.2">
      <c r="A60" s="35">
        <v>3</v>
      </c>
      <c r="B60" s="237" t="s">
        <v>113</v>
      </c>
      <c r="C60" s="226" t="s">
        <v>247</v>
      </c>
      <c r="D60" s="243" t="s">
        <v>238</v>
      </c>
      <c r="E60" s="246">
        <f>IFERROR('Gruppe 1'!E250,"-")</f>
        <v>149.56830000000002</v>
      </c>
      <c r="F60" s="246" t="str">
        <f>IFERROR('Gruppe 1'!F250,"-")</f>
        <v>-</v>
      </c>
      <c r="G60" s="246" t="str">
        <f>IFERROR('Gruppe 1'!G250,"-")</f>
        <v>-</v>
      </c>
      <c r="H60" s="246" t="str">
        <f>IFERROR('Gruppe 1'!H250,"-")</f>
        <v>-</v>
      </c>
      <c r="I60" s="246" t="str">
        <f>IFERROR('Gruppe 1'!I250,"-")</f>
        <v>-</v>
      </c>
      <c r="J60" s="246" t="str">
        <f>IFERROR('Gruppe 1'!J250,"-")</f>
        <v>-</v>
      </c>
      <c r="K60" s="246" t="str">
        <f>IFERROR('Gruppe 1'!K250,"-")</f>
        <v>-</v>
      </c>
      <c r="L60" s="246" t="str">
        <f>IFERROR('Gruppe 1'!L250,"-")</f>
        <v>-</v>
      </c>
      <c r="M60" s="246" t="str">
        <f>IFERROR('Gruppe 1'!M250,"-")</f>
        <v>-</v>
      </c>
      <c r="N60" s="246" t="str">
        <f>IFERROR('Gruppe 1'!N250,"-")</f>
        <v>-</v>
      </c>
      <c r="O60" s="246" t="str">
        <f>IFERROR('Gruppe 1'!O250,"-")</f>
        <v>-</v>
      </c>
      <c r="P60" s="246" t="str">
        <f>IFERROR('Gruppe 1'!P250,"-")</f>
        <v>-</v>
      </c>
      <c r="Q60" s="246" t="str">
        <f>IFERROR('Gruppe 1'!Q250,"-")</f>
        <v>-</v>
      </c>
      <c r="R60" s="246" t="str">
        <f>IFERROR('Gruppe 1'!R250,"-")</f>
        <v>-</v>
      </c>
      <c r="S60" s="246" t="str">
        <f>IFERROR('Gruppe 1'!S250,"-")</f>
        <v>-</v>
      </c>
      <c r="T60" s="246" t="str">
        <f>IFERROR('Gruppe 1'!T250,"-")</f>
        <v>-</v>
      </c>
      <c r="U60" s="246" t="str">
        <f>IFERROR('Gruppe 1'!U250,"-")</f>
        <v>-</v>
      </c>
      <c r="V60" s="246" t="str">
        <f>IFERROR('Gruppe 1'!V250,"-")</f>
        <v>-</v>
      </c>
      <c r="W60" s="246" t="str">
        <f>IFERROR('Gruppe 1'!W250,"-")</f>
        <v>-</v>
      </c>
      <c r="X60" s="246" t="str">
        <f>IFERROR('Gruppe 1'!X250,"-")</f>
        <v>-</v>
      </c>
      <c r="Y60" s="246" t="str">
        <f>IFERROR('Gruppe 1'!Y250,"-")</f>
        <v>-</v>
      </c>
      <c r="Z60" s="246" t="str">
        <f>IFERROR('Gruppe 1'!Z250,"-")</f>
        <v>-</v>
      </c>
      <c r="AA60" s="246" t="str">
        <f>IFERROR('Gruppe 1'!AA250,"-")</f>
        <v>-</v>
      </c>
      <c r="AB60" s="246" t="str">
        <f>IFERROR('Gruppe 1'!AB250,"-")</f>
        <v>-</v>
      </c>
      <c r="AC60" s="246" t="str">
        <f>IFERROR('Gruppe 1'!AC250,"-")</f>
        <v>-</v>
      </c>
      <c r="AD60" s="246" t="str">
        <f>IFERROR('Gruppe 1'!AD250,"-")</f>
        <v>-</v>
      </c>
      <c r="AE60" s="246" t="str">
        <f>IFERROR('Gruppe 1'!AE250,"-")</f>
        <v>-</v>
      </c>
      <c r="AF60" s="246" t="str">
        <f>IFERROR('Gruppe 1'!AF250,"-")</f>
        <v>-</v>
      </c>
      <c r="AG60" s="246" t="str">
        <f>IFERROR('Gruppe 1'!AG250,"-")</f>
        <v>-</v>
      </c>
      <c r="AH60" s="246" t="str">
        <f>IFERROR('Gruppe 1'!AH250,"-")</f>
        <v>-</v>
      </c>
      <c r="AI60" s="22"/>
      <c r="AJ60" s="14"/>
      <c r="AK60" s="18"/>
      <c r="AL60" s="18"/>
      <c r="AM60" s="18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</row>
    <row r="61" spans="1:164" s="1" customFormat="1" ht="36" hidden="1" customHeight="1" x14ac:dyDescent="0.2">
      <c r="A61" s="35">
        <v>4</v>
      </c>
      <c r="B61" s="237" t="s">
        <v>113</v>
      </c>
      <c r="C61" s="226" t="s">
        <v>249</v>
      </c>
      <c r="D61" s="244" t="s">
        <v>187</v>
      </c>
      <c r="E61" s="245">
        <f>IFERROR('Gruppe 1'!E252,"-")</f>
        <v>447.74386363636359</v>
      </c>
      <c r="F61" s="245" t="str">
        <f>IFERROR('Gruppe 1'!F252,"-")</f>
        <v>-</v>
      </c>
      <c r="G61" s="245" t="str">
        <f>IFERROR('Gruppe 1'!G252,"-")</f>
        <v>-</v>
      </c>
      <c r="H61" s="245" t="str">
        <f>IFERROR('Gruppe 1'!H252,"-")</f>
        <v>-</v>
      </c>
      <c r="I61" s="245" t="str">
        <f>IFERROR('Gruppe 1'!I252,"-")</f>
        <v>-</v>
      </c>
      <c r="J61" s="245" t="str">
        <f>IFERROR('Gruppe 1'!J252,"-")</f>
        <v>-</v>
      </c>
      <c r="K61" s="245" t="str">
        <f>IFERROR('Gruppe 1'!K252,"-")</f>
        <v>-</v>
      </c>
      <c r="L61" s="245" t="str">
        <f>IFERROR('Gruppe 1'!L252,"-")</f>
        <v>-</v>
      </c>
      <c r="M61" s="245" t="str">
        <f>IFERROR('Gruppe 1'!M252,"-")</f>
        <v>-</v>
      </c>
      <c r="N61" s="245" t="str">
        <f>IFERROR('Gruppe 1'!N252,"-")</f>
        <v>-</v>
      </c>
      <c r="O61" s="245" t="str">
        <f>IFERROR('Gruppe 1'!O252,"-")</f>
        <v>-</v>
      </c>
      <c r="P61" s="245" t="str">
        <f>IFERROR('Gruppe 1'!P252,"-")</f>
        <v>-</v>
      </c>
      <c r="Q61" s="245" t="str">
        <f>IFERROR('Gruppe 1'!Q252,"-")</f>
        <v>-</v>
      </c>
      <c r="R61" s="245" t="str">
        <f>IFERROR('Gruppe 1'!R252,"-")</f>
        <v>-</v>
      </c>
      <c r="S61" s="245" t="str">
        <f>IFERROR('Gruppe 1'!S252,"-")</f>
        <v>-</v>
      </c>
      <c r="T61" s="245" t="str">
        <f>IFERROR('Gruppe 1'!T252,"-")</f>
        <v>-</v>
      </c>
      <c r="U61" s="245" t="str">
        <f>IFERROR('Gruppe 1'!U252,"-")</f>
        <v>-</v>
      </c>
      <c r="V61" s="245" t="str">
        <f>IFERROR('Gruppe 1'!V252,"-")</f>
        <v>-</v>
      </c>
      <c r="W61" s="245" t="str">
        <f>IFERROR('Gruppe 1'!W252,"-")</f>
        <v>-</v>
      </c>
      <c r="X61" s="245" t="str">
        <f>IFERROR('Gruppe 1'!X252,"-")</f>
        <v>-</v>
      </c>
      <c r="Y61" s="245" t="str">
        <f>IFERROR('Gruppe 1'!Y252,"-")</f>
        <v>-</v>
      </c>
      <c r="Z61" s="245" t="str">
        <f>IFERROR('Gruppe 1'!Z252,"-")</f>
        <v>-</v>
      </c>
      <c r="AA61" s="245" t="str">
        <f>IFERROR('Gruppe 1'!AA252,"-")</f>
        <v>-</v>
      </c>
      <c r="AB61" s="245" t="str">
        <f>IFERROR('Gruppe 1'!AB252,"-")</f>
        <v>-</v>
      </c>
      <c r="AC61" s="245" t="str">
        <f>IFERROR('Gruppe 1'!AC252,"-")</f>
        <v>-</v>
      </c>
      <c r="AD61" s="245" t="str">
        <f>IFERROR('Gruppe 1'!AD252,"-")</f>
        <v>-</v>
      </c>
      <c r="AE61" s="245" t="str">
        <f>IFERROR('Gruppe 1'!AE252,"-")</f>
        <v>-</v>
      </c>
      <c r="AF61" s="245" t="str">
        <f>IFERROR('Gruppe 1'!AF252,"-")</f>
        <v>-</v>
      </c>
      <c r="AG61" s="245" t="str">
        <f>IFERROR('Gruppe 1'!AG252,"-")</f>
        <v>-</v>
      </c>
      <c r="AH61" s="245" t="str">
        <f>IFERROR('Gruppe 1'!AH252,"-")</f>
        <v>-</v>
      </c>
      <c r="AI61" s="22"/>
      <c r="AJ61" s="14"/>
      <c r="AK61" s="18"/>
      <c r="AL61" s="18"/>
      <c r="AM61" s="18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</row>
    <row r="62" spans="1:164" s="292" customFormat="1" ht="30" customHeight="1" x14ac:dyDescent="0.2">
      <c r="A62" s="288"/>
      <c r="B62" s="287"/>
      <c r="C62" s="287"/>
      <c r="D62" s="23"/>
      <c r="E62" s="289"/>
      <c r="F62" s="289"/>
      <c r="G62" s="289"/>
      <c r="H62" s="289"/>
      <c r="I62" s="289"/>
      <c r="J62" s="289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1"/>
      <c r="AK62" s="287"/>
      <c r="AL62" s="287"/>
      <c r="AM62" s="287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291"/>
      <c r="DF62" s="291"/>
      <c r="DG62" s="291"/>
      <c r="DH62" s="291"/>
      <c r="DI62" s="291"/>
      <c r="DJ62" s="291"/>
      <c r="DK62" s="291"/>
      <c r="DL62" s="291"/>
      <c r="DM62" s="291"/>
      <c r="DN62" s="291"/>
      <c r="DO62" s="291"/>
      <c r="DP62" s="291"/>
      <c r="DQ62" s="291"/>
      <c r="DR62" s="291"/>
      <c r="DS62" s="291"/>
      <c r="DT62" s="291"/>
      <c r="DU62" s="291"/>
      <c r="DV62" s="291"/>
      <c r="DW62" s="291"/>
      <c r="DX62" s="291"/>
      <c r="DY62" s="291"/>
      <c r="DZ62" s="291"/>
      <c r="EA62" s="291"/>
      <c r="EB62" s="291"/>
      <c r="EC62" s="291"/>
      <c r="ED62" s="291"/>
      <c r="EE62" s="291"/>
      <c r="EF62" s="291"/>
      <c r="EG62" s="291"/>
      <c r="EH62" s="291"/>
      <c r="EI62" s="291"/>
      <c r="EJ62" s="291"/>
      <c r="EK62" s="291"/>
      <c r="EL62" s="291"/>
      <c r="EM62" s="291"/>
      <c r="EN62" s="291"/>
      <c r="EO62" s="291"/>
      <c r="EP62" s="291"/>
      <c r="EQ62" s="291"/>
      <c r="ER62" s="291"/>
      <c r="ES62" s="291"/>
      <c r="ET62" s="291"/>
      <c r="EU62" s="291"/>
      <c r="EV62" s="291"/>
      <c r="EW62" s="291"/>
      <c r="EX62" s="291"/>
      <c r="EY62" s="291"/>
      <c r="EZ62" s="291"/>
      <c r="FA62" s="291"/>
      <c r="FB62" s="291"/>
      <c r="FC62" s="291"/>
      <c r="FD62" s="291"/>
      <c r="FE62" s="291"/>
      <c r="FF62" s="291"/>
      <c r="FG62" s="291"/>
      <c r="FH62" s="291"/>
    </row>
    <row r="63" spans="1:164" s="292" customFormat="1" ht="30" customHeight="1" x14ac:dyDescent="0.2">
      <c r="A63" s="288"/>
      <c r="B63" s="287"/>
      <c r="C63" s="287"/>
      <c r="D63" s="23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1"/>
      <c r="AK63" s="287"/>
      <c r="AL63" s="287"/>
      <c r="AM63" s="287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  <c r="BD63" s="291"/>
      <c r="BE63" s="291"/>
      <c r="BF63" s="291"/>
      <c r="BG63" s="291"/>
      <c r="BH63" s="291"/>
      <c r="BI63" s="291"/>
      <c r="BJ63" s="291"/>
      <c r="BK63" s="291"/>
      <c r="BL63" s="291"/>
      <c r="BM63" s="291"/>
      <c r="BN63" s="291"/>
      <c r="BO63" s="291"/>
      <c r="BP63" s="291"/>
      <c r="BQ63" s="291"/>
      <c r="BR63" s="291"/>
      <c r="BS63" s="291"/>
      <c r="BT63" s="291"/>
      <c r="BU63" s="291"/>
      <c r="BV63" s="291"/>
      <c r="BW63" s="291"/>
      <c r="BX63" s="291"/>
      <c r="BY63" s="291"/>
      <c r="BZ63" s="291"/>
      <c r="CA63" s="291"/>
      <c r="CB63" s="291"/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1"/>
      <c r="CQ63" s="291"/>
      <c r="CR63" s="291"/>
      <c r="CS63" s="291"/>
      <c r="CT63" s="291"/>
      <c r="CU63" s="291"/>
      <c r="CV63" s="291"/>
      <c r="CW63" s="291"/>
      <c r="CX63" s="291"/>
      <c r="CY63" s="291"/>
      <c r="CZ63" s="291"/>
      <c r="DA63" s="291"/>
      <c r="DB63" s="291"/>
      <c r="DC63" s="291"/>
      <c r="DD63" s="291"/>
      <c r="DE63" s="291"/>
      <c r="DF63" s="291"/>
      <c r="DG63" s="291"/>
      <c r="DH63" s="291"/>
      <c r="DI63" s="291"/>
      <c r="DJ63" s="291"/>
      <c r="DK63" s="291"/>
      <c r="DL63" s="291"/>
      <c r="DM63" s="291"/>
      <c r="DN63" s="291"/>
      <c r="DO63" s="291"/>
      <c r="DP63" s="291"/>
      <c r="DQ63" s="291"/>
      <c r="DR63" s="291"/>
      <c r="DS63" s="291"/>
      <c r="DT63" s="291"/>
      <c r="DU63" s="291"/>
      <c r="DV63" s="291"/>
      <c r="DW63" s="291"/>
      <c r="DX63" s="291"/>
      <c r="DY63" s="291"/>
      <c r="DZ63" s="291"/>
      <c r="EA63" s="291"/>
      <c r="EB63" s="291"/>
      <c r="EC63" s="291"/>
      <c r="ED63" s="291"/>
      <c r="EE63" s="291"/>
      <c r="EF63" s="291"/>
      <c r="EG63" s="291"/>
      <c r="EH63" s="291"/>
      <c r="EI63" s="291"/>
      <c r="EJ63" s="291"/>
      <c r="EK63" s="291"/>
      <c r="EL63" s="291"/>
      <c r="EM63" s="291"/>
      <c r="EN63" s="291"/>
      <c r="EO63" s="291"/>
      <c r="EP63" s="291"/>
      <c r="EQ63" s="291"/>
      <c r="ER63" s="291"/>
      <c r="ES63" s="291"/>
      <c r="ET63" s="291"/>
      <c r="EU63" s="291"/>
      <c r="EV63" s="291"/>
      <c r="EW63" s="291"/>
      <c r="EX63" s="291"/>
      <c r="EY63" s="291"/>
      <c r="EZ63" s="291"/>
      <c r="FA63" s="291"/>
      <c r="FB63" s="291"/>
      <c r="FC63" s="291"/>
      <c r="FD63" s="291"/>
      <c r="FE63" s="291"/>
      <c r="FF63" s="291"/>
      <c r="FG63" s="291"/>
      <c r="FH63" s="291"/>
    </row>
    <row r="64" spans="1:164" s="292" customFormat="1" ht="15.75" customHeight="1" x14ac:dyDescent="0.2">
      <c r="A64" s="288"/>
      <c r="B64" s="287"/>
      <c r="C64" s="287"/>
      <c r="D64" s="135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1"/>
      <c r="AK64" s="287"/>
      <c r="AL64" s="287"/>
      <c r="AM64" s="287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1"/>
      <c r="BK64" s="291"/>
      <c r="BL64" s="291"/>
      <c r="BM64" s="291"/>
      <c r="BN64" s="291"/>
      <c r="BO64" s="291"/>
      <c r="BP64" s="291"/>
      <c r="BQ64" s="291"/>
      <c r="BR64" s="291"/>
      <c r="BS64" s="291"/>
      <c r="BT64" s="291"/>
      <c r="BU64" s="291"/>
      <c r="BV64" s="291"/>
      <c r="BW64" s="291"/>
      <c r="BX64" s="291"/>
      <c r="BY64" s="291"/>
      <c r="BZ64" s="291"/>
      <c r="CA64" s="291"/>
      <c r="CB64" s="291"/>
      <c r="CC64" s="291"/>
      <c r="CD64" s="291"/>
      <c r="CE64" s="291"/>
      <c r="CF64" s="291"/>
      <c r="CG64" s="291"/>
      <c r="CH64" s="291"/>
      <c r="CI64" s="291"/>
      <c r="CJ64" s="291"/>
      <c r="CK64" s="291"/>
      <c r="CL64" s="291"/>
      <c r="CM64" s="291"/>
      <c r="CN64" s="291"/>
      <c r="CO64" s="291"/>
      <c r="CP64" s="291"/>
      <c r="CQ64" s="291"/>
      <c r="CR64" s="291"/>
      <c r="CS64" s="291"/>
      <c r="CT64" s="291"/>
      <c r="CU64" s="291"/>
      <c r="CV64" s="291"/>
      <c r="CW64" s="291"/>
      <c r="CX64" s="291"/>
      <c r="CY64" s="291"/>
      <c r="CZ64" s="291"/>
      <c r="DA64" s="291"/>
      <c r="DB64" s="291"/>
      <c r="DC64" s="291"/>
      <c r="DD64" s="291"/>
      <c r="DE64" s="291"/>
      <c r="DF64" s="291"/>
      <c r="DG64" s="291"/>
      <c r="DH64" s="291"/>
      <c r="DI64" s="291"/>
      <c r="DJ64" s="291"/>
      <c r="DK64" s="291"/>
      <c r="DL64" s="291"/>
      <c r="DM64" s="291"/>
      <c r="DN64" s="291"/>
      <c r="DO64" s="291"/>
      <c r="DP64" s="291"/>
      <c r="DQ64" s="291"/>
      <c r="DR64" s="291"/>
      <c r="DS64" s="291"/>
      <c r="DT64" s="291"/>
      <c r="DU64" s="291"/>
      <c r="DV64" s="291"/>
      <c r="DW64" s="291"/>
      <c r="DX64" s="291"/>
      <c r="DY64" s="291"/>
      <c r="DZ64" s="291"/>
      <c r="EA64" s="291"/>
      <c r="EB64" s="291"/>
      <c r="EC64" s="291"/>
      <c r="ED64" s="291"/>
      <c r="EE64" s="291"/>
      <c r="EF64" s="291"/>
      <c r="EG64" s="291"/>
      <c r="EH64" s="291"/>
      <c r="EI64" s="291"/>
      <c r="EJ64" s="291"/>
      <c r="EK64" s="291"/>
      <c r="EL64" s="291"/>
      <c r="EM64" s="291"/>
      <c r="EN64" s="291"/>
      <c r="EO64" s="291"/>
      <c r="EP64" s="291"/>
      <c r="EQ64" s="291"/>
      <c r="ER64" s="291"/>
      <c r="ES64" s="291"/>
      <c r="ET64" s="291"/>
      <c r="EU64" s="291"/>
      <c r="EV64" s="291"/>
      <c r="EW64" s="291"/>
      <c r="EX64" s="291"/>
      <c r="EY64" s="291"/>
      <c r="EZ64" s="291"/>
      <c r="FA64" s="291"/>
      <c r="FB64" s="291"/>
      <c r="FC64" s="291"/>
      <c r="FD64" s="291"/>
      <c r="FE64" s="291"/>
      <c r="FF64" s="291"/>
      <c r="FG64" s="291"/>
      <c r="FH64" s="291"/>
    </row>
    <row r="65" spans="1:164" s="292" customFormat="1" ht="15.75" customHeight="1" x14ac:dyDescent="0.2">
      <c r="A65" s="288"/>
      <c r="B65" s="287"/>
      <c r="C65" s="287"/>
      <c r="D65" s="135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1"/>
      <c r="AK65" s="287"/>
      <c r="AL65" s="287"/>
      <c r="AM65" s="287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  <c r="CY65" s="291"/>
      <c r="CZ65" s="291"/>
      <c r="DA65" s="291"/>
      <c r="DB65" s="291"/>
      <c r="DC65" s="291"/>
      <c r="DD65" s="291"/>
      <c r="DE65" s="291"/>
      <c r="DF65" s="291"/>
      <c r="DG65" s="291"/>
      <c r="DH65" s="291"/>
      <c r="DI65" s="291"/>
      <c r="DJ65" s="291"/>
      <c r="DK65" s="291"/>
      <c r="DL65" s="291"/>
      <c r="DM65" s="291"/>
      <c r="DN65" s="291"/>
      <c r="DO65" s="291"/>
      <c r="DP65" s="291"/>
      <c r="DQ65" s="291"/>
      <c r="DR65" s="291"/>
      <c r="DS65" s="291"/>
      <c r="DT65" s="291"/>
      <c r="DU65" s="291"/>
      <c r="DV65" s="291"/>
      <c r="DW65" s="291"/>
      <c r="DX65" s="291"/>
      <c r="DY65" s="291"/>
      <c r="DZ65" s="291"/>
      <c r="EA65" s="291"/>
      <c r="EB65" s="291"/>
      <c r="EC65" s="291"/>
      <c r="ED65" s="291"/>
      <c r="EE65" s="291"/>
      <c r="EF65" s="291"/>
      <c r="EG65" s="291"/>
      <c r="EH65" s="291"/>
      <c r="EI65" s="291"/>
      <c r="EJ65" s="291"/>
      <c r="EK65" s="291"/>
      <c r="EL65" s="291"/>
      <c r="EM65" s="291"/>
      <c r="EN65" s="291"/>
      <c r="EO65" s="291"/>
      <c r="EP65" s="291"/>
      <c r="EQ65" s="291"/>
      <c r="ER65" s="291"/>
      <c r="ES65" s="291"/>
      <c r="ET65" s="291"/>
      <c r="EU65" s="291"/>
      <c r="EV65" s="291"/>
      <c r="EW65" s="291"/>
      <c r="EX65" s="291"/>
      <c r="EY65" s="291"/>
      <c r="EZ65" s="291"/>
      <c r="FA65" s="291"/>
      <c r="FB65" s="291"/>
      <c r="FC65" s="291"/>
      <c r="FD65" s="291"/>
      <c r="FE65" s="291"/>
      <c r="FF65" s="291"/>
      <c r="FG65" s="291"/>
      <c r="FH65" s="291"/>
    </row>
    <row r="66" spans="1:164" s="292" customFormat="1" ht="15.75" customHeight="1" x14ac:dyDescent="0.2">
      <c r="A66" s="288"/>
      <c r="B66" s="287"/>
      <c r="C66" s="287"/>
      <c r="D66" s="135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1"/>
      <c r="AK66" s="287"/>
      <c r="AL66" s="287"/>
      <c r="AM66" s="287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291"/>
      <c r="BE66" s="291"/>
      <c r="BF66" s="291"/>
      <c r="BG66" s="291"/>
      <c r="BH66" s="291"/>
      <c r="BI66" s="291"/>
      <c r="BJ66" s="291"/>
      <c r="BK66" s="291"/>
      <c r="BL66" s="291"/>
      <c r="BM66" s="291"/>
      <c r="BN66" s="291"/>
      <c r="BO66" s="291"/>
      <c r="BP66" s="291"/>
      <c r="BQ66" s="291"/>
      <c r="BR66" s="291"/>
      <c r="BS66" s="291"/>
      <c r="BT66" s="291"/>
      <c r="BU66" s="291"/>
      <c r="BV66" s="291"/>
      <c r="BW66" s="291"/>
      <c r="BX66" s="291"/>
      <c r="BY66" s="291"/>
      <c r="BZ66" s="291"/>
      <c r="CA66" s="291"/>
      <c r="CB66" s="291"/>
      <c r="CC66" s="291"/>
      <c r="CD66" s="291"/>
      <c r="CE66" s="291"/>
      <c r="CF66" s="291"/>
      <c r="CG66" s="291"/>
      <c r="CH66" s="291"/>
      <c r="CI66" s="291"/>
      <c r="CJ66" s="291"/>
      <c r="CK66" s="291"/>
      <c r="CL66" s="291"/>
      <c r="CM66" s="291"/>
      <c r="CN66" s="291"/>
      <c r="CO66" s="291"/>
      <c r="CP66" s="291"/>
      <c r="CQ66" s="291"/>
      <c r="CR66" s="291"/>
      <c r="CS66" s="291"/>
      <c r="CT66" s="291"/>
      <c r="CU66" s="291"/>
      <c r="CV66" s="291"/>
      <c r="CW66" s="291"/>
      <c r="CX66" s="291"/>
      <c r="CY66" s="291"/>
      <c r="CZ66" s="291"/>
      <c r="DA66" s="291"/>
      <c r="DB66" s="291"/>
      <c r="DC66" s="291"/>
      <c r="DD66" s="291"/>
      <c r="DE66" s="291"/>
      <c r="DF66" s="291"/>
      <c r="DG66" s="291"/>
      <c r="DH66" s="291"/>
      <c r="DI66" s="291"/>
      <c r="DJ66" s="291"/>
      <c r="DK66" s="291"/>
      <c r="DL66" s="291"/>
      <c r="DM66" s="291"/>
      <c r="DN66" s="291"/>
      <c r="DO66" s="291"/>
      <c r="DP66" s="291"/>
      <c r="DQ66" s="291"/>
      <c r="DR66" s="291"/>
      <c r="DS66" s="291"/>
      <c r="DT66" s="291"/>
      <c r="DU66" s="291"/>
      <c r="DV66" s="291"/>
      <c r="DW66" s="291"/>
      <c r="DX66" s="291"/>
      <c r="DY66" s="291"/>
      <c r="DZ66" s="291"/>
      <c r="EA66" s="291"/>
      <c r="EB66" s="291"/>
      <c r="EC66" s="291"/>
      <c r="ED66" s="291"/>
      <c r="EE66" s="291"/>
      <c r="EF66" s="291"/>
      <c r="EG66" s="291"/>
      <c r="EH66" s="291"/>
      <c r="EI66" s="291"/>
      <c r="EJ66" s="291"/>
      <c r="EK66" s="291"/>
      <c r="EL66" s="291"/>
      <c r="EM66" s="291"/>
      <c r="EN66" s="291"/>
      <c r="EO66" s="291"/>
      <c r="EP66" s="291"/>
      <c r="EQ66" s="291"/>
      <c r="ER66" s="291"/>
      <c r="ES66" s="291"/>
      <c r="ET66" s="291"/>
      <c r="EU66" s="291"/>
      <c r="EV66" s="291"/>
      <c r="EW66" s="291"/>
      <c r="EX66" s="291"/>
      <c r="EY66" s="291"/>
      <c r="EZ66" s="291"/>
      <c r="FA66" s="291"/>
      <c r="FB66" s="291"/>
      <c r="FC66" s="291"/>
      <c r="FD66" s="291"/>
      <c r="FE66" s="291"/>
      <c r="FF66" s="291"/>
      <c r="FG66" s="291"/>
      <c r="FH66" s="291"/>
    </row>
    <row r="67" spans="1:164" s="292" customFormat="1" ht="15.75" customHeight="1" x14ac:dyDescent="0.2">
      <c r="A67" s="288"/>
      <c r="B67" s="287"/>
      <c r="C67" s="287"/>
      <c r="D67" s="135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1"/>
      <c r="AK67" s="287"/>
      <c r="AL67" s="287"/>
      <c r="AM67" s="287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291"/>
      <c r="BJ67" s="291"/>
      <c r="BK67" s="291"/>
      <c r="BL67" s="291"/>
      <c r="BM67" s="291"/>
      <c r="BN67" s="291"/>
      <c r="BO67" s="291"/>
      <c r="BP67" s="291"/>
      <c r="BQ67" s="291"/>
      <c r="BR67" s="291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1"/>
      <c r="CF67" s="291"/>
      <c r="CG67" s="291"/>
      <c r="CH67" s="291"/>
      <c r="CI67" s="291"/>
      <c r="CJ67" s="291"/>
      <c r="CK67" s="291"/>
      <c r="CL67" s="291"/>
      <c r="CM67" s="291"/>
      <c r="CN67" s="291"/>
      <c r="CO67" s="291"/>
      <c r="CP67" s="291"/>
      <c r="CQ67" s="291"/>
      <c r="CR67" s="291"/>
      <c r="CS67" s="291"/>
      <c r="CT67" s="291"/>
      <c r="CU67" s="291"/>
      <c r="CV67" s="291"/>
      <c r="CW67" s="291"/>
      <c r="CX67" s="291"/>
      <c r="CY67" s="291"/>
      <c r="CZ67" s="291"/>
      <c r="DA67" s="291"/>
      <c r="DB67" s="291"/>
      <c r="DC67" s="291"/>
      <c r="DD67" s="291"/>
      <c r="DE67" s="291"/>
      <c r="DF67" s="291"/>
      <c r="DG67" s="291"/>
      <c r="DH67" s="291"/>
      <c r="DI67" s="291"/>
      <c r="DJ67" s="291"/>
      <c r="DK67" s="291"/>
      <c r="DL67" s="291"/>
      <c r="DM67" s="291"/>
      <c r="DN67" s="291"/>
      <c r="DO67" s="291"/>
      <c r="DP67" s="291"/>
      <c r="DQ67" s="291"/>
      <c r="DR67" s="291"/>
      <c r="DS67" s="291"/>
      <c r="DT67" s="291"/>
      <c r="DU67" s="291"/>
      <c r="DV67" s="291"/>
      <c r="DW67" s="291"/>
      <c r="DX67" s="291"/>
      <c r="DY67" s="291"/>
      <c r="DZ67" s="291"/>
      <c r="EA67" s="291"/>
      <c r="EB67" s="291"/>
      <c r="EC67" s="291"/>
      <c r="ED67" s="291"/>
      <c r="EE67" s="291"/>
      <c r="EF67" s="291"/>
      <c r="EG67" s="291"/>
      <c r="EH67" s="291"/>
      <c r="EI67" s="291"/>
      <c r="EJ67" s="291"/>
      <c r="EK67" s="291"/>
      <c r="EL67" s="291"/>
      <c r="EM67" s="291"/>
      <c r="EN67" s="291"/>
      <c r="EO67" s="291"/>
      <c r="EP67" s="291"/>
      <c r="EQ67" s="291"/>
      <c r="ER67" s="291"/>
      <c r="ES67" s="291"/>
      <c r="ET67" s="291"/>
      <c r="EU67" s="291"/>
      <c r="EV67" s="291"/>
      <c r="EW67" s="291"/>
      <c r="EX67" s="291"/>
      <c r="EY67" s="291"/>
      <c r="EZ67" s="291"/>
      <c r="FA67" s="291"/>
      <c r="FB67" s="291"/>
      <c r="FC67" s="291"/>
      <c r="FD67" s="291"/>
      <c r="FE67" s="291"/>
      <c r="FF67" s="291"/>
      <c r="FG67" s="291"/>
      <c r="FH67" s="291"/>
    </row>
    <row r="68" spans="1:164" s="292" customFormat="1" ht="15.75" customHeight="1" x14ac:dyDescent="0.2">
      <c r="A68" s="288"/>
      <c r="B68" s="287"/>
      <c r="C68" s="287"/>
      <c r="D68" s="135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1"/>
      <c r="AK68" s="287"/>
      <c r="AL68" s="287"/>
      <c r="AM68" s="287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291"/>
      <c r="CH68" s="291"/>
      <c r="CI68" s="291"/>
      <c r="CJ68" s="291"/>
      <c r="CK68" s="291"/>
      <c r="CL68" s="291"/>
      <c r="CM68" s="291"/>
      <c r="CN68" s="291"/>
      <c r="CO68" s="291"/>
      <c r="CP68" s="291"/>
      <c r="CQ68" s="291"/>
      <c r="CR68" s="291"/>
      <c r="CS68" s="291"/>
      <c r="CT68" s="291"/>
      <c r="CU68" s="291"/>
      <c r="CV68" s="291"/>
      <c r="CW68" s="291"/>
      <c r="CX68" s="291"/>
      <c r="CY68" s="291"/>
      <c r="CZ68" s="291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  <c r="DL68" s="291"/>
      <c r="DM68" s="291"/>
      <c r="DN68" s="291"/>
      <c r="DO68" s="291"/>
      <c r="DP68" s="291"/>
      <c r="DQ68" s="291"/>
      <c r="DR68" s="291"/>
      <c r="DS68" s="291"/>
      <c r="DT68" s="291"/>
      <c r="DU68" s="291"/>
      <c r="DV68" s="291"/>
      <c r="DW68" s="291"/>
      <c r="DX68" s="291"/>
      <c r="DY68" s="291"/>
      <c r="DZ68" s="291"/>
      <c r="EA68" s="291"/>
      <c r="EB68" s="291"/>
      <c r="EC68" s="291"/>
      <c r="ED68" s="291"/>
      <c r="EE68" s="291"/>
      <c r="EF68" s="291"/>
      <c r="EG68" s="291"/>
      <c r="EH68" s="291"/>
      <c r="EI68" s="291"/>
      <c r="EJ68" s="291"/>
      <c r="EK68" s="291"/>
      <c r="EL68" s="291"/>
      <c r="EM68" s="291"/>
      <c r="EN68" s="291"/>
      <c r="EO68" s="291"/>
      <c r="EP68" s="291"/>
      <c r="EQ68" s="291"/>
      <c r="ER68" s="291"/>
      <c r="ES68" s="291"/>
      <c r="ET68" s="291"/>
      <c r="EU68" s="291"/>
      <c r="EV68" s="291"/>
      <c r="EW68" s="291"/>
      <c r="EX68" s="291"/>
      <c r="EY68" s="291"/>
      <c r="EZ68" s="291"/>
      <c r="FA68" s="291"/>
      <c r="FB68" s="291"/>
      <c r="FC68" s="291"/>
      <c r="FD68" s="291"/>
      <c r="FE68" s="291"/>
      <c r="FF68" s="291"/>
      <c r="FG68" s="291"/>
      <c r="FH68" s="291"/>
    </row>
    <row r="69" spans="1:164" s="292" customFormat="1" ht="15.75" customHeight="1" x14ac:dyDescent="0.2">
      <c r="A69" s="288"/>
      <c r="B69" s="287"/>
      <c r="C69" s="287"/>
      <c r="D69" s="135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1"/>
      <c r="AK69" s="287"/>
      <c r="AL69" s="287"/>
      <c r="AM69" s="287"/>
      <c r="AN69" s="291"/>
      <c r="AO69" s="291"/>
      <c r="AP69" s="291"/>
      <c r="AQ69" s="291"/>
      <c r="AR69" s="291"/>
      <c r="AS69" s="291"/>
      <c r="AT69" s="291"/>
      <c r="AU69" s="291"/>
      <c r="AV69" s="291"/>
      <c r="AW69" s="291"/>
      <c r="AX69" s="291"/>
      <c r="AY69" s="291"/>
      <c r="AZ69" s="291"/>
      <c r="BA69" s="291"/>
      <c r="BB69" s="291"/>
      <c r="BC69" s="291"/>
      <c r="BD69" s="291"/>
      <c r="BE69" s="291"/>
      <c r="BF69" s="291"/>
      <c r="BG69" s="291"/>
      <c r="BH69" s="291"/>
      <c r="BI69" s="291"/>
      <c r="BJ69" s="291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291"/>
      <c r="BX69" s="291"/>
      <c r="BY69" s="291"/>
      <c r="BZ69" s="291"/>
      <c r="CA69" s="291"/>
      <c r="CB69" s="291"/>
      <c r="CC69" s="291"/>
      <c r="CD69" s="291"/>
      <c r="CE69" s="291"/>
      <c r="CF69" s="291"/>
      <c r="CG69" s="291"/>
      <c r="CH69" s="291"/>
      <c r="CI69" s="291"/>
      <c r="CJ69" s="291"/>
      <c r="CK69" s="291"/>
      <c r="CL69" s="291"/>
      <c r="CM69" s="291"/>
      <c r="CN69" s="291"/>
      <c r="CO69" s="291"/>
      <c r="CP69" s="291"/>
      <c r="CQ69" s="291"/>
      <c r="CR69" s="291"/>
      <c r="CS69" s="291"/>
      <c r="CT69" s="291"/>
      <c r="CU69" s="291"/>
      <c r="CV69" s="291"/>
      <c r="CW69" s="291"/>
      <c r="CX69" s="291"/>
      <c r="CY69" s="291"/>
      <c r="CZ69" s="291"/>
      <c r="DA69" s="291"/>
      <c r="DB69" s="291"/>
      <c r="DC69" s="291"/>
      <c r="DD69" s="291"/>
      <c r="DE69" s="291"/>
      <c r="DF69" s="291"/>
      <c r="DG69" s="291"/>
      <c r="DH69" s="291"/>
      <c r="DI69" s="291"/>
      <c r="DJ69" s="291"/>
      <c r="DK69" s="291"/>
      <c r="DL69" s="291"/>
      <c r="DM69" s="291"/>
      <c r="DN69" s="291"/>
      <c r="DO69" s="291"/>
      <c r="DP69" s="291"/>
      <c r="DQ69" s="291"/>
      <c r="DR69" s="291"/>
      <c r="DS69" s="291"/>
      <c r="DT69" s="291"/>
      <c r="DU69" s="291"/>
      <c r="DV69" s="291"/>
      <c r="DW69" s="291"/>
      <c r="DX69" s="291"/>
      <c r="DY69" s="291"/>
      <c r="DZ69" s="291"/>
      <c r="EA69" s="291"/>
      <c r="EB69" s="291"/>
      <c r="EC69" s="291"/>
      <c r="ED69" s="291"/>
      <c r="EE69" s="291"/>
      <c r="EF69" s="291"/>
      <c r="EG69" s="291"/>
      <c r="EH69" s="291"/>
      <c r="EI69" s="291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291"/>
      <c r="EW69" s="291"/>
      <c r="EX69" s="291"/>
      <c r="EY69" s="291"/>
      <c r="EZ69" s="291"/>
      <c r="FA69" s="291"/>
      <c r="FB69" s="291"/>
      <c r="FC69" s="291"/>
      <c r="FD69" s="291"/>
      <c r="FE69" s="291"/>
      <c r="FF69" s="291"/>
      <c r="FG69" s="291"/>
      <c r="FH69" s="291"/>
    </row>
    <row r="70" spans="1:164" s="292" customFormat="1" ht="15.75" customHeight="1" x14ac:dyDescent="0.2">
      <c r="A70" s="288"/>
      <c r="B70" s="287"/>
      <c r="C70" s="287"/>
      <c r="D70" s="135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1"/>
      <c r="AK70" s="287"/>
      <c r="AL70" s="287"/>
      <c r="AM70" s="287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291"/>
      <c r="BJ70" s="291"/>
      <c r="BK70" s="291"/>
      <c r="BL70" s="291"/>
      <c r="BM70" s="291"/>
      <c r="BN70" s="291"/>
      <c r="BO70" s="291"/>
      <c r="BP70" s="291"/>
      <c r="BQ70" s="291"/>
      <c r="BR70" s="291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1"/>
      <c r="CF70" s="291"/>
      <c r="CG70" s="291"/>
      <c r="CH70" s="291"/>
      <c r="CI70" s="291"/>
      <c r="CJ70" s="291"/>
      <c r="CK70" s="291"/>
      <c r="CL70" s="291"/>
      <c r="CM70" s="291"/>
      <c r="CN70" s="291"/>
      <c r="CO70" s="291"/>
      <c r="CP70" s="291"/>
      <c r="CQ70" s="291"/>
      <c r="CR70" s="291"/>
      <c r="CS70" s="291"/>
      <c r="CT70" s="291"/>
      <c r="CU70" s="291"/>
      <c r="CV70" s="291"/>
      <c r="CW70" s="291"/>
      <c r="CX70" s="291"/>
      <c r="CY70" s="291"/>
      <c r="CZ70" s="291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  <c r="DL70" s="291"/>
      <c r="DM70" s="291"/>
      <c r="DN70" s="291"/>
      <c r="DO70" s="291"/>
      <c r="DP70" s="291"/>
      <c r="DQ70" s="291"/>
      <c r="DR70" s="291"/>
      <c r="DS70" s="291"/>
      <c r="DT70" s="291"/>
      <c r="DU70" s="291"/>
      <c r="DV70" s="291"/>
      <c r="DW70" s="291"/>
      <c r="DX70" s="291"/>
      <c r="DY70" s="291"/>
      <c r="DZ70" s="291"/>
      <c r="EA70" s="291"/>
      <c r="EB70" s="291"/>
      <c r="EC70" s="291"/>
      <c r="ED70" s="291"/>
      <c r="EE70" s="291"/>
      <c r="EF70" s="291"/>
      <c r="EG70" s="291"/>
      <c r="EH70" s="291"/>
      <c r="EI70" s="291"/>
      <c r="EJ70" s="291"/>
      <c r="EK70" s="291"/>
      <c r="EL70" s="291"/>
      <c r="EM70" s="291"/>
      <c r="EN70" s="291"/>
      <c r="EO70" s="291"/>
      <c r="EP70" s="291"/>
      <c r="EQ70" s="291"/>
      <c r="ER70" s="291"/>
      <c r="ES70" s="291"/>
      <c r="ET70" s="291"/>
      <c r="EU70" s="291"/>
      <c r="EV70" s="291"/>
      <c r="EW70" s="291"/>
      <c r="EX70" s="291"/>
      <c r="EY70" s="291"/>
      <c r="EZ70" s="291"/>
      <c r="FA70" s="291"/>
      <c r="FB70" s="291"/>
      <c r="FC70" s="291"/>
      <c r="FD70" s="291"/>
      <c r="FE70" s="291"/>
      <c r="FF70" s="291"/>
      <c r="FG70" s="291"/>
      <c r="FH70" s="291"/>
    </row>
    <row r="71" spans="1:164" s="292" customFormat="1" ht="15.75" customHeight="1" x14ac:dyDescent="0.2">
      <c r="A71" s="288"/>
      <c r="B71" s="287"/>
      <c r="C71" s="287"/>
      <c r="D71" s="135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1"/>
      <c r="AK71" s="287"/>
      <c r="AL71" s="287"/>
      <c r="AM71" s="287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91"/>
      <c r="DV71" s="291"/>
      <c r="DW71" s="291"/>
      <c r="DX71" s="291"/>
      <c r="DY71" s="291"/>
      <c r="DZ71" s="291"/>
      <c r="EA71" s="291"/>
      <c r="EB71" s="291"/>
      <c r="EC71" s="291"/>
      <c r="ED71" s="291"/>
      <c r="EE71" s="291"/>
      <c r="EF71" s="291"/>
      <c r="EG71" s="291"/>
      <c r="EH71" s="291"/>
      <c r="EI71" s="291"/>
      <c r="EJ71" s="291"/>
      <c r="EK71" s="291"/>
      <c r="EL71" s="291"/>
      <c r="EM71" s="291"/>
      <c r="EN71" s="291"/>
      <c r="EO71" s="291"/>
      <c r="EP71" s="291"/>
      <c r="EQ71" s="291"/>
      <c r="ER71" s="291"/>
      <c r="ES71" s="291"/>
      <c r="ET71" s="291"/>
      <c r="EU71" s="291"/>
      <c r="EV71" s="291"/>
      <c r="EW71" s="291"/>
      <c r="EX71" s="291"/>
      <c r="EY71" s="291"/>
      <c r="EZ71" s="291"/>
      <c r="FA71" s="291"/>
      <c r="FB71" s="291"/>
      <c r="FC71" s="291"/>
      <c r="FD71" s="291"/>
      <c r="FE71" s="291"/>
      <c r="FF71" s="291"/>
      <c r="FG71" s="291"/>
      <c r="FH71" s="291"/>
    </row>
    <row r="72" spans="1:164" s="292" customFormat="1" ht="15.75" customHeight="1" x14ac:dyDescent="0.2">
      <c r="A72" s="288"/>
      <c r="B72" s="287"/>
      <c r="C72" s="287"/>
      <c r="D72" s="135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1"/>
      <c r="AK72" s="287"/>
      <c r="AL72" s="287"/>
      <c r="AM72" s="287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29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1"/>
      <c r="EM72" s="291"/>
      <c r="EN72" s="291"/>
      <c r="EO72" s="291"/>
      <c r="EP72" s="291"/>
      <c r="EQ72" s="291"/>
      <c r="ER72" s="291"/>
      <c r="ES72" s="291"/>
      <c r="ET72" s="291"/>
      <c r="EU72" s="291"/>
      <c r="EV72" s="291"/>
      <c r="EW72" s="291"/>
      <c r="EX72" s="291"/>
      <c r="EY72" s="291"/>
      <c r="EZ72" s="291"/>
      <c r="FA72" s="291"/>
      <c r="FB72" s="291"/>
      <c r="FC72" s="291"/>
      <c r="FD72" s="291"/>
      <c r="FE72" s="291"/>
      <c r="FF72" s="291"/>
      <c r="FG72" s="291"/>
      <c r="FH72" s="291"/>
    </row>
    <row r="73" spans="1:164" s="292" customFormat="1" ht="15.75" customHeight="1" x14ac:dyDescent="0.2">
      <c r="A73" s="288"/>
      <c r="B73" s="287"/>
      <c r="C73" s="287"/>
      <c r="D73" s="135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1"/>
      <c r="AK73" s="287"/>
      <c r="AL73" s="287"/>
      <c r="AM73" s="287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</row>
    <row r="74" spans="1:164" s="292" customFormat="1" ht="15.75" customHeight="1" x14ac:dyDescent="0.2">
      <c r="A74" s="288"/>
      <c r="B74" s="287"/>
      <c r="C74" s="287"/>
      <c r="D74" s="135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1"/>
      <c r="AK74" s="287"/>
      <c r="AL74" s="287"/>
      <c r="AM74" s="287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29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291"/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</row>
    <row r="75" spans="1:164" s="292" customFormat="1" ht="15.75" customHeight="1" x14ac:dyDescent="0.2">
      <c r="A75" s="288"/>
      <c r="B75" s="287"/>
      <c r="C75" s="287"/>
      <c r="D75" s="135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1"/>
      <c r="AK75" s="287"/>
      <c r="AL75" s="287"/>
      <c r="AM75" s="287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91"/>
      <c r="DV75" s="291"/>
      <c r="DW75" s="291"/>
      <c r="DX75" s="291"/>
      <c r="DY75" s="291"/>
      <c r="DZ75" s="291"/>
      <c r="EA75" s="291"/>
      <c r="EB75" s="291"/>
      <c r="EC75" s="291"/>
      <c r="ED75" s="291"/>
      <c r="EE75" s="291"/>
      <c r="EF75" s="291"/>
      <c r="EG75" s="291"/>
      <c r="EH75" s="291"/>
      <c r="EI75" s="291"/>
      <c r="EJ75" s="291"/>
      <c r="EK75" s="291"/>
      <c r="EL75" s="291"/>
      <c r="EM75" s="291"/>
      <c r="EN75" s="291"/>
      <c r="EO75" s="291"/>
      <c r="EP75" s="291"/>
      <c r="EQ75" s="291"/>
      <c r="ER75" s="291"/>
      <c r="ES75" s="291"/>
      <c r="ET75" s="291"/>
      <c r="EU75" s="291"/>
      <c r="EV75" s="291"/>
      <c r="EW75" s="291"/>
      <c r="EX75" s="291"/>
      <c r="EY75" s="291"/>
      <c r="EZ75" s="291"/>
      <c r="FA75" s="291"/>
      <c r="FB75" s="291"/>
      <c r="FC75" s="291"/>
      <c r="FD75" s="291"/>
      <c r="FE75" s="291"/>
      <c r="FF75" s="291"/>
      <c r="FG75" s="291"/>
      <c r="FH75" s="291"/>
    </row>
    <row r="76" spans="1:164" s="292" customFormat="1" ht="15.75" customHeight="1" x14ac:dyDescent="0.2">
      <c r="A76" s="288"/>
      <c r="B76" s="287"/>
      <c r="C76" s="287"/>
      <c r="D76" s="135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1"/>
      <c r="AK76" s="287"/>
      <c r="AL76" s="287"/>
      <c r="AM76" s="287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1"/>
      <c r="BK76" s="291"/>
      <c r="BL76" s="291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  <c r="CF76" s="291"/>
      <c r="CG76" s="291"/>
      <c r="CH76" s="291"/>
      <c r="CI76" s="291"/>
      <c r="CJ76" s="291"/>
      <c r="CK76" s="291"/>
      <c r="CL76" s="291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291"/>
      <c r="DS76" s="291"/>
      <c r="DT76" s="291"/>
      <c r="DU76" s="291"/>
      <c r="DV76" s="291"/>
      <c r="DW76" s="291"/>
      <c r="DX76" s="291"/>
      <c r="DY76" s="291"/>
      <c r="DZ76" s="291"/>
      <c r="EA76" s="291"/>
      <c r="EB76" s="291"/>
      <c r="EC76" s="291"/>
      <c r="ED76" s="291"/>
      <c r="EE76" s="291"/>
      <c r="EF76" s="291"/>
      <c r="EG76" s="291"/>
      <c r="EH76" s="291"/>
      <c r="EI76" s="291"/>
      <c r="EJ76" s="291"/>
      <c r="EK76" s="291"/>
      <c r="EL76" s="291"/>
      <c r="EM76" s="291"/>
      <c r="EN76" s="291"/>
      <c r="EO76" s="291"/>
      <c r="EP76" s="291"/>
      <c r="EQ76" s="291"/>
      <c r="ER76" s="291"/>
      <c r="ES76" s="291"/>
      <c r="ET76" s="291"/>
      <c r="EU76" s="291"/>
      <c r="EV76" s="291"/>
      <c r="EW76" s="291"/>
      <c r="EX76" s="291"/>
      <c r="EY76" s="291"/>
      <c r="EZ76" s="291"/>
      <c r="FA76" s="291"/>
      <c r="FB76" s="291"/>
      <c r="FC76" s="291"/>
      <c r="FD76" s="291"/>
      <c r="FE76" s="291"/>
      <c r="FF76" s="291"/>
      <c r="FG76" s="291"/>
      <c r="FH76" s="291"/>
    </row>
    <row r="77" spans="1:164" s="292" customFormat="1" ht="15.75" customHeight="1" x14ac:dyDescent="0.2">
      <c r="A77" s="288"/>
      <c r="B77" s="287"/>
      <c r="C77" s="287"/>
      <c r="D77" s="135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1"/>
      <c r="AK77" s="287"/>
      <c r="AL77" s="287"/>
      <c r="AM77" s="287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  <c r="CF77" s="291"/>
      <c r="CG77" s="291"/>
      <c r="CH77" s="291"/>
      <c r="CI77" s="291"/>
      <c r="CJ77" s="291"/>
      <c r="CK77" s="291"/>
      <c r="CL77" s="291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1"/>
      <c r="DC77" s="291"/>
      <c r="DD77" s="291"/>
      <c r="DE77" s="291"/>
      <c r="DF77" s="291"/>
      <c r="DG77" s="291"/>
      <c r="DH77" s="291"/>
      <c r="DI77" s="291"/>
      <c r="DJ77" s="291"/>
      <c r="DK77" s="291"/>
      <c r="DL77" s="291"/>
      <c r="DM77" s="291"/>
      <c r="DN77" s="291"/>
      <c r="DO77" s="291"/>
      <c r="DP77" s="291"/>
      <c r="DQ77" s="291"/>
      <c r="DR77" s="291"/>
      <c r="DS77" s="291"/>
      <c r="DT77" s="291"/>
      <c r="DU77" s="291"/>
      <c r="DV77" s="291"/>
      <c r="DW77" s="291"/>
      <c r="DX77" s="291"/>
      <c r="DY77" s="291"/>
      <c r="DZ77" s="291"/>
      <c r="EA77" s="291"/>
      <c r="EB77" s="291"/>
      <c r="EC77" s="291"/>
      <c r="ED77" s="291"/>
      <c r="EE77" s="291"/>
      <c r="EF77" s="291"/>
      <c r="EG77" s="291"/>
      <c r="EH77" s="291"/>
      <c r="EI77" s="291"/>
      <c r="EJ77" s="291"/>
      <c r="EK77" s="291"/>
      <c r="EL77" s="291"/>
      <c r="EM77" s="291"/>
      <c r="EN77" s="291"/>
      <c r="EO77" s="291"/>
      <c r="EP77" s="291"/>
      <c r="EQ77" s="291"/>
      <c r="ER77" s="291"/>
      <c r="ES77" s="291"/>
      <c r="ET77" s="291"/>
      <c r="EU77" s="291"/>
      <c r="EV77" s="291"/>
      <c r="EW77" s="291"/>
      <c r="EX77" s="291"/>
      <c r="EY77" s="291"/>
      <c r="EZ77" s="291"/>
      <c r="FA77" s="291"/>
      <c r="FB77" s="291"/>
      <c r="FC77" s="291"/>
      <c r="FD77" s="291"/>
      <c r="FE77" s="291"/>
      <c r="FF77" s="291"/>
      <c r="FG77" s="291"/>
      <c r="FH77" s="291"/>
    </row>
    <row r="78" spans="1:164" s="292" customFormat="1" ht="15" customHeight="1" x14ac:dyDescent="0.2">
      <c r="A78" s="288"/>
      <c r="B78" s="288"/>
      <c r="C78" s="288"/>
      <c r="D78" s="293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91"/>
      <c r="AK78" s="288"/>
      <c r="AL78" s="288"/>
      <c r="AM78" s="288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1"/>
      <c r="BH78" s="291"/>
      <c r="BI78" s="291"/>
      <c r="BJ78" s="291"/>
      <c r="BK78" s="291"/>
      <c r="BL78" s="291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1"/>
      <c r="CD78" s="291"/>
      <c r="CE78" s="291"/>
      <c r="CF78" s="291"/>
      <c r="CG78" s="291"/>
      <c r="CH78" s="291"/>
      <c r="CI78" s="291"/>
      <c r="CJ78" s="291"/>
      <c r="CK78" s="291"/>
      <c r="CL78" s="291"/>
      <c r="CM78" s="291"/>
      <c r="CN78" s="291"/>
      <c r="CO78" s="291"/>
      <c r="CP78" s="291"/>
      <c r="CQ78" s="291"/>
      <c r="CR78" s="291"/>
      <c r="CS78" s="291"/>
      <c r="CT78" s="291"/>
      <c r="CU78" s="291"/>
      <c r="CV78" s="291"/>
      <c r="CW78" s="291"/>
      <c r="CX78" s="291"/>
      <c r="CY78" s="291"/>
      <c r="CZ78" s="291"/>
      <c r="DA78" s="291"/>
      <c r="DB78" s="291"/>
      <c r="DC78" s="291"/>
      <c r="DD78" s="291"/>
      <c r="DE78" s="291"/>
      <c r="DF78" s="291"/>
      <c r="DG78" s="291"/>
      <c r="DH78" s="291"/>
      <c r="DI78" s="291"/>
      <c r="DJ78" s="291"/>
      <c r="DK78" s="291"/>
      <c r="DL78" s="291"/>
      <c r="DM78" s="291"/>
      <c r="DN78" s="291"/>
      <c r="DO78" s="291"/>
      <c r="DP78" s="291"/>
      <c r="DQ78" s="291"/>
      <c r="DR78" s="291"/>
      <c r="DS78" s="291"/>
      <c r="DT78" s="291"/>
      <c r="DU78" s="291"/>
      <c r="DV78" s="291"/>
      <c r="DW78" s="291"/>
      <c r="DX78" s="291"/>
      <c r="DY78" s="291"/>
      <c r="DZ78" s="291"/>
      <c r="EA78" s="291"/>
      <c r="EB78" s="291"/>
      <c r="EC78" s="291"/>
      <c r="ED78" s="291"/>
      <c r="EE78" s="291"/>
      <c r="EF78" s="291"/>
      <c r="EG78" s="291"/>
      <c r="EH78" s="291"/>
      <c r="EI78" s="291"/>
      <c r="EJ78" s="291"/>
      <c r="EK78" s="291"/>
      <c r="EL78" s="291"/>
      <c r="EM78" s="291"/>
      <c r="EN78" s="291"/>
      <c r="EO78" s="291"/>
      <c r="EP78" s="291"/>
      <c r="EQ78" s="291"/>
      <c r="ER78" s="291"/>
      <c r="ES78" s="291"/>
      <c r="ET78" s="291"/>
      <c r="EU78" s="291"/>
      <c r="EV78" s="291"/>
      <c r="EW78" s="291"/>
      <c r="EX78" s="291"/>
      <c r="EY78" s="291"/>
      <c r="EZ78" s="291"/>
      <c r="FA78" s="291"/>
      <c r="FB78" s="291"/>
      <c r="FC78" s="291"/>
      <c r="FD78" s="291"/>
      <c r="FE78" s="291"/>
      <c r="FF78" s="291"/>
      <c r="FG78" s="291"/>
      <c r="FH78" s="291"/>
    </row>
    <row r="79" spans="1:164" s="292" customFormat="1" ht="33" customHeight="1" x14ac:dyDescent="0.2">
      <c r="A79" s="288"/>
      <c r="B79" s="288"/>
      <c r="C79" s="288"/>
      <c r="D79" s="293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91"/>
      <c r="AK79" s="288"/>
      <c r="AL79" s="288"/>
      <c r="AM79" s="288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1"/>
      <c r="BK79" s="291"/>
      <c r="BL79" s="291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  <c r="CF79" s="291"/>
      <c r="CG79" s="291"/>
      <c r="CH79" s="291"/>
      <c r="CI79" s="291"/>
      <c r="CJ79" s="291"/>
      <c r="CK79" s="291"/>
      <c r="CL79" s="291"/>
      <c r="CM79" s="291"/>
      <c r="CN79" s="291"/>
      <c r="CO79" s="291"/>
      <c r="CP79" s="291"/>
      <c r="CQ79" s="291"/>
      <c r="CR79" s="291"/>
      <c r="CS79" s="291"/>
      <c r="CT79" s="291"/>
      <c r="CU79" s="291"/>
      <c r="CV79" s="291"/>
      <c r="CW79" s="291"/>
      <c r="CX79" s="291"/>
      <c r="CY79" s="291"/>
      <c r="CZ79" s="291"/>
      <c r="DA79" s="291"/>
      <c r="DB79" s="291"/>
      <c r="DC79" s="291"/>
      <c r="DD79" s="291"/>
      <c r="DE79" s="291"/>
      <c r="DF79" s="291"/>
      <c r="DG79" s="291"/>
      <c r="DH79" s="291"/>
      <c r="DI79" s="291"/>
      <c r="DJ79" s="291"/>
      <c r="DK79" s="291"/>
      <c r="DL79" s="291"/>
      <c r="DM79" s="291"/>
      <c r="DN79" s="291"/>
      <c r="DO79" s="291"/>
      <c r="DP79" s="291"/>
      <c r="DQ79" s="291"/>
      <c r="DR79" s="291"/>
      <c r="DS79" s="291"/>
      <c r="DT79" s="291"/>
      <c r="DU79" s="291"/>
      <c r="DV79" s="291"/>
      <c r="DW79" s="291"/>
      <c r="DX79" s="291"/>
      <c r="DY79" s="291"/>
      <c r="DZ79" s="291"/>
      <c r="EA79" s="291"/>
      <c r="EB79" s="291"/>
      <c r="EC79" s="291"/>
      <c r="ED79" s="291"/>
      <c r="EE79" s="291"/>
      <c r="EF79" s="291"/>
      <c r="EG79" s="291"/>
      <c r="EH79" s="291"/>
      <c r="EI79" s="291"/>
      <c r="EJ79" s="291"/>
      <c r="EK79" s="291"/>
      <c r="EL79" s="291"/>
      <c r="EM79" s="291"/>
      <c r="EN79" s="291"/>
      <c r="EO79" s="291"/>
      <c r="EP79" s="291"/>
      <c r="EQ79" s="291"/>
      <c r="ER79" s="291"/>
      <c r="ES79" s="291"/>
      <c r="ET79" s="291"/>
      <c r="EU79" s="291"/>
      <c r="EV79" s="291"/>
      <c r="EW79" s="291"/>
      <c r="EX79" s="291"/>
      <c r="EY79" s="291"/>
      <c r="EZ79" s="291"/>
      <c r="FA79" s="291"/>
      <c r="FB79" s="291"/>
      <c r="FC79" s="291"/>
      <c r="FD79" s="291"/>
      <c r="FE79" s="291"/>
      <c r="FF79" s="291"/>
      <c r="FG79" s="291"/>
      <c r="FH79" s="291"/>
    </row>
    <row r="80" spans="1:164" s="292" customFormat="1" ht="33" customHeight="1" x14ac:dyDescent="0.2">
      <c r="A80" s="288"/>
      <c r="B80" s="288"/>
      <c r="C80" s="288"/>
      <c r="D80" s="293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91"/>
      <c r="AK80" s="288"/>
      <c r="AL80" s="288"/>
      <c r="AM80" s="288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  <c r="BH80" s="291"/>
      <c r="BI80" s="291"/>
      <c r="BJ80" s="291"/>
      <c r="BK80" s="291"/>
      <c r="BL80" s="291"/>
      <c r="BM80" s="291"/>
      <c r="BN80" s="291"/>
      <c r="BO80" s="291"/>
      <c r="BP80" s="291"/>
      <c r="BQ80" s="291"/>
      <c r="BR80" s="291"/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1"/>
      <c r="CD80" s="291"/>
      <c r="CE80" s="291"/>
      <c r="CF80" s="291"/>
      <c r="CG80" s="291"/>
      <c r="CH80" s="291"/>
      <c r="CI80" s="291"/>
      <c r="CJ80" s="291"/>
      <c r="CK80" s="291"/>
      <c r="CL80" s="291"/>
      <c r="CM80" s="291"/>
      <c r="CN80" s="291"/>
      <c r="CO80" s="291"/>
      <c r="CP80" s="291"/>
      <c r="CQ80" s="291"/>
      <c r="CR80" s="291"/>
      <c r="CS80" s="291"/>
      <c r="CT80" s="291"/>
      <c r="CU80" s="291"/>
      <c r="CV80" s="291"/>
      <c r="CW80" s="291"/>
      <c r="CX80" s="291"/>
      <c r="CY80" s="291"/>
      <c r="CZ80" s="291"/>
      <c r="DA80" s="291"/>
      <c r="DB80" s="291"/>
      <c r="DC80" s="291"/>
      <c r="DD80" s="291"/>
      <c r="DE80" s="291"/>
      <c r="DF80" s="291"/>
      <c r="DG80" s="291"/>
      <c r="DH80" s="291"/>
      <c r="DI80" s="291"/>
      <c r="DJ80" s="291"/>
      <c r="DK80" s="291"/>
      <c r="DL80" s="291"/>
      <c r="DM80" s="291"/>
      <c r="DN80" s="291"/>
      <c r="DO80" s="291"/>
      <c r="DP80" s="291"/>
      <c r="DQ80" s="291"/>
      <c r="DR80" s="291"/>
      <c r="DS80" s="291"/>
      <c r="DT80" s="291"/>
      <c r="DU80" s="291"/>
      <c r="DV80" s="291"/>
      <c r="DW80" s="291"/>
      <c r="DX80" s="291"/>
      <c r="DY80" s="291"/>
      <c r="DZ80" s="291"/>
      <c r="EA80" s="291"/>
      <c r="EB80" s="291"/>
      <c r="EC80" s="291"/>
      <c r="ED80" s="291"/>
      <c r="EE80" s="291"/>
      <c r="EF80" s="291"/>
      <c r="EG80" s="291"/>
      <c r="EH80" s="291"/>
      <c r="EI80" s="291"/>
      <c r="EJ80" s="291"/>
      <c r="EK80" s="291"/>
      <c r="EL80" s="291"/>
      <c r="EM80" s="291"/>
      <c r="EN80" s="291"/>
      <c r="EO80" s="291"/>
      <c r="EP80" s="291"/>
      <c r="EQ80" s="291"/>
      <c r="ER80" s="291"/>
      <c r="ES80" s="291"/>
      <c r="ET80" s="291"/>
      <c r="EU80" s="291"/>
      <c r="EV80" s="291"/>
      <c r="EW80" s="291"/>
      <c r="EX80" s="291"/>
      <c r="EY80" s="291"/>
      <c r="EZ80" s="291"/>
      <c r="FA80" s="291"/>
      <c r="FB80" s="291"/>
      <c r="FC80" s="291"/>
      <c r="FD80" s="291"/>
      <c r="FE80" s="291"/>
      <c r="FF80" s="291"/>
      <c r="FG80" s="291"/>
      <c r="FH80" s="291"/>
    </row>
    <row r="81" spans="1:164" s="292" customFormat="1" ht="33" customHeight="1" x14ac:dyDescent="0.2">
      <c r="A81" s="288"/>
      <c r="B81" s="288"/>
      <c r="C81" s="288"/>
      <c r="D81" s="293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91"/>
      <c r="AK81" s="288"/>
      <c r="AL81" s="288"/>
      <c r="AM81" s="288"/>
      <c r="AN81" s="291"/>
      <c r="AO81" s="291"/>
      <c r="AP81" s="291"/>
      <c r="AQ81" s="291"/>
      <c r="AR81" s="291"/>
      <c r="AS81" s="291"/>
      <c r="AT81" s="291"/>
      <c r="AU81" s="291"/>
      <c r="AV81" s="291"/>
      <c r="AW81" s="291"/>
      <c r="AX81" s="291"/>
      <c r="AY81" s="291"/>
      <c r="AZ81" s="291"/>
      <c r="BA81" s="291"/>
      <c r="BB81" s="291"/>
      <c r="BC81" s="291"/>
      <c r="BD81" s="291"/>
      <c r="BE81" s="291"/>
      <c r="BF81" s="291"/>
      <c r="BG81" s="291"/>
      <c r="BH81" s="291"/>
      <c r="BI81" s="291"/>
      <c r="BJ81" s="291"/>
      <c r="BK81" s="291"/>
      <c r="BL81" s="291"/>
      <c r="BM81" s="291"/>
      <c r="BN81" s="291"/>
      <c r="BO81" s="291"/>
      <c r="BP81" s="291"/>
      <c r="BQ81" s="291"/>
      <c r="BR81" s="291"/>
      <c r="BS81" s="291"/>
      <c r="BT81" s="291"/>
      <c r="BU81" s="291"/>
      <c r="BV81" s="291"/>
      <c r="BW81" s="291"/>
      <c r="BX81" s="291"/>
      <c r="BY81" s="291"/>
      <c r="BZ81" s="291"/>
      <c r="CA81" s="291"/>
      <c r="CB81" s="291"/>
      <c r="CC81" s="291"/>
      <c r="CD81" s="291"/>
      <c r="CE81" s="291"/>
      <c r="CF81" s="291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291"/>
      <c r="CU81" s="291"/>
      <c r="CV81" s="291"/>
      <c r="CW81" s="291"/>
      <c r="CX81" s="291"/>
      <c r="CY81" s="291"/>
      <c r="CZ81" s="291"/>
      <c r="DA81" s="291"/>
      <c r="DB81" s="291"/>
      <c r="DC81" s="291"/>
      <c r="DD81" s="291"/>
      <c r="DE81" s="291"/>
      <c r="DF81" s="291"/>
      <c r="DG81" s="291"/>
      <c r="DH81" s="291"/>
      <c r="DI81" s="291"/>
      <c r="DJ81" s="291"/>
      <c r="DK81" s="291"/>
      <c r="DL81" s="291"/>
      <c r="DM81" s="291"/>
      <c r="DN81" s="291"/>
      <c r="DO81" s="291"/>
      <c r="DP81" s="291"/>
      <c r="DQ81" s="291"/>
      <c r="DR81" s="291"/>
      <c r="DS81" s="291"/>
      <c r="DT81" s="291"/>
      <c r="DU81" s="291"/>
      <c r="DV81" s="291"/>
      <c r="DW81" s="291"/>
      <c r="DX81" s="291"/>
      <c r="DY81" s="291"/>
      <c r="DZ81" s="291"/>
      <c r="EA81" s="291"/>
      <c r="EB81" s="291"/>
      <c r="EC81" s="291"/>
      <c r="ED81" s="291"/>
      <c r="EE81" s="291"/>
      <c r="EF81" s="291"/>
      <c r="EG81" s="291"/>
      <c r="EH81" s="291"/>
      <c r="EI81" s="291"/>
      <c r="EJ81" s="291"/>
      <c r="EK81" s="291"/>
      <c r="EL81" s="291"/>
      <c r="EM81" s="291"/>
      <c r="EN81" s="291"/>
      <c r="EO81" s="291"/>
      <c r="EP81" s="291"/>
      <c r="EQ81" s="291"/>
      <c r="ER81" s="291"/>
      <c r="ES81" s="291"/>
      <c r="ET81" s="291"/>
      <c r="EU81" s="291"/>
      <c r="EV81" s="291"/>
      <c r="EW81" s="291"/>
      <c r="EX81" s="291"/>
      <c r="EY81" s="291"/>
      <c r="EZ81" s="291"/>
      <c r="FA81" s="291"/>
      <c r="FB81" s="291"/>
      <c r="FC81" s="291"/>
      <c r="FD81" s="291"/>
      <c r="FE81" s="291"/>
      <c r="FF81" s="291"/>
      <c r="FG81" s="291"/>
      <c r="FH81" s="291"/>
    </row>
    <row r="82" spans="1:164" s="292" customFormat="1" ht="33" customHeight="1" x14ac:dyDescent="0.2">
      <c r="A82" s="288"/>
      <c r="B82" s="288"/>
      <c r="C82" s="288"/>
      <c r="D82" s="293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91"/>
      <c r="AK82" s="288"/>
      <c r="AL82" s="288"/>
      <c r="AM82" s="288"/>
      <c r="AN82" s="291"/>
      <c r="AO82" s="291"/>
      <c r="AP82" s="291"/>
      <c r="AQ82" s="291"/>
      <c r="AR82" s="291"/>
      <c r="AS82" s="291"/>
      <c r="AT82" s="291"/>
      <c r="AU82" s="291"/>
      <c r="AV82" s="291"/>
      <c r="AW82" s="291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291"/>
      <c r="BJ82" s="291"/>
      <c r="BK82" s="291"/>
      <c r="BL82" s="291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91"/>
      <c r="BX82" s="291"/>
      <c r="BY82" s="291"/>
      <c r="BZ82" s="291"/>
      <c r="CA82" s="291"/>
      <c r="CB82" s="291"/>
      <c r="CC82" s="291"/>
      <c r="CD82" s="291"/>
      <c r="CE82" s="291"/>
      <c r="CF82" s="291"/>
      <c r="CG82" s="291"/>
      <c r="CH82" s="291"/>
      <c r="CI82" s="291"/>
      <c r="CJ82" s="291"/>
      <c r="CK82" s="291"/>
      <c r="CL82" s="291"/>
      <c r="CM82" s="291"/>
      <c r="CN82" s="291"/>
      <c r="CO82" s="291"/>
      <c r="CP82" s="291"/>
      <c r="CQ82" s="291"/>
      <c r="CR82" s="291"/>
      <c r="CS82" s="291"/>
      <c r="CT82" s="291"/>
      <c r="CU82" s="291"/>
      <c r="CV82" s="291"/>
      <c r="CW82" s="291"/>
      <c r="CX82" s="291"/>
      <c r="CY82" s="291"/>
      <c r="CZ82" s="291"/>
      <c r="DA82" s="291"/>
      <c r="DB82" s="291"/>
      <c r="DC82" s="291"/>
      <c r="DD82" s="291"/>
      <c r="DE82" s="291"/>
      <c r="DF82" s="291"/>
      <c r="DG82" s="291"/>
      <c r="DH82" s="291"/>
      <c r="DI82" s="291"/>
      <c r="DJ82" s="291"/>
      <c r="DK82" s="291"/>
      <c r="DL82" s="291"/>
      <c r="DM82" s="291"/>
      <c r="DN82" s="291"/>
      <c r="DO82" s="291"/>
      <c r="DP82" s="291"/>
      <c r="DQ82" s="291"/>
      <c r="DR82" s="291"/>
      <c r="DS82" s="291"/>
      <c r="DT82" s="291"/>
      <c r="DU82" s="291"/>
      <c r="DV82" s="291"/>
      <c r="DW82" s="291"/>
      <c r="DX82" s="291"/>
      <c r="DY82" s="291"/>
      <c r="DZ82" s="291"/>
      <c r="EA82" s="291"/>
      <c r="EB82" s="291"/>
      <c r="EC82" s="291"/>
      <c r="ED82" s="291"/>
      <c r="EE82" s="291"/>
      <c r="EF82" s="291"/>
      <c r="EG82" s="291"/>
      <c r="EH82" s="291"/>
      <c r="EI82" s="291"/>
      <c r="EJ82" s="291"/>
      <c r="EK82" s="291"/>
      <c r="EL82" s="291"/>
      <c r="EM82" s="291"/>
      <c r="EN82" s="291"/>
      <c r="EO82" s="291"/>
      <c r="EP82" s="291"/>
      <c r="EQ82" s="291"/>
      <c r="ER82" s="291"/>
      <c r="ES82" s="291"/>
      <c r="ET82" s="291"/>
      <c r="EU82" s="291"/>
      <c r="EV82" s="291"/>
      <c r="EW82" s="291"/>
      <c r="EX82" s="291"/>
      <c r="EY82" s="291"/>
      <c r="EZ82" s="291"/>
      <c r="FA82" s="291"/>
      <c r="FB82" s="291"/>
      <c r="FC82" s="291"/>
      <c r="FD82" s="291"/>
      <c r="FE82" s="291"/>
      <c r="FF82" s="291"/>
      <c r="FG82" s="291"/>
      <c r="FH82" s="291"/>
    </row>
    <row r="83" spans="1:164" s="292" customFormat="1" ht="33" customHeight="1" x14ac:dyDescent="0.2">
      <c r="A83" s="288"/>
      <c r="B83" s="288"/>
      <c r="C83" s="288"/>
      <c r="D83" s="293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91"/>
      <c r="AK83" s="288"/>
      <c r="AL83" s="288"/>
      <c r="AM83" s="288"/>
      <c r="AN83" s="291"/>
      <c r="AO83" s="291"/>
      <c r="AP83" s="291"/>
      <c r="AQ83" s="291"/>
      <c r="AR83" s="291"/>
      <c r="AS83" s="291"/>
      <c r="AT83" s="291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291"/>
      <c r="BG83" s="291"/>
      <c r="BH83" s="291"/>
      <c r="BI83" s="291"/>
      <c r="BJ83" s="291"/>
      <c r="BK83" s="291"/>
      <c r="BL83" s="291"/>
      <c r="BM83" s="291"/>
      <c r="BN83" s="291"/>
      <c r="BO83" s="291"/>
      <c r="BP83" s="291"/>
      <c r="BQ83" s="291"/>
      <c r="BR83" s="291"/>
      <c r="BS83" s="291"/>
      <c r="BT83" s="291"/>
      <c r="BU83" s="291"/>
      <c r="BV83" s="291"/>
      <c r="BW83" s="291"/>
      <c r="BX83" s="291"/>
      <c r="BY83" s="291"/>
      <c r="BZ83" s="291"/>
      <c r="CA83" s="291"/>
      <c r="CB83" s="291"/>
      <c r="CC83" s="291"/>
      <c r="CD83" s="291"/>
      <c r="CE83" s="291"/>
      <c r="CF83" s="291"/>
      <c r="CG83" s="291"/>
      <c r="CH83" s="291"/>
      <c r="CI83" s="291"/>
      <c r="CJ83" s="291"/>
      <c r="CK83" s="291"/>
      <c r="CL83" s="291"/>
      <c r="CM83" s="291"/>
      <c r="CN83" s="291"/>
      <c r="CO83" s="291"/>
      <c r="CP83" s="291"/>
      <c r="CQ83" s="291"/>
      <c r="CR83" s="291"/>
      <c r="CS83" s="291"/>
      <c r="CT83" s="291"/>
      <c r="CU83" s="291"/>
      <c r="CV83" s="291"/>
      <c r="CW83" s="291"/>
      <c r="CX83" s="291"/>
      <c r="CY83" s="291"/>
      <c r="CZ83" s="291"/>
      <c r="DA83" s="291"/>
      <c r="DB83" s="291"/>
      <c r="DC83" s="291"/>
      <c r="DD83" s="291"/>
      <c r="DE83" s="291"/>
      <c r="DF83" s="291"/>
      <c r="DG83" s="291"/>
      <c r="DH83" s="291"/>
      <c r="DI83" s="291"/>
      <c r="DJ83" s="291"/>
      <c r="DK83" s="291"/>
      <c r="DL83" s="291"/>
      <c r="DM83" s="291"/>
      <c r="DN83" s="291"/>
      <c r="DO83" s="291"/>
      <c r="DP83" s="291"/>
      <c r="DQ83" s="291"/>
      <c r="DR83" s="291"/>
      <c r="DS83" s="291"/>
      <c r="DT83" s="291"/>
      <c r="DU83" s="291"/>
      <c r="DV83" s="291"/>
      <c r="DW83" s="291"/>
      <c r="DX83" s="291"/>
      <c r="DY83" s="291"/>
      <c r="DZ83" s="291"/>
      <c r="EA83" s="291"/>
      <c r="EB83" s="291"/>
      <c r="EC83" s="291"/>
      <c r="ED83" s="291"/>
      <c r="EE83" s="291"/>
      <c r="EF83" s="291"/>
      <c r="EG83" s="291"/>
      <c r="EH83" s="291"/>
      <c r="EI83" s="291"/>
      <c r="EJ83" s="291"/>
      <c r="EK83" s="291"/>
      <c r="EL83" s="291"/>
      <c r="EM83" s="291"/>
      <c r="EN83" s="291"/>
      <c r="EO83" s="291"/>
      <c r="EP83" s="291"/>
      <c r="EQ83" s="291"/>
      <c r="ER83" s="291"/>
      <c r="ES83" s="291"/>
      <c r="ET83" s="291"/>
      <c r="EU83" s="291"/>
      <c r="EV83" s="291"/>
      <c r="EW83" s="291"/>
      <c r="EX83" s="291"/>
      <c r="EY83" s="291"/>
      <c r="EZ83" s="291"/>
      <c r="FA83" s="291"/>
      <c r="FB83" s="291"/>
      <c r="FC83" s="291"/>
      <c r="FD83" s="291"/>
      <c r="FE83" s="291"/>
      <c r="FF83" s="291"/>
      <c r="FG83" s="291"/>
      <c r="FH83" s="291"/>
    </row>
    <row r="84" spans="1:164" s="292" customFormat="1" ht="15" customHeight="1" x14ac:dyDescent="0.2">
      <c r="A84" s="288"/>
      <c r="B84" s="288"/>
      <c r="C84" s="288"/>
      <c r="D84" s="293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91"/>
      <c r="AK84" s="288"/>
      <c r="AL84" s="288"/>
      <c r="AM84" s="288"/>
      <c r="AN84" s="291"/>
      <c r="AO84" s="291"/>
      <c r="AP84" s="291"/>
      <c r="AQ84" s="291"/>
      <c r="AR84" s="291"/>
      <c r="AS84" s="291"/>
      <c r="AT84" s="291"/>
      <c r="AU84" s="291"/>
      <c r="AV84" s="291"/>
      <c r="AW84" s="291"/>
      <c r="AX84" s="291"/>
      <c r="AY84" s="291"/>
      <c r="AZ84" s="291"/>
      <c r="BA84" s="291"/>
      <c r="BB84" s="291"/>
      <c r="BC84" s="291"/>
      <c r="BD84" s="291"/>
      <c r="BE84" s="291"/>
      <c r="BF84" s="291"/>
      <c r="BG84" s="291"/>
      <c r="BH84" s="291"/>
      <c r="BI84" s="291"/>
      <c r="BJ84" s="291"/>
      <c r="BK84" s="291"/>
      <c r="BL84" s="291"/>
      <c r="BM84" s="291"/>
      <c r="BN84" s="291"/>
      <c r="BO84" s="291"/>
      <c r="BP84" s="291"/>
      <c r="BQ84" s="291"/>
      <c r="BR84" s="291"/>
      <c r="BS84" s="291"/>
      <c r="BT84" s="291"/>
      <c r="BU84" s="291"/>
      <c r="BV84" s="291"/>
      <c r="BW84" s="291"/>
      <c r="BX84" s="291"/>
      <c r="BY84" s="291"/>
      <c r="BZ84" s="291"/>
      <c r="CA84" s="291"/>
      <c r="CB84" s="291"/>
      <c r="CC84" s="291"/>
      <c r="CD84" s="291"/>
      <c r="CE84" s="291"/>
      <c r="CF84" s="291"/>
      <c r="CG84" s="291"/>
      <c r="CH84" s="291"/>
      <c r="CI84" s="291"/>
      <c r="CJ84" s="291"/>
      <c r="CK84" s="291"/>
      <c r="CL84" s="291"/>
      <c r="CM84" s="291"/>
      <c r="CN84" s="291"/>
      <c r="CO84" s="291"/>
      <c r="CP84" s="291"/>
      <c r="CQ84" s="291"/>
      <c r="CR84" s="291"/>
      <c r="CS84" s="291"/>
      <c r="CT84" s="291"/>
      <c r="CU84" s="291"/>
      <c r="CV84" s="291"/>
      <c r="CW84" s="291"/>
      <c r="CX84" s="291"/>
      <c r="CY84" s="291"/>
      <c r="CZ84" s="291"/>
      <c r="DA84" s="291"/>
      <c r="DB84" s="291"/>
      <c r="DC84" s="291"/>
      <c r="DD84" s="291"/>
      <c r="DE84" s="291"/>
      <c r="DF84" s="291"/>
      <c r="DG84" s="291"/>
      <c r="DH84" s="291"/>
      <c r="DI84" s="291"/>
      <c r="DJ84" s="291"/>
      <c r="DK84" s="291"/>
      <c r="DL84" s="291"/>
      <c r="DM84" s="291"/>
      <c r="DN84" s="291"/>
      <c r="DO84" s="291"/>
      <c r="DP84" s="291"/>
      <c r="DQ84" s="291"/>
      <c r="DR84" s="291"/>
      <c r="DS84" s="291"/>
      <c r="DT84" s="291"/>
      <c r="DU84" s="291"/>
      <c r="DV84" s="291"/>
      <c r="DW84" s="291"/>
      <c r="DX84" s="291"/>
      <c r="DY84" s="291"/>
      <c r="DZ84" s="291"/>
      <c r="EA84" s="291"/>
      <c r="EB84" s="291"/>
      <c r="EC84" s="291"/>
      <c r="ED84" s="291"/>
      <c r="EE84" s="291"/>
      <c r="EF84" s="291"/>
      <c r="EG84" s="291"/>
      <c r="EH84" s="291"/>
      <c r="EI84" s="291"/>
      <c r="EJ84" s="291"/>
      <c r="EK84" s="291"/>
      <c r="EL84" s="291"/>
      <c r="EM84" s="291"/>
      <c r="EN84" s="291"/>
      <c r="EO84" s="291"/>
      <c r="EP84" s="291"/>
      <c r="EQ84" s="291"/>
      <c r="ER84" s="291"/>
      <c r="ES84" s="291"/>
      <c r="ET84" s="291"/>
      <c r="EU84" s="291"/>
      <c r="EV84" s="291"/>
      <c r="EW84" s="291"/>
      <c r="EX84" s="291"/>
      <c r="EY84" s="291"/>
      <c r="EZ84" s="291"/>
      <c r="FA84" s="291"/>
      <c r="FB84" s="291"/>
      <c r="FC84" s="291"/>
      <c r="FD84" s="291"/>
      <c r="FE84" s="291"/>
      <c r="FF84" s="291"/>
      <c r="FG84" s="291"/>
      <c r="FH84" s="291"/>
    </row>
    <row r="85" spans="1:164" s="295" customFormat="1" ht="33" customHeight="1" x14ac:dyDescent="0.2">
      <c r="A85" s="288"/>
      <c r="B85" s="288"/>
      <c r="C85" s="288"/>
      <c r="D85" s="293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94"/>
      <c r="AK85" s="288"/>
      <c r="AL85" s="288"/>
      <c r="AM85" s="288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4"/>
      <c r="BA85" s="294"/>
      <c r="BB85" s="294"/>
      <c r="BC85" s="294"/>
      <c r="BD85" s="294"/>
      <c r="BE85" s="294"/>
      <c r="BF85" s="294"/>
      <c r="BG85" s="294"/>
      <c r="BH85" s="294"/>
      <c r="BI85" s="294"/>
      <c r="BJ85" s="294"/>
      <c r="BK85" s="294"/>
      <c r="BL85" s="294"/>
      <c r="BM85" s="294"/>
      <c r="BN85" s="294"/>
      <c r="BO85" s="294"/>
      <c r="BP85" s="294"/>
      <c r="BQ85" s="294"/>
      <c r="BR85" s="294"/>
      <c r="BS85" s="294"/>
      <c r="BT85" s="294"/>
      <c r="BU85" s="294"/>
      <c r="BV85" s="294"/>
      <c r="BW85" s="294"/>
      <c r="BX85" s="294"/>
      <c r="BY85" s="294"/>
      <c r="BZ85" s="294"/>
      <c r="CA85" s="294"/>
      <c r="CB85" s="294"/>
      <c r="CC85" s="294"/>
      <c r="CD85" s="294"/>
      <c r="CE85" s="294"/>
      <c r="CF85" s="294"/>
      <c r="CG85" s="294"/>
      <c r="CH85" s="294"/>
      <c r="CI85" s="294"/>
      <c r="CJ85" s="294"/>
      <c r="CK85" s="294"/>
      <c r="CL85" s="294"/>
      <c r="CM85" s="294"/>
      <c r="CN85" s="294"/>
      <c r="CO85" s="294"/>
      <c r="CP85" s="294"/>
      <c r="CQ85" s="294"/>
      <c r="CR85" s="294"/>
      <c r="CS85" s="294"/>
      <c r="CT85" s="294"/>
      <c r="CU85" s="294"/>
      <c r="CV85" s="294"/>
      <c r="CW85" s="294"/>
      <c r="CX85" s="294"/>
      <c r="CY85" s="294"/>
      <c r="CZ85" s="294"/>
      <c r="DA85" s="294"/>
      <c r="DB85" s="294"/>
      <c r="DC85" s="294"/>
      <c r="DD85" s="294"/>
      <c r="DE85" s="294"/>
      <c r="DF85" s="294"/>
      <c r="DG85" s="294"/>
      <c r="DH85" s="294"/>
      <c r="DI85" s="294"/>
      <c r="DJ85" s="294"/>
      <c r="DK85" s="294"/>
      <c r="DL85" s="294"/>
      <c r="DM85" s="294"/>
      <c r="DN85" s="294"/>
      <c r="DO85" s="294"/>
      <c r="DP85" s="294"/>
      <c r="DQ85" s="294"/>
      <c r="DR85" s="294"/>
      <c r="DS85" s="294"/>
      <c r="DT85" s="294"/>
      <c r="DU85" s="294"/>
      <c r="DV85" s="294"/>
      <c r="DW85" s="294"/>
      <c r="DX85" s="294"/>
      <c r="DY85" s="294"/>
      <c r="DZ85" s="294"/>
      <c r="EA85" s="294"/>
      <c r="EB85" s="294"/>
      <c r="EC85" s="294"/>
      <c r="ED85" s="294"/>
      <c r="EE85" s="294"/>
      <c r="EF85" s="294"/>
      <c r="EG85" s="294"/>
      <c r="EH85" s="294"/>
      <c r="EI85" s="294"/>
      <c r="EJ85" s="294"/>
      <c r="EK85" s="294"/>
      <c r="EL85" s="294"/>
      <c r="EM85" s="294"/>
      <c r="EN85" s="294"/>
      <c r="EO85" s="294"/>
      <c r="EP85" s="294"/>
      <c r="EQ85" s="294"/>
      <c r="ER85" s="294"/>
      <c r="ES85" s="294"/>
      <c r="ET85" s="294"/>
      <c r="EU85" s="294"/>
      <c r="EV85" s="294"/>
      <c r="EW85" s="294"/>
      <c r="EX85" s="294"/>
      <c r="EY85" s="294"/>
      <c r="EZ85" s="294"/>
      <c r="FA85" s="294"/>
      <c r="FB85" s="294"/>
      <c r="FC85" s="294"/>
      <c r="FD85" s="294"/>
      <c r="FE85" s="294"/>
      <c r="FF85" s="294"/>
      <c r="FG85" s="294"/>
      <c r="FH85" s="294"/>
    </row>
    <row r="86" spans="1:164" s="295" customFormat="1" ht="33" customHeight="1" x14ac:dyDescent="0.2">
      <c r="A86" s="288"/>
      <c r="B86" s="288"/>
      <c r="C86" s="288"/>
      <c r="D86" s="293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94"/>
      <c r="AK86" s="288"/>
      <c r="AL86" s="288"/>
      <c r="AM86" s="288"/>
      <c r="AN86" s="294"/>
      <c r="AO86" s="294"/>
      <c r="AP86" s="294"/>
      <c r="AQ86" s="294"/>
      <c r="AR86" s="294"/>
      <c r="AS86" s="294"/>
      <c r="AT86" s="294"/>
      <c r="AU86" s="294"/>
      <c r="AV86" s="294"/>
      <c r="AW86" s="294"/>
      <c r="AX86" s="294"/>
      <c r="AY86" s="294"/>
      <c r="AZ86" s="294"/>
      <c r="BA86" s="294"/>
      <c r="BB86" s="294"/>
      <c r="BC86" s="294"/>
      <c r="BD86" s="294"/>
      <c r="BE86" s="294"/>
      <c r="BF86" s="294"/>
      <c r="BG86" s="294"/>
      <c r="BH86" s="294"/>
      <c r="BI86" s="294"/>
      <c r="BJ86" s="294"/>
      <c r="BK86" s="294"/>
      <c r="BL86" s="294"/>
      <c r="BM86" s="294"/>
      <c r="BN86" s="294"/>
      <c r="BO86" s="294"/>
      <c r="BP86" s="294"/>
      <c r="BQ86" s="294"/>
      <c r="BR86" s="294"/>
      <c r="BS86" s="294"/>
      <c r="BT86" s="294"/>
      <c r="BU86" s="294"/>
      <c r="BV86" s="294"/>
      <c r="BW86" s="294"/>
      <c r="BX86" s="294"/>
      <c r="BY86" s="294"/>
      <c r="BZ86" s="294"/>
      <c r="CA86" s="294"/>
      <c r="CB86" s="294"/>
      <c r="CC86" s="294"/>
      <c r="CD86" s="294"/>
      <c r="CE86" s="294"/>
      <c r="CF86" s="294"/>
      <c r="CG86" s="294"/>
      <c r="CH86" s="294"/>
      <c r="CI86" s="294"/>
      <c r="CJ86" s="294"/>
      <c r="CK86" s="294"/>
      <c r="CL86" s="294"/>
      <c r="CM86" s="294"/>
      <c r="CN86" s="294"/>
      <c r="CO86" s="294"/>
      <c r="CP86" s="294"/>
      <c r="CQ86" s="294"/>
      <c r="CR86" s="294"/>
      <c r="CS86" s="294"/>
      <c r="CT86" s="294"/>
      <c r="CU86" s="294"/>
      <c r="CV86" s="294"/>
      <c r="CW86" s="294"/>
      <c r="CX86" s="294"/>
      <c r="CY86" s="294"/>
      <c r="CZ86" s="294"/>
      <c r="DA86" s="294"/>
      <c r="DB86" s="294"/>
      <c r="DC86" s="294"/>
      <c r="DD86" s="294"/>
      <c r="DE86" s="294"/>
      <c r="DF86" s="294"/>
      <c r="DG86" s="294"/>
      <c r="DH86" s="294"/>
      <c r="DI86" s="294"/>
      <c r="DJ86" s="294"/>
      <c r="DK86" s="294"/>
      <c r="DL86" s="294"/>
      <c r="DM86" s="294"/>
      <c r="DN86" s="294"/>
      <c r="DO86" s="294"/>
      <c r="DP86" s="294"/>
      <c r="DQ86" s="294"/>
      <c r="DR86" s="294"/>
      <c r="DS86" s="294"/>
      <c r="DT86" s="294"/>
      <c r="DU86" s="294"/>
      <c r="DV86" s="294"/>
      <c r="DW86" s="294"/>
      <c r="DX86" s="294"/>
      <c r="DY86" s="294"/>
      <c r="DZ86" s="294"/>
      <c r="EA86" s="294"/>
      <c r="EB86" s="294"/>
      <c r="EC86" s="294"/>
      <c r="ED86" s="294"/>
      <c r="EE86" s="294"/>
      <c r="EF86" s="294"/>
      <c r="EG86" s="294"/>
      <c r="EH86" s="294"/>
      <c r="EI86" s="294"/>
      <c r="EJ86" s="294"/>
      <c r="EK86" s="294"/>
      <c r="EL86" s="294"/>
      <c r="EM86" s="294"/>
      <c r="EN86" s="294"/>
      <c r="EO86" s="294"/>
      <c r="EP86" s="294"/>
      <c r="EQ86" s="294"/>
      <c r="ER86" s="294"/>
      <c r="ES86" s="294"/>
      <c r="ET86" s="294"/>
      <c r="EU86" s="294"/>
      <c r="EV86" s="294"/>
      <c r="EW86" s="294"/>
      <c r="EX86" s="294"/>
      <c r="EY86" s="294"/>
      <c r="EZ86" s="294"/>
      <c r="FA86" s="294"/>
      <c r="FB86" s="294"/>
      <c r="FC86" s="294"/>
      <c r="FD86" s="294"/>
      <c r="FE86" s="294"/>
      <c r="FF86" s="294"/>
      <c r="FG86" s="294"/>
      <c r="FH86" s="294"/>
    </row>
    <row r="87" spans="1:164" s="295" customFormat="1" ht="33" customHeight="1" x14ac:dyDescent="0.2">
      <c r="A87" s="288"/>
      <c r="B87" s="288"/>
      <c r="C87" s="288"/>
      <c r="D87" s="293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94"/>
      <c r="AK87" s="288"/>
      <c r="AL87" s="288"/>
      <c r="AM87" s="288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4"/>
      <c r="BA87" s="294"/>
      <c r="BB87" s="294"/>
      <c r="BC87" s="294"/>
      <c r="BD87" s="294"/>
      <c r="BE87" s="294"/>
      <c r="BF87" s="294"/>
      <c r="BG87" s="294"/>
      <c r="BH87" s="294"/>
      <c r="BI87" s="294"/>
      <c r="BJ87" s="294"/>
      <c r="BK87" s="294"/>
      <c r="BL87" s="294"/>
      <c r="BM87" s="294"/>
      <c r="BN87" s="294"/>
      <c r="BO87" s="294"/>
      <c r="BP87" s="294"/>
      <c r="BQ87" s="294"/>
      <c r="BR87" s="294"/>
      <c r="BS87" s="294"/>
      <c r="BT87" s="294"/>
      <c r="BU87" s="294"/>
      <c r="BV87" s="294"/>
      <c r="BW87" s="294"/>
      <c r="BX87" s="294"/>
      <c r="BY87" s="294"/>
      <c r="BZ87" s="294"/>
      <c r="CA87" s="294"/>
      <c r="CB87" s="294"/>
      <c r="CC87" s="294"/>
      <c r="CD87" s="294"/>
      <c r="CE87" s="294"/>
      <c r="CF87" s="294"/>
      <c r="CG87" s="294"/>
      <c r="CH87" s="294"/>
      <c r="CI87" s="294"/>
      <c r="CJ87" s="294"/>
      <c r="CK87" s="294"/>
      <c r="CL87" s="294"/>
      <c r="CM87" s="294"/>
      <c r="CN87" s="294"/>
      <c r="CO87" s="294"/>
      <c r="CP87" s="294"/>
      <c r="CQ87" s="294"/>
      <c r="CR87" s="294"/>
      <c r="CS87" s="294"/>
      <c r="CT87" s="294"/>
      <c r="CU87" s="294"/>
      <c r="CV87" s="294"/>
      <c r="CW87" s="294"/>
      <c r="CX87" s="294"/>
      <c r="CY87" s="294"/>
      <c r="CZ87" s="294"/>
      <c r="DA87" s="294"/>
      <c r="DB87" s="294"/>
      <c r="DC87" s="294"/>
      <c r="DD87" s="294"/>
      <c r="DE87" s="294"/>
      <c r="DF87" s="294"/>
      <c r="DG87" s="294"/>
      <c r="DH87" s="294"/>
      <c r="DI87" s="294"/>
      <c r="DJ87" s="294"/>
      <c r="DK87" s="294"/>
      <c r="DL87" s="294"/>
      <c r="DM87" s="294"/>
      <c r="DN87" s="294"/>
      <c r="DO87" s="294"/>
      <c r="DP87" s="294"/>
      <c r="DQ87" s="294"/>
      <c r="DR87" s="294"/>
      <c r="DS87" s="294"/>
      <c r="DT87" s="294"/>
      <c r="DU87" s="294"/>
      <c r="DV87" s="294"/>
      <c r="DW87" s="294"/>
      <c r="DX87" s="294"/>
      <c r="DY87" s="294"/>
      <c r="DZ87" s="294"/>
      <c r="EA87" s="294"/>
      <c r="EB87" s="294"/>
      <c r="EC87" s="294"/>
      <c r="ED87" s="294"/>
      <c r="EE87" s="294"/>
      <c r="EF87" s="294"/>
      <c r="EG87" s="294"/>
      <c r="EH87" s="294"/>
      <c r="EI87" s="294"/>
      <c r="EJ87" s="294"/>
      <c r="EK87" s="294"/>
      <c r="EL87" s="294"/>
      <c r="EM87" s="294"/>
      <c r="EN87" s="294"/>
      <c r="EO87" s="294"/>
      <c r="EP87" s="294"/>
      <c r="EQ87" s="294"/>
      <c r="ER87" s="294"/>
      <c r="ES87" s="294"/>
      <c r="ET87" s="294"/>
      <c r="EU87" s="294"/>
      <c r="EV87" s="294"/>
      <c r="EW87" s="294"/>
      <c r="EX87" s="294"/>
      <c r="EY87" s="294"/>
      <c r="EZ87" s="294"/>
      <c r="FA87" s="294"/>
      <c r="FB87" s="294"/>
      <c r="FC87" s="294"/>
      <c r="FD87" s="294"/>
      <c r="FE87" s="294"/>
      <c r="FF87" s="294"/>
      <c r="FG87" s="294"/>
      <c r="FH87" s="294"/>
    </row>
    <row r="88" spans="1:164" s="6" customFormat="1" ht="33" customHeight="1" x14ac:dyDescent="0.2">
      <c r="A88" s="15"/>
      <c r="B88" s="15"/>
      <c r="C88" s="15"/>
      <c r="D88" s="27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6"/>
      <c r="AK88" s="15"/>
      <c r="AL88" s="15"/>
      <c r="AM88" s="15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</row>
    <row r="89" spans="1:164" s="6" customFormat="1" ht="33" customHeight="1" x14ac:dyDescent="0.2">
      <c r="A89" s="15"/>
      <c r="B89" s="15"/>
      <c r="C89" s="15"/>
      <c r="D89" s="27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6"/>
      <c r="AK89" s="15"/>
      <c r="AL89" s="15"/>
      <c r="AM89" s="15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</row>
    <row r="90" spans="1:164" s="1" customFormat="1" ht="33" customHeight="1" x14ac:dyDescent="0.2">
      <c r="A90" s="15"/>
      <c r="B90" s="15"/>
      <c r="C90" s="15"/>
      <c r="D90" s="27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4"/>
      <c r="AK90" s="15"/>
      <c r="AL90" s="15"/>
      <c r="AM90" s="15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</row>
    <row r="91" spans="1:164" s="6" customFormat="1" ht="33" customHeight="1" x14ac:dyDescent="0.2">
      <c r="A91" s="16"/>
      <c r="B91" s="15"/>
      <c r="C91" s="15"/>
      <c r="D91" s="27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6"/>
      <c r="AK91" s="15"/>
      <c r="AL91" s="15"/>
      <c r="AM91" s="15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</row>
    <row r="92" spans="1:164" s="11" customFormat="1" ht="33" customHeight="1" x14ac:dyDescent="0.2">
      <c r="A92" s="14"/>
      <c r="B92" s="14"/>
      <c r="C92" s="14"/>
      <c r="D92" s="59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K92" s="14"/>
      <c r="AL92" s="14"/>
      <c r="AM92" s="14"/>
    </row>
    <row r="93" spans="1:164" s="11" customFormat="1" ht="33" customHeight="1" x14ac:dyDescent="0.2">
      <c r="A93" s="14"/>
      <c r="B93" s="14"/>
      <c r="C93" s="14"/>
      <c r="D93" s="59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K93" s="14"/>
      <c r="AL93" s="14"/>
      <c r="AM93" s="14"/>
    </row>
    <row r="94" spans="1:164" s="11" customFormat="1" ht="33" customHeight="1" x14ac:dyDescent="0.2">
      <c r="A94" s="14"/>
      <c r="B94" s="14"/>
      <c r="C94" s="14"/>
      <c r="D94" s="59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K94" s="14"/>
      <c r="AL94" s="14"/>
      <c r="AM94" s="14"/>
    </row>
    <row r="95" spans="1:164" s="11" customFormat="1" ht="33" customHeight="1" x14ac:dyDescent="0.2">
      <c r="A95" s="14"/>
      <c r="B95" s="14"/>
      <c r="C95" s="14"/>
      <c r="D95" s="5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K95" s="14"/>
      <c r="AL95" s="14"/>
      <c r="AM95" s="14"/>
    </row>
    <row r="96" spans="1:164" s="11" customFormat="1" ht="33" customHeight="1" x14ac:dyDescent="0.2">
      <c r="D96" s="60"/>
    </row>
    <row r="97" spans="1:39" s="11" customFormat="1" ht="33" customHeight="1" x14ac:dyDescent="0.2">
      <c r="D97" s="60"/>
    </row>
    <row r="98" spans="1:39" s="11" customFormat="1" ht="33" customHeight="1" x14ac:dyDescent="0.2">
      <c r="D98" s="60"/>
    </row>
    <row r="99" spans="1:39" s="11" customFormat="1" ht="33" customHeight="1" x14ac:dyDescent="0.2">
      <c r="D99" s="60"/>
    </row>
    <row r="100" spans="1:39" s="11" customFormat="1" ht="33" customHeight="1" x14ac:dyDescent="0.2">
      <c r="D100" s="60"/>
    </row>
    <row r="101" spans="1:39" s="11" customFormat="1" ht="33" customHeight="1" x14ac:dyDescent="0.2">
      <c r="D101" s="60"/>
    </row>
    <row r="102" spans="1:39" s="11" customFormat="1" ht="33" customHeight="1" x14ac:dyDescent="0.2">
      <c r="D102" s="60"/>
    </row>
    <row r="103" spans="1:39" s="11" customFormat="1" ht="33" customHeight="1" x14ac:dyDescent="0.2">
      <c r="D103" s="60"/>
    </row>
    <row r="104" spans="1:39" s="11" customFormat="1" ht="33" customHeight="1" x14ac:dyDescent="0.2">
      <c r="D104" s="60"/>
    </row>
    <row r="105" spans="1:39" s="11" customFormat="1" ht="25.5" customHeight="1" x14ac:dyDescent="0.2">
      <c r="D105" s="60"/>
    </row>
    <row r="106" spans="1:39" s="11" customFormat="1" x14ac:dyDescent="0.2">
      <c r="A106" s="14"/>
      <c r="B106" s="14"/>
      <c r="C106" s="14"/>
      <c r="D106" s="59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K106" s="14"/>
      <c r="AL106" s="14"/>
      <c r="AM106" s="14"/>
    </row>
    <row r="107" spans="1:39" s="11" customFormat="1" x14ac:dyDescent="0.2">
      <c r="A107" s="14"/>
      <c r="B107" s="14"/>
      <c r="C107" s="14"/>
      <c r="D107" s="59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K107" s="14"/>
      <c r="AL107" s="14"/>
      <c r="AM107" s="14"/>
    </row>
    <row r="108" spans="1:39" s="11" customFormat="1" x14ac:dyDescent="0.2">
      <c r="A108" s="14"/>
      <c r="B108" s="14"/>
      <c r="C108" s="14"/>
      <c r="D108" s="59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K108" s="14"/>
      <c r="AL108" s="14"/>
      <c r="AM108" s="14"/>
    </row>
    <row r="109" spans="1:39" s="11" customFormat="1" x14ac:dyDescent="0.2">
      <c r="A109" s="14"/>
      <c r="B109" s="14"/>
      <c r="C109" s="14"/>
      <c r="D109" s="59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K109" s="14"/>
      <c r="AL109" s="14"/>
      <c r="AM109" s="14"/>
    </row>
    <row r="110" spans="1:39" s="11" customFormat="1" x14ac:dyDescent="0.2">
      <c r="A110" s="14"/>
      <c r="B110" s="14"/>
      <c r="C110" s="14"/>
      <c r="D110" s="59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K110" s="14"/>
      <c r="AL110" s="14"/>
      <c r="AM110" s="14"/>
    </row>
    <row r="111" spans="1:39" s="11" customFormat="1" x14ac:dyDescent="0.2">
      <c r="A111" s="14"/>
      <c r="B111" s="14"/>
      <c r="C111" s="14"/>
      <c r="D111" s="59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K111" s="14"/>
      <c r="AL111" s="14"/>
      <c r="AM111" s="14"/>
    </row>
    <row r="112" spans="1:39" s="11" customFormat="1" x14ac:dyDescent="0.2">
      <c r="A112" s="14"/>
      <c r="B112" s="14"/>
      <c r="C112" s="14"/>
      <c r="D112" s="59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K112" s="14"/>
      <c r="AL112" s="14"/>
      <c r="AM112" s="14"/>
    </row>
    <row r="113" spans="1:164" s="11" customFormat="1" x14ac:dyDescent="0.2">
      <c r="A113" s="14"/>
      <c r="B113" s="14"/>
      <c r="C113" s="14"/>
      <c r="D113" s="59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K113" s="14"/>
      <c r="AL113" s="14"/>
      <c r="AM113" s="14"/>
    </row>
    <row r="114" spans="1:164" s="11" customFormat="1" x14ac:dyDescent="0.2">
      <c r="A114" s="14"/>
      <c r="B114" s="14"/>
      <c r="C114" s="14"/>
      <c r="D114" s="59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K114" s="14"/>
      <c r="AL114" s="14"/>
      <c r="AM114" s="14"/>
    </row>
    <row r="115" spans="1:164" s="11" customFormat="1" x14ac:dyDescent="0.2">
      <c r="A115" s="14"/>
      <c r="B115" s="14"/>
      <c r="C115" s="14"/>
      <c r="D115" s="59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K115" s="14"/>
      <c r="AL115" s="14"/>
      <c r="AM115" s="14"/>
    </row>
    <row r="116" spans="1:164" s="11" customFormat="1" x14ac:dyDescent="0.2">
      <c r="A116" s="16"/>
      <c r="B116" s="14"/>
      <c r="C116" s="14"/>
      <c r="D116" s="6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K116" s="14"/>
      <c r="AL116" s="14"/>
      <c r="AM116" s="14"/>
    </row>
    <row r="117" spans="1:164" s="11" customFormat="1" x14ac:dyDescent="0.2">
      <c r="A117" s="17"/>
      <c r="B117" s="16"/>
      <c r="C117" s="16"/>
      <c r="D117" s="27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K117" s="16"/>
      <c r="AL117" s="16"/>
      <c r="AM117" s="16"/>
    </row>
    <row r="118" spans="1:164" s="11" customFormat="1" x14ac:dyDescent="0.2">
      <c r="A118" s="17"/>
      <c r="B118" s="17"/>
      <c r="C118" s="17"/>
      <c r="D118" s="62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K118" s="17"/>
      <c r="AL118" s="17"/>
      <c r="AM118" s="17"/>
    </row>
    <row r="119" spans="1:164" s="11" customFormat="1" x14ac:dyDescent="0.2">
      <c r="A119" s="17"/>
      <c r="B119" s="17"/>
      <c r="C119" s="17"/>
      <c r="D119" s="62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K119" s="17"/>
      <c r="AL119" s="17"/>
      <c r="AM119" s="17"/>
    </row>
    <row r="120" spans="1:164" s="11" customFormat="1" x14ac:dyDescent="0.2">
      <c r="A120" s="17"/>
      <c r="B120" s="17"/>
      <c r="C120" s="17"/>
      <c r="D120" s="62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K120" s="17"/>
      <c r="AL120" s="17"/>
      <c r="AM120" s="17"/>
    </row>
    <row r="121" spans="1:164" s="11" customFormat="1" x14ac:dyDescent="0.2">
      <c r="A121" s="18"/>
      <c r="B121" s="17"/>
      <c r="C121" s="17"/>
      <c r="D121" s="62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K121" s="17"/>
      <c r="AL121" s="17"/>
      <c r="AM121" s="17"/>
    </row>
    <row r="122" spans="1:164" s="11" customFormat="1" x14ac:dyDescent="0.2">
      <c r="A122" s="18"/>
      <c r="B122" s="18"/>
      <c r="C122" s="18"/>
      <c r="D122" s="58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K122" s="18"/>
      <c r="AL122" s="18"/>
      <c r="AM122" s="18"/>
    </row>
    <row r="123" spans="1:164" x14ac:dyDescent="0.2">
      <c r="A123" s="19"/>
      <c r="B123" s="4"/>
      <c r="C123" s="4"/>
      <c r="D123" s="6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K123" s="4"/>
      <c r="AL123" s="4"/>
      <c r="AM123" s="4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</row>
    <row r="124" spans="1:164" x14ac:dyDescent="0.2">
      <c r="B124" s="2"/>
      <c r="C124" s="2"/>
      <c r="D124" s="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K124" s="2"/>
      <c r="AL124" s="2"/>
      <c r="AM124" s="2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</row>
  </sheetData>
  <sheetProtection password="CF35" sheet="1" objects="1" scenarios="1" formatCells="0" formatColumns="0" formatRows="0" insertColumns="0" insertRows="0" insertHyperlinks="0" selectLockedCells="1" sort="0" autoFilter="0"/>
  <mergeCells count="27">
    <mergeCell ref="AL20:AM20"/>
    <mergeCell ref="AK17:AK19"/>
    <mergeCell ref="AL17:AM19"/>
    <mergeCell ref="AL15:AM15"/>
    <mergeCell ref="AL16:AM16"/>
    <mergeCell ref="B43:C54"/>
    <mergeCell ref="D26:E26"/>
    <mergeCell ref="D27:E27"/>
    <mergeCell ref="B42:C42"/>
    <mergeCell ref="B22:C22"/>
    <mergeCell ref="D28:E28"/>
    <mergeCell ref="B2:D2"/>
    <mergeCell ref="B4:C4"/>
    <mergeCell ref="AL23:AM23"/>
    <mergeCell ref="AK22:AM22"/>
    <mergeCell ref="B13:C13"/>
    <mergeCell ref="AL11:AM11"/>
    <mergeCell ref="AL7:AM7"/>
    <mergeCell ref="AL10:AM10"/>
    <mergeCell ref="AL5:AM5"/>
    <mergeCell ref="AL8:AM8"/>
    <mergeCell ref="AL9:AM9"/>
    <mergeCell ref="AK2:AM2"/>
    <mergeCell ref="AL4:AM4"/>
    <mergeCell ref="AL13:AM13"/>
    <mergeCell ref="AL14:AM14"/>
    <mergeCell ref="AL6:AM6"/>
  </mergeCells>
  <conditionalFormatting sqref="F28:AH28 F26:AH26">
    <cfRule type="cellIs" dxfId="14" priority="18" operator="lessThan">
      <formula>0</formula>
    </cfRule>
    <cfRule type="cellIs" dxfId="13" priority="19" operator="greaterThan">
      <formula>0</formula>
    </cfRule>
  </conditionalFormatting>
  <hyperlinks>
    <hyperlink ref="B38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3" fitToWidth="3" orientation="landscape" horizontalDpi="300" verticalDpi="300" r:id="rId2"/>
  <ignoredErrors>
    <ignoredError sqref="E23:F23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2A4046A3-819E-4485-961F-A8CEF0A24772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E14:AH20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H782"/>
  <sheetViews>
    <sheetView zoomScaleNormal="100" workbookViewId="0">
      <pane xSplit="4" ySplit="5" topLeftCell="E6" activePane="bottomRight" state="frozen"/>
      <selection activeCell="A50" activeCellId="13" sqref="A154:XFD154 A146:XFD146 A138:XFD138 A130:XFD130 A122:XFD122 A114:XFD114 A106:XFD106 A98:XFD98 A90:XFD90 A82:XFD82 A74:XFD74 A66:XFD66 A58:XFD58 A50:XFD50"/>
      <selection pane="topRight" activeCell="A50" activeCellId="13" sqref="A154:XFD154 A146:XFD146 A138:XFD138 A130:XFD130 A122:XFD122 A114:XFD114 A106:XFD106 A98:XFD98 A90:XFD90 A82:XFD82 A74:XFD74 A66:XFD66 A58:XFD58 A50:XFD50"/>
      <selection pane="bottomLeft" activeCell="A50" activeCellId="13" sqref="A154:XFD154 A146:XFD146 A138:XFD138 A130:XFD130 A122:XFD122 A114:XFD114 A106:XFD106 A98:XFD98 A90:XFD90 A82:XFD82 A74:XFD74 A66:XFD66 A58:XFD58 A50:XFD50"/>
      <selection pane="bottomRight" activeCell="E184" sqref="E184"/>
    </sheetView>
  </sheetViews>
  <sheetFormatPr baseColWidth="10" defaultRowHeight="15.75" x14ac:dyDescent="0.25"/>
  <cols>
    <col min="1" max="1" width="1.75" style="348" customWidth="1"/>
    <col min="2" max="2" width="4.75" style="23" customWidth="1"/>
    <col min="3" max="4" width="15.625" style="1" customWidth="1"/>
    <col min="5" max="8" width="10.625" style="111" customWidth="1"/>
    <col min="9" max="34" width="10.625" style="12" customWidth="1"/>
    <col min="35" max="35" width="1.625" style="1" customWidth="1"/>
    <col min="36" max="36" width="19.25" style="1" bestFit="1" customWidth="1"/>
    <col min="37" max="39" width="12.625" style="11" customWidth="1"/>
    <col min="40" max="40" width="1.625" style="1" customWidth="1"/>
    <col min="41" max="60" width="11" style="11"/>
    <col min="61" max="16384" width="11" style="7"/>
  </cols>
  <sheetData>
    <row r="1" spans="1:60" s="454" customFormat="1" x14ac:dyDescent="0.25">
      <c r="A1" s="452"/>
      <c r="B1" s="514" t="s">
        <v>262</v>
      </c>
      <c r="C1" s="514"/>
      <c r="D1" s="514"/>
      <c r="E1" s="453">
        <f t="shared" ref="E1:AH1" si="0">E255</f>
        <v>63</v>
      </c>
      <c r="F1" s="453" t="str">
        <f t="shared" si="0"/>
        <v>-</v>
      </c>
      <c r="G1" s="453" t="str">
        <f t="shared" si="0"/>
        <v>-</v>
      </c>
      <c r="H1" s="453" t="str">
        <f t="shared" si="0"/>
        <v>-</v>
      </c>
      <c r="I1" s="453" t="str">
        <f t="shared" si="0"/>
        <v>-</v>
      </c>
      <c r="J1" s="453" t="str">
        <f t="shared" si="0"/>
        <v>-</v>
      </c>
      <c r="K1" s="453" t="str">
        <f t="shared" si="0"/>
        <v>-</v>
      </c>
      <c r="L1" s="453" t="str">
        <f t="shared" si="0"/>
        <v>-</v>
      </c>
      <c r="M1" s="453" t="str">
        <f t="shared" si="0"/>
        <v>-</v>
      </c>
      <c r="N1" s="453" t="str">
        <f t="shared" si="0"/>
        <v>-</v>
      </c>
      <c r="O1" s="453" t="str">
        <f t="shared" si="0"/>
        <v>-</v>
      </c>
      <c r="P1" s="453" t="str">
        <f t="shared" si="0"/>
        <v>-</v>
      </c>
      <c r="Q1" s="453" t="str">
        <f t="shared" si="0"/>
        <v>-</v>
      </c>
      <c r="R1" s="453" t="str">
        <f t="shared" si="0"/>
        <v>-</v>
      </c>
      <c r="S1" s="453" t="str">
        <f t="shared" si="0"/>
        <v>-</v>
      </c>
      <c r="T1" s="453" t="str">
        <f t="shared" si="0"/>
        <v>-</v>
      </c>
      <c r="U1" s="453" t="str">
        <f t="shared" si="0"/>
        <v>-</v>
      </c>
      <c r="V1" s="453" t="str">
        <f t="shared" si="0"/>
        <v>-</v>
      </c>
      <c r="W1" s="453" t="str">
        <f t="shared" si="0"/>
        <v>-</v>
      </c>
      <c r="X1" s="453" t="str">
        <f t="shared" si="0"/>
        <v>-</v>
      </c>
      <c r="Y1" s="453" t="str">
        <f t="shared" si="0"/>
        <v>-</v>
      </c>
      <c r="Z1" s="453" t="str">
        <f t="shared" si="0"/>
        <v>-</v>
      </c>
      <c r="AA1" s="453" t="str">
        <f t="shared" si="0"/>
        <v>-</v>
      </c>
      <c r="AB1" s="453" t="str">
        <f t="shared" si="0"/>
        <v>-</v>
      </c>
      <c r="AC1" s="453" t="str">
        <f t="shared" si="0"/>
        <v>-</v>
      </c>
      <c r="AD1" s="453" t="str">
        <f t="shared" si="0"/>
        <v>-</v>
      </c>
      <c r="AE1" s="453" t="str">
        <f t="shared" si="0"/>
        <v>-</v>
      </c>
      <c r="AF1" s="453" t="str">
        <f t="shared" si="0"/>
        <v>-</v>
      </c>
      <c r="AG1" s="453" t="str">
        <f t="shared" si="0"/>
        <v>-</v>
      </c>
      <c r="AH1" s="453" t="str">
        <f t="shared" si="0"/>
        <v>-</v>
      </c>
    </row>
    <row r="2" spans="1:60" s="1" customFormat="1" ht="57" customHeight="1" x14ac:dyDescent="0.25">
      <c r="A2" s="348"/>
      <c r="B2" s="515" t="s">
        <v>27</v>
      </c>
      <c r="C2" s="515"/>
      <c r="D2" s="76">
        <v>1</v>
      </c>
      <c r="E2" s="115"/>
      <c r="F2" s="115"/>
      <c r="G2" s="115"/>
      <c r="H2" s="115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</row>
    <row r="3" spans="1:60" s="14" customFormat="1" ht="15" customHeight="1" x14ac:dyDescent="0.25">
      <c r="A3" s="348"/>
      <c r="B3" s="9"/>
      <c r="C3" s="66" t="s">
        <v>208</v>
      </c>
      <c r="D3" s="19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60" s="14" customFormat="1" ht="15" customHeight="1" x14ac:dyDescent="0.25">
      <c r="A4" s="348"/>
      <c r="B4" s="9"/>
      <c r="C4" s="66" t="s">
        <v>209</v>
      </c>
      <c r="D4" s="19"/>
      <c r="E4" s="66"/>
      <c r="F4" s="66"/>
      <c r="G4" s="66"/>
      <c r="H4" s="66"/>
    </row>
    <row r="5" spans="1:60" s="1" customFormat="1" ht="33" customHeight="1" thickBot="1" x14ac:dyDescent="0.3">
      <c r="A5" s="348"/>
      <c r="B5" s="103"/>
      <c r="C5" s="272" t="s">
        <v>180</v>
      </c>
      <c r="D5" s="272" t="s">
        <v>3</v>
      </c>
      <c r="E5" s="393">
        <f>IF(Milch!E$4&gt;0,Milch!E4,"-")</f>
        <v>44760</v>
      </c>
      <c r="F5" s="393" t="str">
        <f>IF(Milch!F$4&gt;0,Milch!F4,"-")</f>
        <v>-</v>
      </c>
      <c r="G5" s="393" t="str">
        <f>IF(Milch!G$4&gt;0,Milch!G4,"-")</f>
        <v>-</v>
      </c>
      <c r="H5" s="393" t="str">
        <f>IF(Milch!H$4&gt;0,Milch!H4,"-")</f>
        <v>-</v>
      </c>
      <c r="I5" s="393" t="str">
        <f>IF(Milch!I$4&gt;0,Milch!I4,"-")</f>
        <v>-</v>
      </c>
      <c r="J5" s="393" t="str">
        <f>IF(Milch!J$4&gt;0,Milch!J4,"-")</f>
        <v>-</v>
      </c>
      <c r="K5" s="393" t="str">
        <f>IF(Milch!K$4&gt;0,Milch!K4,"-")</f>
        <v>-</v>
      </c>
      <c r="L5" s="393" t="str">
        <f>IF(Milch!L$4&gt;0,Milch!L4,"-")</f>
        <v>-</v>
      </c>
      <c r="M5" s="393" t="str">
        <f>IF(Milch!M$4&gt;0,Milch!M4,"-")</f>
        <v>-</v>
      </c>
      <c r="N5" s="393" t="str">
        <f>IF(Milch!N$4&gt;0,Milch!N4,"-")</f>
        <v>-</v>
      </c>
      <c r="O5" s="393" t="str">
        <f>IF(Milch!O$4&gt;0,Milch!O4,"-")</f>
        <v>-</v>
      </c>
      <c r="P5" s="393" t="str">
        <f>IF(Milch!P$4&gt;0,Milch!P4,"-")</f>
        <v>-</v>
      </c>
      <c r="Q5" s="393" t="str">
        <f>IF(Milch!Q$4&gt;0,Milch!Q4,"-")</f>
        <v>-</v>
      </c>
      <c r="R5" s="393" t="str">
        <f>IF(Milch!R$4&gt;0,Milch!R4,"-")</f>
        <v>-</v>
      </c>
      <c r="S5" s="393" t="str">
        <f>IF(Milch!S$4&gt;0,Milch!S4,"-")</f>
        <v>-</v>
      </c>
      <c r="T5" s="393" t="str">
        <f>IF(Milch!T$4&gt;0,Milch!T4,"-")</f>
        <v>-</v>
      </c>
      <c r="U5" s="393" t="str">
        <f>IF(Milch!U$4&gt;0,Milch!U4,"-")</f>
        <v>-</v>
      </c>
      <c r="V5" s="393" t="str">
        <f>IF(Milch!V$4&gt;0,Milch!V4,"-")</f>
        <v>-</v>
      </c>
      <c r="W5" s="393" t="str">
        <f>IF(Milch!W$4&gt;0,Milch!W4,"-")</f>
        <v>-</v>
      </c>
      <c r="X5" s="393" t="str">
        <f>IF(Milch!X$4&gt;0,Milch!X4,"-")</f>
        <v>-</v>
      </c>
      <c r="Y5" s="393" t="str">
        <f>IF(Milch!Y$4&gt;0,Milch!Y4,"-")</f>
        <v>-</v>
      </c>
      <c r="Z5" s="393" t="str">
        <f>IF(Milch!Z$4&gt;0,Milch!Z4,"-")</f>
        <v>-</v>
      </c>
      <c r="AA5" s="393" t="str">
        <f>IF(Milch!AA$4&gt;0,Milch!AA4,"-")</f>
        <v>-</v>
      </c>
      <c r="AB5" s="393" t="str">
        <f>IF(Milch!AB$4&gt;0,Milch!AB4,"-")</f>
        <v>-</v>
      </c>
      <c r="AC5" s="393" t="str">
        <f>IF(Milch!AC$4&gt;0,Milch!AC4,"-")</f>
        <v>-</v>
      </c>
      <c r="AD5" s="393" t="str">
        <f>IF(Milch!AD$4&gt;0,Milch!AD4,"-")</f>
        <v>-</v>
      </c>
      <c r="AE5" s="393" t="str">
        <f>IF(Milch!AE$4&gt;0,Milch!AE4,"-")</f>
        <v>-</v>
      </c>
      <c r="AF5" s="393" t="str">
        <f>IF(Milch!AF$4&gt;0,Milch!AF4,"-")</f>
        <v>-</v>
      </c>
      <c r="AG5" s="393" t="str">
        <f>IF(Milch!AG$4&gt;0,Milch!AG4,"-")</f>
        <v>-</v>
      </c>
      <c r="AH5" s="393" t="str">
        <f>IF(Milch!AH$4&gt;0,Milch!AH4,"-")</f>
        <v>-</v>
      </c>
      <c r="AI5" s="14"/>
      <c r="AJ5" s="394" t="s">
        <v>135</v>
      </c>
      <c r="AK5" s="395" t="s">
        <v>122</v>
      </c>
      <c r="AL5" s="395" t="s">
        <v>122</v>
      </c>
      <c r="AM5" s="395" t="s">
        <v>122</v>
      </c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s="1" customFormat="1" ht="20.25" customHeight="1" x14ac:dyDescent="0.25">
      <c r="A6" s="348"/>
      <c r="B6" s="528" t="s">
        <v>1</v>
      </c>
      <c r="C6" s="516" t="s">
        <v>245</v>
      </c>
      <c r="D6" s="383" t="s">
        <v>246</v>
      </c>
      <c r="E6" s="462">
        <v>12</v>
      </c>
      <c r="F6" s="384" t="str">
        <f>IF(Milch!F$4&gt;0,E6,"-")</f>
        <v>-</v>
      </c>
      <c r="G6" s="384" t="str">
        <f>IF(Milch!G$4&gt;0,F6,"-")</f>
        <v>-</v>
      </c>
      <c r="H6" s="384" t="str">
        <f>IF(Milch!H$4&gt;0,G6,"-")</f>
        <v>-</v>
      </c>
      <c r="I6" s="384" t="str">
        <f>IF(Milch!I$4&gt;0,H6,"-")</f>
        <v>-</v>
      </c>
      <c r="J6" s="384" t="str">
        <f>IF(Milch!J$4&gt;0,I6,"-")</f>
        <v>-</v>
      </c>
      <c r="K6" s="384" t="str">
        <f>IF(Milch!K$4&gt;0,J6,"-")</f>
        <v>-</v>
      </c>
      <c r="L6" s="384" t="str">
        <f>IF(Milch!L$4&gt;0,K6,"-")</f>
        <v>-</v>
      </c>
      <c r="M6" s="384" t="str">
        <f>IF(Milch!M$4&gt;0,L6,"-")</f>
        <v>-</v>
      </c>
      <c r="N6" s="384" t="str">
        <f>IF(Milch!N$4&gt;0,M6,"-")</f>
        <v>-</v>
      </c>
      <c r="O6" s="384" t="str">
        <f>IF(Milch!O$4&gt;0,N6,"-")</f>
        <v>-</v>
      </c>
      <c r="P6" s="384" t="str">
        <f>IF(Milch!P$4&gt;0,O6,"-")</f>
        <v>-</v>
      </c>
      <c r="Q6" s="384" t="str">
        <f>IF(Milch!Q$4&gt;0,P6,"-")</f>
        <v>-</v>
      </c>
      <c r="R6" s="384" t="str">
        <f>IF(Milch!R$4&gt;0,Q6,"-")</f>
        <v>-</v>
      </c>
      <c r="S6" s="384" t="str">
        <f>IF(Milch!S$4&gt;0,R6,"-")</f>
        <v>-</v>
      </c>
      <c r="T6" s="384" t="str">
        <f>IF(Milch!T$4&gt;0,S6,"-")</f>
        <v>-</v>
      </c>
      <c r="U6" s="384" t="str">
        <f>IF(Milch!U$4&gt;0,T6,"-")</f>
        <v>-</v>
      </c>
      <c r="V6" s="384" t="str">
        <f>IF(Milch!V$4&gt;0,U6,"-")</f>
        <v>-</v>
      </c>
      <c r="W6" s="384" t="str">
        <f>IF(Milch!W$4&gt;0,V6,"-")</f>
        <v>-</v>
      </c>
      <c r="X6" s="384" t="str">
        <f>IF(Milch!X$4&gt;0,W6,"-")</f>
        <v>-</v>
      </c>
      <c r="Y6" s="384" t="str">
        <f>IF(Milch!Y$4&gt;0,X6,"-")</f>
        <v>-</v>
      </c>
      <c r="Z6" s="384" t="str">
        <f>IF(Milch!Z$4&gt;0,Y6,"-")</f>
        <v>-</v>
      </c>
      <c r="AA6" s="384" t="str">
        <f>IF(Milch!AA$4&gt;0,Z6,"-")</f>
        <v>-</v>
      </c>
      <c r="AB6" s="384" t="str">
        <f>IF(Milch!AB$4&gt;0,AA6,"-")</f>
        <v>-</v>
      </c>
      <c r="AC6" s="384" t="str">
        <f>IF(Milch!AC$4&gt;0,AB6,"-")</f>
        <v>-</v>
      </c>
      <c r="AD6" s="384" t="str">
        <f>IF(Milch!AD$4&gt;0,AC6,"-")</f>
        <v>-</v>
      </c>
      <c r="AE6" s="384" t="str">
        <f>IF(Milch!AE$4&gt;0,AD6,"-")</f>
        <v>-</v>
      </c>
      <c r="AF6" s="384" t="str">
        <f>IF(Milch!AF$4&gt;0,AE6,"-")</f>
        <v>-</v>
      </c>
      <c r="AG6" s="384" t="str">
        <f>IF(Milch!AG$4&gt;0,AF6,"-")</f>
        <v>-</v>
      </c>
      <c r="AH6" s="385" t="str">
        <f>IF(Milch!AH$4&gt;0,AG6,"-")</f>
        <v>-</v>
      </c>
      <c r="AI6" s="14"/>
      <c r="AJ6" s="398" t="s">
        <v>134</v>
      </c>
      <c r="AK6" s="399" t="s">
        <v>55</v>
      </c>
      <c r="AL6" s="399" t="s">
        <v>55</v>
      </c>
      <c r="AM6" s="400" t="s">
        <v>55</v>
      </c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1" customFormat="1" ht="20.25" customHeight="1" x14ac:dyDescent="0.25">
      <c r="A7" s="348"/>
      <c r="B7" s="529"/>
      <c r="C7" s="517"/>
      <c r="D7" s="273" t="s">
        <v>4</v>
      </c>
      <c r="E7" s="114">
        <v>36</v>
      </c>
      <c r="F7" s="114" t="str">
        <f>IF(Milch!F$4&gt;0,E7,"-")</f>
        <v>-</v>
      </c>
      <c r="G7" s="114" t="str">
        <f>IF(Milch!G$4&gt;0,F7,"-")</f>
        <v>-</v>
      </c>
      <c r="H7" s="114" t="str">
        <f>IF(Milch!H$4&gt;0,G7,"-")</f>
        <v>-</v>
      </c>
      <c r="I7" s="114" t="str">
        <f>IF(Milch!I$4&gt;0,H7,"-")</f>
        <v>-</v>
      </c>
      <c r="J7" s="114" t="str">
        <f>IF(Milch!J$4&gt;0,I7,"-")</f>
        <v>-</v>
      </c>
      <c r="K7" s="114" t="str">
        <f>IF(Milch!K$4&gt;0,J7,"-")</f>
        <v>-</v>
      </c>
      <c r="L7" s="114" t="str">
        <f>IF(Milch!L$4&gt;0,K7,"-")</f>
        <v>-</v>
      </c>
      <c r="M7" s="114" t="str">
        <f>IF(Milch!M$4&gt;0,L7,"-")</f>
        <v>-</v>
      </c>
      <c r="N7" s="114" t="str">
        <f>IF(Milch!N$4&gt;0,M7,"-")</f>
        <v>-</v>
      </c>
      <c r="O7" s="114" t="str">
        <f>IF(Milch!O$4&gt;0,N7,"-")</f>
        <v>-</v>
      </c>
      <c r="P7" s="114" t="str">
        <f>IF(Milch!P$4&gt;0,O7,"-")</f>
        <v>-</v>
      </c>
      <c r="Q7" s="114" t="str">
        <f>IF(Milch!Q$4&gt;0,P7,"-")</f>
        <v>-</v>
      </c>
      <c r="R7" s="114" t="str">
        <f>IF(Milch!R$4&gt;0,Q7,"-")</f>
        <v>-</v>
      </c>
      <c r="S7" s="114" t="str">
        <f>IF(Milch!S$4&gt;0,R7,"-")</f>
        <v>-</v>
      </c>
      <c r="T7" s="114" t="str">
        <f>IF(Milch!T$4&gt;0,S7,"-")</f>
        <v>-</v>
      </c>
      <c r="U7" s="114" t="str">
        <f>IF(Milch!U$4&gt;0,T7,"-")</f>
        <v>-</v>
      </c>
      <c r="V7" s="114" t="str">
        <f>IF(Milch!V$4&gt;0,U7,"-")</f>
        <v>-</v>
      </c>
      <c r="W7" s="114" t="str">
        <f>IF(Milch!W$4&gt;0,V7,"-")</f>
        <v>-</v>
      </c>
      <c r="X7" s="114" t="str">
        <f>IF(Milch!X$4&gt;0,W7,"-")</f>
        <v>-</v>
      </c>
      <c r="Y7" s="114" t="str">
        <f>IF(Milch!Y$4&gt;0,X7,"-")</f>
        <v>-</v>
      </c>
      <c r="Z7" s="114" t="str">
        <f>IF(Milch!Z$4&gt;0,Y7,"-")</f>
        <v>-</v>
      </c>
      <c r="AA7" s="114" t="str">
        <f>IF(Milch!AA$4&gt;0,Z7,"-")</f>
        <v>-</v>
      </c>
      <c r="AB7" s="114" t="str">
        <f>IF(Milch!AB$4&gt;0,AA7,"-")</f>
        <v>-</v>
      </c>
      <c r="AC7" s="114" t="str">
        <f>IF(Milch!AC$4&gt;0,AB7,"-")</f>
        <v>-</v>
      </c>
      <c r="AD7" s="114" t="str">
        <f>IF(Milch!AD$4&gt;0,AC7,"-")</f>
        <v>-</v>
      </c>
      <c r="AE7" s="114" t="str">
        <f>IF(Milch!AE$4&gt;0,AD7,"-")</f>
        <v>-</v>
      </c>
      <c r="AF7" s="114" t="str">
        <f>IF(Milch!AF$4&gt;0,AE7,"-")</f>
        <v>-</v>
      </c>
      <c r="AG7" s="114" t="str">
        <f>IF(Milch!AG$4&gt;0,AF7,"-")</f>
        <v>-</v>
      </c>
      <c r="AH7" s="386" t="str">
        <f>IF(Milch!AH$4&gt;0,AG7,"-")</f>
        <v>-</v>
      </c>
      <c r="AI7" s="14"/>
      <c r="AJ7" s="401" t="s">
        <v>125</v>
      </c>
      <c r="AK7" s="372"/>
      <c r="AL7" s="372"/>
      <c r="AM7" s="402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s="1" customFormat="1" ht="20.25" customHeight="1" x14ac:dyDescent="0.25">
      <c r="A8" s="348"/>
      <c r="B8" s="529"/>
      <c r="C8" s="517"/>
      <c r="D8" s="273" t="s">
        <v>143</v>
      </c>
      <c r="E8" s="276">
        <f>IFERROR(E6*E7/100,"-")</f>
        <v>4.32</v>
      </c>
      <c r="F8" s="276" t="str">
        <f>IFERROR(F6*F7/100,"-")</f>
        <v>-</v>
      </c>
      <c r="G8" s="276" t="str">
        <f>IFERROR(G6*G7/100,"-")</f>
        <v>-</v>
      </c>
      <c r="H8" s="276" t="str">
        <f>IFERROR(H6*H7/100,"-")</f>
        <v>-</v>
      </c>
      <c r="I8" s="276" t="str">
        <f t="shared" ref="I8:AH8" si="1">IFERROR(I6*I7/100,"-")</f>
        <v>-</v>
      </c>
      <c r="J8" s="276" t="str">
        <f t="shared" si="1"/>
        <v>-</v>
      </c>
      <c r="K8" s="276" t="str">
        <f t="shared" si="1"/>
        <v>-</v>
      </c>
      <c r="L8" s="276" t="str">
        <f t="shared" si="1"/>
        <v>-</v>
      </c>
      <c r="M8" s="276" t="str">
        <f t="shared" si="1"/>
        <v>-</v>
      </c>
      <c r="N8" s="276" t="str">
        <f t="shared" si="1"/>
        <v>-</v>
      </c>
      <c r="O8" s="276" t="str">
        <f t="shared" si="1"/>
        <v>-</v>
      </c>
      <c r="P8" s="276" t="str">
        <f t="shared" si="1"/>
        <v>-</v>
      </c>
      <c r="Q8" s="276" t="str">
        <f t="shared" si="1"/>
        <v>-</v>
      </c>
      <c r="R8" s="276" t="str">
        <f t="shared" si="1"/>
        <v>-</v>
      </c>
      <c r="S8" s="276" t="str">
        <f t="shared" si="1"/>
        <v>-</v>
      </c>
      <c r="T8" s="276" t="str">
        <f t="shared" si="1"/>
        <v>-</v>
      </c>
      <c r="U8" s="276" t="str">
        <f t="shared" si="1"/>
        <v>-</v>
      </c>
      <c r="V8" s="276" t="str">
        <f t="shared" si="1"/>
        <v>-</v>
      </c>
      <c r="W8" s="276" t="str">
        <f t="shared" si="1"/>
        <v>-</v>
      </c>
      <c r="X8" s="276" t="str">
        <f t="shared" si="1"/>
        <v>-</v>
      </c>
      <c r="Y8" s="276" t="str">
        <f t="shared" si="1"/>
        <v>-</v>
      </c>
      <c r="Z8" s="276" t="str">
        <f t="shared" si="1"/>
        <v>-</v>
      </c>
      <c r="AA8" s="276" t="str">
        <f t="shared" si="1"/>
        <v>-</v>
      </c>
      <c r="AB8" s="276" t="str">
        <f t="shared" si="1"/>
        <v>-</v>
      </c>
      <c r="AC8" s="276" t="str">
        <f t="shared" si="1"/>
        <v>-</v>
      </c>
      <c r="AD8" s="276" t="str">
        <f t="shared" si="1"/>
        <v>-</v>
      </c>
      <c r="AE8" s="276" t="str">
        <f t="shared" si="1"/>
        <v>-</v>
      </c>
      <c r="AF8" s="276" t="str">
        <f t="shared" si="1"/>
        <v>-</v>
      </c>
      <c r="AG8" s="276" t="str">
        <f t="shared" si="1"/>
        <v>-</v>
      </c>
      <c r="AH8" s="387" t="str">
        <f t="shared" si="1"/>
        <v>-</v>
      </c>
      <c r="AI8" s="14"/>
      <c r="AJ8" s="401" t="s">
        <v>126</v>
      </c>
      <c r="AK8" s="372"/>
      <c r="AL8" s="372"/>
      <c r="AM8" s="402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s="1" customFormat="1" ht="20.25" customHeight="1" x14ac:dyDescent="0.25">
      <c r="A9" s="348"/>
      <c r="B9" s="529"/>
      <c r="C9" s="517"/>
      <c r="D9" s="374" t="s">
        <v>133</v>
      </c>
      <c r="E9" s="271"/>
      <c r="F9" s="317" t="str">
        <f t="shared" ref="F9:AH9" si="2">IFERROR(IF((E10&lt;&gt;E$255*E9*100/E7),E10/E$255*E7/100,IF(F$5&lt;&gt;"-",E9,"-")),"-")</f>
        <v>-</v>
      </c>
      <c r="G9" s="317" t="str">
        <f t="shared" si="2"/>
        <v>-</v>
      </c>
      <c r="H9" s="317" t="str">
        <f t="shared" si="2"/>
        <v>-</v>
      </c>
      <c r="I9" s="317" t="str">
        <f t="shared" si="2"/>
        <v>-</v>
      </c>
      <c r="J9" s="317" t="str">
        <f t="shared" si="2"/>
        <v>-</v>
      </c>
      <c r="K9" s="317" t="str">
        <f t="shared" si="2"/>
        <v>-</v>
      </c>
      <c r="L9" s="317" t="str">
        <f t="shared" si="2"/>
        <v>-</v>
      </c>
      <c r="M9" s="317" t="str">
        <f t="shared" si="2"/>
        <v>-</v>
      </c>
      <c r="N9" s="317" t="str">
        <f t="shared" si="2"/>
        <v>-</v>
      </c>
      <c r="O9" s="317" t="str">
        <f t="shared" si="2"/>
        <v>-</v>
      </c>
      <c r="P9" s="317" t="str">
        <f t="shared" si="2"/>
        <v>-</v>
      </c>
      <c r="Q9" s="317" t="str">
        <f t="shared" si="2"/>
        <v>-</v>
      </c>
      <c r="R9" s="317" t="str">
        <f t="shared" si="2"/>
        <v>-</v>
      </c>
      <c r="S9" s="317" t="str">
        <f t="shared" si="2"/>
        <v>-</v>
      </c>
      <c r="T9" s="317" t="str">
        <f t="shared" si="2"/>
        <v>-</v>
      </c>
      <c r="U9" s="317" t="str">
        <f t="shared" si="2"/>
        <v>-</v>
      </c>
      <c r="V9" s="317" t="str">
        <f t="shared" si="2"/>
        <v>-</v>
      </c>
      <c r="W9" s="317" t="str">
        <f t="shared" si="2"/>
        <v>-</v>
      </c>
      <c r="X9" s="317" t="str">
        <f t="shared" si="2"/>
        <v>-</v>
      </c>
      <c r="Y9" s="317" t="str">
        <f t="shared" si="2"/>
        <v>-</v>
      </c>
      <c r="Z9" s="317" t="str">
        <f t="shared" si="2"/>
        <v>-</v>
      </c>
      <c r="AA9" s="317" t="str">
        <f t="shared" si="2"/>
        <v>-</v>
      </c>
      <c r="AB9" s="317" t="str">
        <f t="shared" si="2"/>
        <v>-</v>
      </c>
      <c r="AC9" s="317" t="str">
        <f t="shared" si="2"/>
        <v>-</v>
      </c>
      <c r="AD9" s="317" t="str">
        <f t="shared" si="2"/>
        <v>-</v>
      </c>
      <c r="AE9" s="317" t="str">
        <f t="shared" si="2"/>
        <v>-</v>
      </c>
      <c r="AF9" s="317" t="str">
        <f t="shared" si="2"/>
        <v>-</v>
      </c>
      <c r="AG9" s="317" t="str">
        <f t="shared" si="2"/>
        <v>-</v>
      </c>
      <c r="AH9" s="388" t="str">
        <f t="shared" si="2"/>
        <v>-</v>
      </c>
      <c r="AI9" s="14"/>
      <c r="AJ9" s="403" t="s">
        <v>127</v>
      </c>
      <c r="AK9" s="372"/>
      <c r="AL9" s="372"/>
      <c r="AM9" s="40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s="1" customFormat="1" ht="20.25" customHeight="1" x14ac:dyDescent="0.25">
      <c r="A10" s="348"/>
      <c r="B10" s="529"/>
      <c r="C10" s="517"/>
      <c r="D10" s="273" t="s">
        <v>132</v>
      </c>
      <c r="E10" s="305">
        <f t="shared" ref="E10:J10" si="3">IFERROR(E$1*E9*100/E7,"-")</f>
        <v>0</v>
      </c>
      <c r="F10" s="305" t="str">
        <f t="shared" si="3"/>
        <v>-</v>
      </c>
      <c r="G10" s="305" t="str">
        <f t="shared" si="3"/>
        <v>-</v>
      </c>
      <c r="H10" s="305" t="str">
        <f t="shared" si="3"/>
        <v>-</v>
      </c>
      <c r="I10" s="305" t="str">
        <f t="shared" si="3"/>
        <v>-</v>
      </c>
      <c r="J10" s="305" t="str">
        <f t="shared" si="3"/>
        <v>-</v>
      </c>
      <c r="K10" s="305" t="str">
        <f t="shared" ref="K10" si="4">IFERROR(K$1*K9*100/K7,"-")</f>
        <v>-</v>
      </c>
      <c r="L10" s="305" t="str">
        <f t="shared" ref="L10" si="5">IFERROR(L$1*L9*100/L7,"-")</f>
        <v>-</v>
      </c>
      <c r="M10" s="305" t="str">
        <f t="shared" ref="M10" si="6">IFERROR(M$1*M9*100/M7,"-")</f>
        <v>-</v>
      </c>
      <c r="N10" s="305" t="str">
        <f t="shared" ref="N10" si="7">IFERROR(N$1*N9*100/N7,"-")</f>
        <v>-</v>
      </c>
      <c r="O10" s="305" t="str">
        <f t="shared" ref="O10" si="8">IFERROR(O$1*O9*100/O7,"-")</f>
        <v>-</v>
      </c>
      <c r="P10" s="305" t="str">
        <f t="shared" ref="P10" si="9">IFERROR(P$1*P9*100/P7,"-")</f>
        <v>-</v>
      </c>
      <c r="Q10" s="305" t="str">
        <f t="shared" ref="Q10" si="10">IFERROR(Q$1*Q9*100/Q7,"-")</f>
        <v>-</v>
      </c>
      <c r="R10" s="305" t="str">
        <f t="shared" ref="R10" si="11">IFERROR(R$1*R9*100/R7,"-")</f>
        <v>-</v>
      </c>
      <c r="S10" s="305" t="str">
        <f t="shared" ref="S10" si="12">IFERROR(S$1*S9*100/S7,"-")</f>
        <v>-</v>
      </c>
      <c r="T10" s="305" t="str">
        <f t="shared" ref="T10" si="13">IFERROR(T$1*T9*100/T7,"-")</f>
        <v>-</v>
      </c>
      <c r="U10" s="305" t="str">
        <f t="shared" ref="U10" si="14">IFERROR(U$1*U9*100/U7,"-")</f>
        <v>-</v>
      </c>
      <c r="V10" s="305" t="str">
        <f t="shared" ref="V10" si="15">IFERROR(V$1*V9*100/V7,"-")</f>
        <v>-</v>
      </c>
      <c r="W10" s="305" t="str">
        <f t="shared" ref="W10" si="16">IFERROR(W$1*W9*100/W7,"-")</f>
        <v>-</v>
      </c>
      <c r="X10" s="305" t="str">
        <f t="shared" ref="X10" si="17">IFERROR(X$1*X9*100/X7,"-")</f>
        <v>-</v>
      </c>
      <c r="Y10" s="305" t="str">
        <f t="shared" ref="Y10" si="18">IFERROR(Y$1*Y9*100/Y7,"-")</f>
        <v>-</v>
      </c>
      <c r="Z10" s="305" t="str">
        <f t="shared" ref="Z10" si="19">IFERROR(Z$1*Z9*100/Z7,"-")</f>
        <v>-</v>
      </c>
      <c r="AA10" s="305" t="str">
        <f t="shared" ref="AA10" si="20">IFERROR(AA$1*AA9*100/AA7,"-")</f>
        <v>-</v>
      </c>
      <c r="AB10" s="305" t="str">
        <f t="shared" ref="AB10" si="21">IFERROR(AB$1*AB9*100/AB7,"-")</f>
        <v>-</v>
      </c>
      <c r="AC10" s="305" t="str">
        <f t="shared" ref="AC10" si="22">IFERROR(AC$1*AC9*100/AC7,"-")</f>
        <v>-</v>
      </c>
      <c r="AD10" s="305" t="str">
        <f t="shared" ref="AD10" si="23">IFERROR(AD$1*AD9*100/AD7,"-")</f>
        <v>-</v>
      </c>
      <c r="AE10" s="305" t="str">
        <f t="shared" ref="AE10" si="24">IFERROR(AE$1*AE9*100/AE7,"-")</f>
        <v>-</v>
      </c>
      <c r="AF10" s="305" t="str">
        <f t="shared" ref="AF10" si="25">IFERROR(AF$1*AF9*100/AF7,"-")</f>
        <v>-</v>
      </c>
      <c r="AG10" s="305" t="str">
        <f t="shared" ref="AG10" si="26">IFERROR(AG$1*AG9*100/AG7,"-")</f>
        <v>-</v>
      </c>
      <c r="AH10" s="456" t="str">
        <f t="shared" ref="AH10" si="27">IFERROR(AH$1*AH9*100/AH7,"-")</f>
        <v>-</v>
      </c>
      <c r="AI10" s="14"/>
      <c r="AJ10" s="403" t="s">
        <v>128</v>
      </c>
      <c r="AK10" s="372"/>
      <c r="AL10" s="372"/>
      <c r="AM10" s="402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" customFormat="1" ht="20.25" customHeight="1" thickBot="1" x14ac:dyDescent="0.3">
      <c r="A11" s="348"/>
      <c r="B11" s="529"/>
      <c r="C11" s="517"/>
      <c r="D11" s="273" t="s">
        <v>105</v>
      </c>
      <c r="E11" s="270">
        <v>2</v>
      </c>
      <c r="F11" s="270" t="str">
        <f>IF(Milch!F$4&gt;0,E11,"-")</f>
        <v>-</v>
      </c>
      <c r="G11" s="270" t="str">
        <f>IF(Milch!G$4&gt;0,F11,"-")</f>
        <v>-</v>
      </c>
      <c r="H11" s="270" t="str">
        <f>IF(Milch!H$4&gt;0,G11,"-")</f>
        <v>-</v>
      </c>
      <c r="I11" s="270" t="str">
        <f>IF(Milch!I$4&gt;0,H11,"-")</f>
        <v>-</v>
      </c>
      <c r="J11" s="270" t="str">
        <f>IF(Milch!J$4&gt;0,I11,"-")</f>
        <v>-</v>
      </c>
      <c r="K11" s="270" t="str">
        <f>IF(Milch!K$4&gt;0,J11,"-")</f>
        <v>-</v>
      </c>
      <c r="L11" s="270" t="str">
        <f>IF(Milch!L$4&gt;0,K11,"-")</f>
        <v>-</v>
      </c>
      <c r="M11" s="270" t="str">
        <f>IF(Milch!M$4&gt;0,L11,"-")</f>
        <v>-</v>
      </c>
      <c r="N11" s="270" t="str">
        <f>IF(Milch!N$4&gt;0,M11,"-")</f>
        <v>-</v>
      </c>
      <c r="O11" s="270" t="str">
        <f>IF(Milch!O$4&gt;0,N11,"-")</f>
        <v>-</v>
      </c>
      <c r="P11" s="270" t="str">
        <f>IF(Milch!P$4&gt;0,O11,"-")</f>
        <v>-</v>
      </c>
      <c r="Q11" s="270" t="str">
        <f>IF(Milch!Q$4&gt;0,P11,"-")</f>
        <v>-</v>
      </c>
      <c r="R11" s="270" t="str">
        <f>IF(Milch!R$4&gt;0,Q11,"-")</f>
        <v>-</v>
      </c>
      <c r="S11" s="270" t="str">
        <f>IF(Milch!S$4&gt;0,R11,"-")</f>
        <v>-</v>
      </c>
      <c r="T11" s="270" t="str">
        <f>IF(Milch!T$4&gt;0,S11,"-")</f>
        <v>-</v>
      </c>
      <c r="U11" s="270" t="str">
        <f>IF(Milch!U$4&gt;0,T11,"-")</f>
        <v>-</v>
      </c>
      <c r="V11" s="270" t="str">
        <f>IF(Milch!V$4&gt;0,U11,"-")</f>
        <v>-</v>
      </c>
      <c r="W11" s="270" t="str">
        <f>IF(Milch!W$4&gt;0,V11,"-")</f>
        <v>-</v>
      </c>
      <c r="X11" s="270" t="str">
        <f>IF(Milch!X$4&gt;0,W11,"-")</f>
        <v>-</v>
      </c>
      <c r="Y11" s="270" t="str">
        <f>IF(Milch!Y$4&gt;0,X11,"-")</f>
        <v>-</v>
      </c>
      <c r="Z11" s="270" t="str">
        <f>IF(Milch!Z$4&gt;0,Y11,"-")</f>
        <v>-</v>
      </c>
      <c r="AA11" s="270" t="str">
        <f>IF(Milch!AA$4&gt;0,Z11,"-")</f>
        <v>-</v>
      </c>
      <c r="AB11" s="270" t="str">
        <f>IF(Milch!AB$4&gt;0,AA11,"-")</f>
        <v>-</v>
      </c>
      <c r="AC11" s="270" t="str">
        <f>IF(Milch!AC$4&gt;0,AB11,"-")</f>
        <v>-</v>
      </c>
      <c r="AD11" s="270" t="str">
        <f>IF(Milch!AD$4&gt;0,AC11,"-")</f>
        <v>-</v>
      </c>
      <c r="AE11" s="270" t="str">
        <f>IF(Milch!AE$4&gt;0,AD11,"-")</f>
        <v>-</v>
      </c>
      <c r="AF11" s="270" t="str">
        <f>IF(Milch!AF$4&gt;0,AE11,"-")</f>
        <v>-</v>
      </c>
      <c r="AG11" s="270" t="str">
        <f>IF(Milch!AG$4&gt;0,AF11,"-")</f>
        <v>-</v>
      </c>
      <c r="AH11" s="389" t="str">
        <f>IF(Milch!AH$4&gt;0,AG11,"-")</f>
        <v>-</v>
      </c>
      <c r="AI11" s="14"/>
      <c r="AJ11" s="404" t="s">
        <v>129</v>
      </c>
      <c r="AK11" s="405"/>
      <c r="AL11" s="405"/>
      <c r="AM11" s="406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" customFormat="1" ht="20.25" hidden="1" customHeight="1" x14ac:dyDescent="0.25">
      <c r="A12" s="348"/>
      <c r="B12" s="529"/>
      <c r="C12" s="517"/>
      <c r="D12" s="297" t="s">
        <v>261</v>
      </c>
      <c r="E12" s="319">
        <f>IFERROR(E13*E7/100,"-")</f>
        <v>0</v>
      </c>
      <c r="F12" s="319" t="str">
        <f t="shared" ref="F12:AH12" si="28">IFERROR(F13*F7/100,"-")</f>
        <v>-</v>
      </c>
      <c r="G12" s="319" t="str">
        <f t="shared" si="28"/>
        <v>-</v>
      </c>
      <c r="H12" s="319" t="str">
        <f t="shared" si="28"/>
        <v>-</v>
      </c>
      <c r="I12" s="319" t="str">
        <f t="shared" si="28"/>
        <v>-</v>
      </c>
      <c r="J12" s="319" t="str">
        <f t="shared" si="28"/>
        <v>-</v>
      </c>
      <c r="K12" s="319" t="str">
        <f t="shared" si="28"/>
        <v>-</v>
      </c>
      <c r="L12" s="319" t="str">
        <f t="shared" si="28"/>
        <v>-</v>
      </c>
      <c r="M12" s="319" t="str">
        <f t="shared" si="28"/>
        <v>-</v>
      </c>
      <c r="N12" s="319" t="str">
        <f t="shared" si="28"/>
        <v>-</v>
      </c>
      <c r="O12" s="319" t="str">
        <f t="shared" si="28"/>
        <v>-</v>
      </c>
      <c r="P12" s="319" t="str">
        <f t="shared" si="28"/>
        <v>-</v>
      </c>
      <c r="Q12" s="319" t="str">
        <f t="shared" si="28"/>
        <v>-</v>
      </c>
      <c r="R12" s="319" t="str">
        <f t="shared" si="28"/>
        <v>-</v>
      </c>
      <c r="S12" s="319" t="str">
        <f t="shared" si="28"/>
        <v>-</v>
      </c>
      <c r="T12" s="319" t="str">
        <f t="shared" si="28"/>
        <v>-</v>
      </c>
      <c r="U12" s="319" t="str">
        <f t="shared" si="28"/>
        <v>-</v>
      </c>
      <c r="V12" s="319" t="str">
        <f t="shared" si="28"/>
        <v>-</v>
      </c>
      <c r="W12" s="319" t="str">
        <f t="shared" si="28"/>
        <v>-</v>
      </c>
      <c r="X12" s="319" t="str">
        <f t="shared" si="28"/>
        <v>-</v>
      </c>
      <c r="Y12" s="319" t="str">
        <f t="shared" si="28"/>
        <v>-</v>
      </c>
      <c r="Z12" s="319" t="str">
        <f t="shared" si="28"/>
        <v>-</v>
      </c>
      <c r="AA12" s="319" t="str">
        <f t="shared" si="28"/>
        <v>-</v>
      </c>
      <c r="AB12" s="319" t="str">
        <f t="shared" si="28"/>
        <v>-</v>
      </c>
      <c r="AC12" s="319" t="str">
        <f t="shared" si="28"/>
        <v>-</v>
      </c>
      <c r="AD12" s="319" t="str">
        <f t="shared" si="28"/>
        <v>-</v>
      </c>
      <c r="AE12" s="319" t="str">
        <f t="shared" si="28"/>
        <v>-</v>
      </c>
      <c r="AF12" s="319" t="str">
        <f t="shared" si="28"/>
        <v>-</v>
      </c>
      <c r="AG12" s="319" t="str">
        <f t="shared" si="28"/>
        <v>-</v>
      </c>
      <c r="AH12" s="457" t="str">
        <f t="shared" si="28"/>
        <v>-</v>
      </c>
      <c r="AI12" s="14"/>
      <c r="AJ12" s="396"/>
      <c r="AK12" s="397"/>
      <c r="AL12" s="397"/>
      <c r="AM12" s="397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" customFormat="1" ht="30" hidden="1" customHeight="1" x14ac:dyDescent="0.25">
      <c r="A13" s="348"/>
      <c r="B13" s="529"/>
      <c r="C13" s="517"/>
      <c r="D13" s="321" t="s">
        <v>220</v>
      </c>
      <c r="E13" s="361">
        <f>IFERROR(E10/E$255*(100-E11)/100,"-")</f>
        <v>0</v>
      </c>
      <c r="F13" s="361" t="str">
        <f t="shared" ref="F13:AH13" si="29">IFERROR(F10/F$255*(100-F11)/100,"-")</f>
        <v>-</v>
      </c>
      <c r="G13" s="361" t="str">
        <f t="shared" si="29"/>
        <v>-</v>
      </c>
      <c r="H13" s="361" t="str">
        <f t="shared" si="29"/>
        <v>-</v>
      </c>
      <c r="I13" s="361" t="str">
        <f t="shared" si="29"/>
        <v>-</v>
      </c>
      <c r="J13" s="361" t="str">
        <f t="shared" si="29"/>
        <v>-</v>
      </c>
      <c r="K13" s="361" t="str">
        <f t="shared" si="29"/>
        <v>-</v>
      </c>
      <c r="L13" s="361" t="str">
        <f t="shared" si="29"/>
        <v>-</v>
      </c>
      <c r="M13" s="361" t="str">
        <f t="shared" si="29"/>
        <v>-</v>
      </c>
      <c r="N13" s="361" t="str">
        <f t="shared" si="29"/>
        <v>-</v>
      </c>
      <c r="O13" s="361" t="str">
        <f t="shared" si="29"/>
        <v>-</v>
      </c>
      <c r="P13" s="361" t="str">
        <f t="shared" si="29"/>
        <v>-</v>
      </c>
      <c r="Q13" s="361" t="str">
        <f t="shared" si="29"/>
        <v>-</v>
      </c>
      <c r="R13" s="361" t="str">
        <f t="shared" si="29"/>
        <v>-</v>
      </c>
      <c r="S13" s="361" t="str">
        <f t="shared" si="29"/>
        <v>-</v>
      </c>
      <c r="T13" s="361" t="str">
        <f t="shared" si="29"/>
        <v>-</v>
      </c>
      <c r="U13" s="361" t="str">
        <f t="shared" si="29"/>
        <v>-</v>
      </c>
      <c r="V13" s="361" t="str">
        <f t="shared" si="29"/>
        <v>-</v>
      </c>
      <c r="W13" s="361" t="str">
        <f t="shared" si="29"/>
        <v>-</v>
      </c>
      <c r="X13" s="361" t="str">
        <f t="shared" si="29"/>
        <v>-</v>
      </c>
      <c r="Y13" s="361" t="str">
        <f t="shared" si="29"/>
        <v>-</v>
      </c>
      <c r="Z13" s="361" t="str">
        <f t="shared" si="29"/>
        <v>-</v>
      </c>
      <c r="AA13" s="361" t="str">
        <f t="shared" si="29"/>
        <v>-</v>
      </c>
      <c r="AB13" s="361" t="str">
        <f t="shared" si="29"/>
        <v>-</v>
      </c>
      <c r="AC13" s="361" t="str">
        <f t="shared" si="29"/>
        <v>-</v>
      </c>
      <c r="AD13" s="361" t="str">
        <f t="shared" si="29"/>
        <v>-</v>
      </c>
      <c r="AE13" s="361" t="str">
        <f t="shared" si="29"/>
        <v>-</v>
      </c>
      <c r="AF13" s="361" t="str">
        <f t="shared" si="29"/>
        <v>-</v>
      </c>
      <c r="AG13" s="361" t="str">
        <f t="shared" si="29"/>
        <v>-</v>
      </c>
      <c r="AH13" s="458" t="str">
        <f t="shared" si="29"/>
        <v>-</v>
      </c>
      <c r="AI13" s="14"/>
      <c r="AJ13" s="360"/>
      <c r="AK13" s="372"/>
      <c r="AL13" s="372"/>
      <c r="AM13" s="372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" customFormat="1" ht="20.25" hidden="1" customHeight="1" thickBot="1" x14ac:dyDescent="0.3">
      <c r="A14" s="348"/>
      <c r="B14" s="529"/>
      <c r="C14" s="518"/>
      <c r="D14" s="390" t="s">
        <v>177</v>
      </c>
      <c r="E14" s="391">
        <f t="shared" ref="E14" si="30">IFERROR(E6/100*E12,"0")</f>
        <v>0</v>
      </c>
      <c r="F14" s="391" t="str">
        <f t="shared" ref="F14:AH14" si="31">IFERROR(F6/100*F12,"0")</f>
        <v>0</v>
      </c>
      <c r="G14" s="391" t="str">
        <f t="shared" si="31"/>
        <v>0</v>
      </c>
      <c r="H14" s="391" t="str">
        <f t="shared" si="31"/>
        <v>0</v>
      </c>
      <c r="I14" s="391" t="str">
        <f t="shared" si="31"/>
        <v>0</v>
      </c>
      <c r="J14" s="391" t="str">
        <f t="shared" si="31"/>
        <v>0</v>
      </c>
      <c r="K14" s="391" t="str">
        <f t="shared" si="31"/>
        <v>0</v>
      </c>
      <c r="L14" s="391" t="str">
        <f t="shared" si="31"/>
        <v>0</v>
      </c>
      <c r="M14" s="391" t="str">
        <f t="shared" si="31"/>
        <v>0</v>
      </c>
      <c r="N14" s="391" t="str">
        <f t="shared" si="31"/>
        <v>0</v>
      </c>
      <c r="O14" s="391" t="str">
        <f t="shared" si="31"/>
        <v>0</v>
      </c>
      <c r="P14" s="391" t="str">
        <f t="shared" si="31"/>
        <v>0</v>
      </c>
      <c r="Q14" s="391" t="str">
        <f t="shared" si="31"/>
        <v>0</v>
      </c>
      <c r="R14" s="391" t="str">
        <f t="shared" si="31"/>
        <v>0</v>
      </c>
      <c r="S14" s="391" t="str">
        <f t="shared" si="31"/>
        <v>0</v>
      </c>
      <c r="T14" s="391" t="str">
        <f t="shared" si="31"/>
        <v>0</v>
      </c>
      <c r="U14" s="391" t="str">
        <f t="shared" si="31"/>
        <v>0</v>
      </c>
      <c r="V14" s="391" t="str">
        <f t="shared" si="31"/>
        <v>0</v>
      </c>
      <c r="W14" s="391" t="str">
        <f t="shared" si="31"/>
        <v>0</v>
      </c>
      <c r="X14" s="391" t="str">
        <f t="shared" si="31"/>
        <v>0</v>
      </c>
      <c r="Y14" s="391" t="str">
        <f t="shared" si="31"/>
        <v>0</v>
      </c>
      <c r="Z14" s="391" t="str">
        <f t="shared" si="31"/>
        <v>0</v>
      </c>
      <c r="AA14" s="391" t="str">
        <f t="shared" si="31"/>
        <v>0</v>
      </c>
      <c r="AB14" s="391" t="str">
        <f t="shared" si="31"/>
        <v>0</v>
      </c>
      <c r="AC14" s="391" t="str">
        <f t="shared" si="31"/>
        <v>0</v>
      </c>
      <c r="AD14" s="391" t="str">
        <f t="shared" si="31"/>
        <v>0</v>
      </c>
      <c r="AE14" s="391" t="str">
        <f t="shared" si="31"/>
        <v>0</v>
      </c>
      <c r="AF14" s="391" t="str">
        <f t="shared" si="31"/>
        <v>0</v>
      </c>
      <c r="AG14" s="391" t="str">
        <f t="shared" si="31"/>
        <v>0</v>
      </c>
      <c r="AH14" s="392" t="str">
        <f t="shared" si="31"/>
        <v>0</v>
      </c>
      <c r="AI14" s="14"/>
      <c r="AJ14" s="407"/>
      <c r="AK14" s="408"/>
      <c r="AL14" s="408"/>
      <c r="AM14" s="408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" customFormat="1" ht="20.25" customHeight="1" x14ac:dyDescent="0.25">
      <c r="A15" s="348"/>
      <c r="B15" s="529"/>
      <c r="C15" s="530" t="s">
        <v>184</v>
      </c>
      <c r="D15" s="383" t="s">
        <v>246</v>
      </c>
      <c r="E15" s="462">
        <v>17.5</v>
      </c>
      <c r="F15" s="384" t="str">
        <f>IF(Milch!F$4&gt;0,E15,"-")</f>
        <v>-</v>
      </c>
      <c r="G15" s="384" t="str">
        <f>IF(Milch!G$4&gt;0,F15,"-")</f>
        <v>-</v>
      </c>
      <c r="H15" s="384" t="str">
        <f>IF(Milch!H$4&gt;0,G15,"-")</f>
        <v>-</v>
      </c>
      <c r="I15" s="384" t="str">
        <f>IF(Milch!I$4&gt;0,H15,"-")</f>
        <v>-</v>
      </c>
      <c r="J15" s="384" t="str">
        <f>IF(Milch!J$4&gt;0,I15,"-")</f>
        <v>-</v>
      </c>
      <c r="K15" s="384" t="str">
        <f>IF(Milch!K$4&gt;0,J15,"-")</f>
        <v>-</v>
      </c>
      <c r="L15" s="384" t="str">
        <f>IF(Milch!L$4&gt;0,K15,"-")</f>
        <v>-</v>
      </c>
      <c r="M15" s="384" t="str">
        <f>IF(Milch!M$4&gt;0,L15,"-")</f>
        <v>-</v>
      </c>
      <c r="N15" s="384" t="str">
        <f>IF(Milch!N$4&gt;0,M15,"-")</f>
        <v>-</v>
      </c>
      <c r="O15" s="384" t="str">
        <f>IF(Milch!O$4&gt;0,N15,"-")</f>
        <v>-</v>
      </c>
      <c r="P15" s="384" t="str">
        <f>IF(Milch!P$4&gt;0,O15,"-")</f>
        <v>-</v>
      </c>
      <c r="Q15" s="384" t="str">
        <f>IF(Milch!Q$4&gt;0,P15,"-")</f>
        <v>-</v>
      </c>
      <c r="R15" s="384" t="str">
        <f>IF(Milch!R$4&gt;0,Q15,"-")</f>
        <v>-</v>
      </c>
      <c r="S15" s="384" t="str">
        <f>IF(Milch!S$4&gt;0,R15,"-")</f>
        <v>-</v>
      </c>
      <c r="T15" s="384" t="str">
        <f>IF(Milch!T$4&gt;0,S15,"-")</f>
        <v>-</v>
      </c>
      <c r="U15" s="384" t="str">
        <f>IF(Milch!U$4&gt;0,T15,"-")</f>
        <v>-</v>
      </c>
      <c r="V15" s="384" t="str">
        <f>IF(Milch!V$4&gt;0,U15,"-")</f>
        <v>-</v>
      </c>
      <c r="W15" s="384" t="str">
        <f>IF(Milch!W$4&gt;0,V15,"-")</f>
        <v>-</v>
      </c>
      <c r="X15" s="384" t="str">
        <f>IF(Milch!X$4&gt;0,W15,"-")</f>
        <v>-</v>
      </c>
      <c r="Y15" s="384" t="str">
        <f>IF(Milch!Y$4&gt;0,X15,"-")</f>
        <v>-</v>
      </c>
      <c r="Z15" s="384" t="str">
        <f>IF(Milch!Z$4&gt;0,Y15,"-")</f>
        <v>-</v>
      </c>
      <c r="AA15" s="384" t="str">
        <f>IF(Milch!AA$4&gt;0,Z15,"-")</f>
        <v>-</v>
      </c>
      <c r="AB15" s="384" t="str">
        <f>IF(Milch!AB$4&gt;0,AA15,"-")</f>
        <v>-</v>
      </c>
      <c r="AC15" s="384" t="str">
        <f>IF(Milch!AC$4&gt;0,AB15,"-")</f>
        <v>-</v>
      </c>
      <c r="AD15" s="384" t="str">
        <f>IF(Milch!AD$4&gt;0,AC15,"-")</f>
        <v>-</v>
      </c>
      <c r="AE15" s="384" t="str">
        <f>IF(Milch!AE$4&gt;0,AD15,"-")</f>
        <v>-</v>
      </c>
      <c r="AF15" s="384" t="str">
        <f>IF(Milch!AF$4&gt;0,AE15,"-")</f>
        <v>-</v>
      </c>
      <c r="AG15" s="384" t="str">
        <f>IF(Milch!AG$4&gt;0,AF15,"-")</f>
        <v>-</v>
      </c>
      <c r="AH15" s="385" t="str">
        <f>IF(Milch!AH$4&gt;0,AG15,"-")</f>
        <v>-</v>
      </c>
      <c r="AI15" s="14"/>
      <c r="AJ15" s="398" t="s">
        <v>134</v>
      </c>
      <c r="AK15" s="399" t="s">
        <v>55</v>
      </c>
      <c r="AL15" s="399" t="s">
        <v>55</v>
      </c>
      <c r="AM15" s="400" t="s">
        <v>55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" customFormat="1" ht="20.25" customHeight="1" x14ac:dyDescent="0.25">
      <c r="A16" s="348"/>
      <c r="B16" s="529"/>
      <c r="C16" s="531"/>
      <c r="D16" s="233" t="s">
        <v>4</v>
      </c>
      <c r="E16" s="114">
        <v>35</v>
      </c>
      <c r="F16" s="114" t="str">
        <f>IF(Milch!F$4&gt;0,E16,"-")</f>
        <v>-</v>
      </c>
      <c r="G16" s="114" t="str">
        <f>IF(Milch!G$4&gt;0,F16,"-")</f>
        <v>-</v>
      </c>
      <c r="H16" s="114" t="str">
        <f>IF(Milch!H$4&gt;0,G16,"-")</f>
        <v>-</v>
      </c>
      <c r="I16" s="114" t="str">
        <f>IF(Milch!I$4&gt;0,H16,"-")</f>
        <v>-</v>
      </c>
      <c r="J16" s="114" t="str">
        <f>IF(Milch!J$4&gt;0,I16,"-")</f>
        <v>-</v>
      </c>
      <c r="K16" s="114" t="str">
        <f>IF(Milch!K$4&gt;0,J16,"-")</f>
        <v>-</v>
      </c>
      <c r="L16" s="114" t="str">
        <f>IF(Milch!L$4&gt;0,K16,"-")</f>
        <v>-</v>
      </c>
      <c r="M16" s="114" t="str">
        <f>IF(Milch!M$4&gt;0,L16,"-")</f>
        <v>-</v>
      </c>
      <c r="N16" s="114" t="str">
        <f>IF(Milch!N$4&gt;0,M16,"-")</f>
        <v>-</v>
      </c>
      <c r="O16" s="114" t="str">
        <f>IF(Milch!O$4&gt;0,N16,"-")</f>
        <v>-</v>
      </c>
      <c r="P16" s="114" t="str">
        <f>IF(Milch!P$4&gt;0,O16,"-")</f>
        <v>-</v>
      </c>
      <c r="Q16" s="114" t="str">
        <f>IF(Milch!Q$4&gt;0,P16,"-")</f>
        <v>-</v>
      </c>
      <c r="R16" s="114" t="str">
        <f>IF(Milch!R$4&gt;0,Q16,"-")</f>
        <v>-</v>
      </c>
      <c r="S16" s="114" t="str">
        <f>IF(Milch!S$4&gt;0,R16,"-")</f>
        <v>-</v>
      </c>
      <c r="T16" s="114" t="str">
        <f>IF(Milch!T$4&gt;0,S16,"-")</f>
        <v>-</v>
      </c>
      <c r="U16" s="114" t="str">
        <f>IF(Milch!U$4&gt;0,T16,"-")</f>
        <v>-</v>
      </c>
      <c r="V16" s="114" t="str">
        <f>IF(Milch!V$4&gt;0,U16,"-")</f>
        <v>-</v>
      </c>
      <c r="W16" s="114" t="str">
        <f>IF(Milch!W$4&gt;0,V16,"-")</f>
        <v>-</v>
      </c>
      <c r="X16" s="114" t="str">
        <f>IF(Milch!X$4&gt;0,W16,"-")</f>
        <v>-</v>
      </c>
      <c r="Y16" s="114" t="str">
        <f>IF(Milch!Y$4&gt;0,X16,"-")</f>
        <v>-</v>
      </c>
      <c r="Z16" s="114" t="str">
        <f>IF(Milch!Z$4&gt;0,Y16,"-")</f>
        <v>-</v>
      </c>
      <c r="AA16" s="114" t="str">
        <f>IF(Milch!AA$4&gt;0,Z16,"-")</f>
        <v>-</v>
      </c>
      <c r="AB16" s="114" t="str">
        <f>IF(Milch!AB$4&gt;0,AA16,"-")</f>
        <v>-</v>
      </c>
      <c r="AC16" s="114" t="str">
        <f>IF(Milch!AC$4&gt;0,AB16,"-")</f>
        <v>-</v>
      </c>
      <c r="AD16" s="114" t="str">
        <f>IF(Milch!AD$4&gt;0,AC16,"-")</f>
        <v>-</v>
      </c>
      <c r="AE16" s="114" t="str">
        <f>IF(Milch!AE$4&gt;0,AD16,"-")</f>
        <v>-</v>
      </c>
      <c r="AF16" s="114" t="str">
        <f>IF(Milch!AF$4&gt;0,AE16,"-")</f>
        <v>-</v>
      </c>
      <c r="AG16" s="114" t="str">
        <f>IF(Milch!AG$4&gt;0,AF16,"-")</f>
        <v>-</v>
      </c>
      <c r="AH16" s="386" t="str">
        <f>IF(Milch!AH$4&gt;0,AG16,"-")</f>
        <v>-</v>
      </c>
      <c r="AI16" s="13"/>
      <c r="AJ16" s="410" t="s">
        <v>125</v>
      </c>
      <c r="AK16" s="372"/>
      <c r="AL16" s="372"/>
      <c r="AM16" s="402"/>
      <c r="AN16" s="13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" customFormat="1" ht="20.25" customHeight="1" x14ac:dyDescent="0.25">
      <c r="A17" s="348"/>
      <c r="B17" s="529"/>
      <c r="C17" s="531"/>
      <c r="D17" s="233" t="s">
        <v>47</v>
      </c>
      <c r="E17" s="276">
        <f>E15*E16/100</f>
        <v>6.125</v>
      </c>
      <c r="F17" s="276" t="str">
        <f t="shared" ref="F17:AH17" si="32">IFERROR(F15*F16/100,"-")</f>
        <v>-</v>
      </c>
      <c r="G17" s="276" t="str">
        <f t="shared" si="32"/>
        <v>-</v>
      </c>
      <c r="H17" s="276" t="str">
        <f t="shared" si="32"/>
        <v>-</v>
      </c>
      <c r="I17" s="276" t="str">
        <f t="shared" si="32"/>
        <v>-</v>
      </c>
      <c r="J17" s="276" t="str">
        <f t="shared" si="32"/>
        <v>-</v>
      </c>
      <c r="K17" s="276" t="str">
        <f t="shared" si="32"/>
        <v>-</v>
      </c>
      <c r="L17" s="276" t="str">
        <f t="shared" si="32"/>
        <v>-</v>
      </c>
      <c r="M17" s="276" t="str">
        <f t="shared" si="32"/>
        <v>-</v>
      </c>
      <c r="N17" s="276" t="str">
        <f t="shared" si="32"/>
        <v>-</v>
      </c>
      <c r="O17" s="276" t="str">
        <f t="shared" si="32"/>
        <v>-</v>
      </c>
      <c r="P17" s="276" t="str">
        <f t="shared" si="32"/>
        <v>-</v>
      </c>
      <c r="Q17" s="276" t="str">
        <f t="shared" si="32"/>
        <v>-</v>
      </c>
      <c r="R17" s="276" t="str">
        <f t="shared" si="32"/>
        <v>-</v>
      </c>
      <c r="S17" s="276" t="str">
        <f t="shared" si="32"/>
        <v>-</v>
      </c>
      <c r="T17" s="276" t="str">
        <f t="shared" si="32"/>
        <v>-</v>
      </c>
      <c r="U17" s="276" t="str">
        <f t="shared" si="32"/>
        <v>-</v>
      </c>
      <c r="V17" s="276" t="str">
        <f t="shared" si="32"/>
        <v>-</v>
      </c>
      <c r="W17" s="276" t="str">
        <f t="shared" si="32"/>
        <v>-</v>
      </c>
      <c r="X17" s="276" t="str">
        <f t="shared" si="32"/>
        <v>-</v>
      </c>
      <c r="Y17" s="276" t="str">
        <f t="shared" si="32"/>
        <v>-</v>
      </c>
      <c r="Z17" s="276" t="str">
        <f t="shared" si="32"/>
        <v>-</v>
      </c>
      <c r="AA17" s="276" t="str">
        <f t="shared" si="32"/>
        <v>-</v>
      </c>
      <c r="AB17" s="276" t="str">
        <f t="shared" si="32"/>
        <v>-</v>
      </c>
      <c r="AC17" s="276" t="str">
        <f t="shared" si="32"/>
        <v>-</v>
      </c>
      <c r="AD17" s="276" t="str">
        <f t="shared" si="32"/>
        <v>-</v>
      </c>
      <c r="AE17" s="276" t="str">
        <f t="shared" si="32"/>
        <v>-</v>
      </c>
      <c r="AF17" s="276" t="str">
        <f t="shared" si="32"/>
        <v>-</v>
      </c>
      <c r="AG17" s="276" t="str">
        <f t="shared" si="32"/>
        <v>-</v>
      </c>
      <c r="AH17" s="387" t="str">
        <f t="shared" si="32"/>
        <v>-</v>
      </c>
      <c r="AI17" s="13"/>
      <c r="AJ17" s="411" t="s">
        <v>131</v>
      </c>
      <c r="AK17" s="372"/>
      <c r="AL17" s="372"/>
      <c r="AM17" s="402"/>
      <c r="AN17" s="13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" customFormat="1" ht="20.25" customHeight="1" x14ac:dyDescent="0.25">
      <c r="A18" s="348"/>
      <c r="B18" s="529"/>
      <c r="C18" s="531"/>
      <c r="D18" s="374" t="s">
        <v>133</v>
      </c>
      <c r="E18" s="271">
        <v>6</v>
      </c>
      <c r="F18" s="317" t="str">
        <f>IFERROR(IF((E19&lt;&gt;E$255*E18*100/E16),E19/E$255*E16/100,IF(F$5&lt;&gt;"-",E18,"-")),"-")</f>
        <v>-</v>
      </c>
      <c r="G18" s="317" t="str">
        <f t="shared" ref="G18:AH18" si="33">IFERROR(IF((F19&lt;&gt;F$255*F18*100/F16),F19/F$255*F16/100,IF(G$5&lt;&gt;"-",F18,"-")),"-")</f>
        <v>-</v>
      </c>
      <c r="H18" s="317" t="str">
        <f t="shared" si="33"/>
        <v>-</v>
      </c>
      <c r="I18" s="317" t="str">
        <f t="shared" si="33"/>
        <v>-</v>
      </c>
      <c r="J18" s="317" t="str">
        <f t="shared" si="33"/>
        <v>-</v>
      </c>
      <c r="K18" s="317" t="str">
        <f t="shared" si="33"/>
        <v>-</v>
      </c>
      <c r="L18" s="317" t="str">
        <f t="shared" si="33"/>
        <v>-</v>
      </c>
      <c r="M18" s="317" t="str">
        <f t="shared" si="33"/>
        <v>-</v>
      </c>
      <c r="N18" s="317" t="str">
        <f t="shared" si="33"/>
        <v>-</v>
      </c>
      <c r="O18" s="317" t="str">
        <f t="shared" si="33"/>
        <v>-</v>
      </c>
      <c r="P18" s="317" t="str">
        <f t="shared" si="33"/>
        <v>-</v>
      </c>
      <c r="Q18" s="317" t="str">
        <f t="shared" si="33"/>
        <v>-</v>
      </c>
      <c r="R18" s="317" t="str">
        <f t="shared" si="33"/>
        <v>-</v>
      </c>
      <c r="S18" s="317" t="str">
        <f t="shared" si="33"/>
        <v>-</v>
      </c>
      <c r="T18" s="317" t="str">
        <f t="shared" si="33"/>
        <v>-</v>
      </c>
      <c r="U18" s="317" t="str">
        <f t="shared" si="33"/>
        <v>-</v>
      </c>
      <c r="V18" s="317" t="str">
        <f t="shared" si="33"/>
        <v>-</v>
      </c>
      <c r="W18" s="317" t="str">
        <f t="shared" si="33"/>
        <v>-</v>
      </c>
      <c r="X18" s="317" t="str">
        <f t="shared" si="33"/>
        <v>-</v>
      </c>
      <c r="Y18" s="317" t="str">
        <f t="shared" si="33"/>
        <v>-</v>
      </c>
      <c r="Z18" s="317" t="str">
        <f t="shared" si="33"/>
        <v>-</v>
      </c>
      <c r="AA18" s="317" t="str">
        <f t="shared" si="33"/>
        <v>-</v>
      </c>
      <c r="AB18" s="317" t="str">
        <f t="shared" si="33"/>
        <v>-</v>
      </c>
      <c r="AC18" s="317" t="str">
        <f t="shared" si="33"/>
        <v>-</v>
      </c>
      <c r="AD18" s="317" t="str">
        <f t="shared" si="33"/>
        <v>-</v>
      </c>
      <c r="AE18" s="317" t="str">
        <f t="shared" si="33"/>
        <v>-</v>
      </c>
      <c r="AF18" s="317" t="str">
        <f t="shared" si="33"/>
        <v>-</v>
      </c>
      <c r="AG18" s="317" t="str">
        <f t="shared" si="33"/>
        <v>-</v>
      </c>
      <c r="AH18" s="388" t="str">
        <f t="shared" si="33"/>
        <v>-</v>
      </c>
      <c r="AI18" s="13"/>
      <c r="AJ18" s="411" t="s">
        <v>130</v>
      </c>
      <c r="AK18" s="372"/>
      <c r="AL18" s="372"/>
      <c r="AM18" s="402"/>
      <c r="AN18" s="13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" customFormat="1" ht="20.25" customHeight="1" x14ac:dyDescent="0.25">
      <c r="A19" s="348"/>
      <c r="B19" s="529"/>
      <c r="C19" s="531"/>
      <c r="D19" s="273" t="s">
        <v>132</v>
      </c>
      <c r="E19" s="305">
        <f t="shared" ref="E19:F19" si="34">IFERROR(E$1*E18*100/E16,"-")</f>
        <v>1080</v>
      </c>
      <c r="F19" s="305" t="str">
        <f t="shared" si="34"/>
        <v>-</v>
      </c>
      <c r="G19" s="305" t="str">
        <f t="shared" ref="G19" si="35">IFERROR(G$1*G18*100/G16,"-")</f>
        <v>-</v>
      </c>
      <c r="H19" s="305" t="str">
        <f t="shared" ref="H19" si="36">IFERROR(H$1*H18*100/H16,"-")</f>
        <v>-</v>
      </c>
      <c r="I19" s="305" t="str">
        <f t="shared" ref="I19" si="37">IFERROR(I$1*I18*100/I16,"-")</f>
        <v>-</v>
      </c>
      <c r="J19" s="305" t="str">
        <f t="shared" ref="J19" si="38">IFERROR(J$1*J18*100/J16,"-")</f>
        <v>-</v>
      </c>
      <c r="K19" s="305" t="str">
        <f t="shared" ref="K19" si="39">IFERROR(K$1*K18*100/K16,"-")</f>
        <v>-</v>
      </c>
      <c r="L19" s="305" t="str">
        <f t="shared" ref="L19" si="40">IFERROR(L$1*L18*100/L16,"-")</f>
        <v>-</v>
      </c>
      <c r="M19" s="305" t="str">
        <f t="shared" ref="M19" si="41">IFERROR(M$1*M18*100/M16,"-")</f>
        <v>-</v>
      </c>
      <c r="N19" s="305" t="str">
        <f t="shared" ref="N19" si="42">IFERROR(N$1*N18*100/N16,"-")</f>
        <v>-</v>
      </c>
      <c r="O19" s="305" t="str">
        <f t="shared" ref="O19" si="43">IFERROR(O$1*O18*100/O16,"-")</f>
        <v>-</v>
      </c>
      <c r="P19" s="305" t="str">
        <f t="shared" ref="P19" si="44">IFERROR(P$1*P18*100/P16,"-")</f>
        <v>-</v>
      </c>
      <c r="Q19" s="305" t="str">
        <f t="shared" ref="Q19" si="45">IFERROR(Q$1*Q18*100/Q16,"-")</f>
        <v>-</v>
      </c>
      <c r="R19" s="305" t="str">
        <f t="shared" ref="R19" si="46">IFERROR(R$1*R18*100/R16,"-")</f>
        <v>-</v>
      </c>
      <c r="S19" s="305" t="str">
        <f t="shared" ref="S19" si="47">IFERROR(S$1*S18*100/S16,"-")</f>
        <v>-</v>
      </c>
      <c r="T19" s="305" t="str">
        <f t="shared" ref="T19" si="48">IFERROR(T$1*T18*100/T16,"-")</f>
        <v>-</v>
      </c>
      <c r="U19" s="305" t="str">
        <f t="shared" ref="U19" si="49">IFERROR(U$1*U18*100/U16,"-")</f>
        <v>-</v>
      </c>
      <c r="V19" s="305" t="str">
        <f t="shared" ref="V19" si="50">IFERROR(V$1*V18*100/V16,"-")</f>
        <v>-</v>
      </c>
      <c r="W19" s="305" t="str">
        <f t="shared" ref="W19" si="51">IFERROR(W$1*W18*100/W16,"-")</f>
        <v>-</v>
      </c>
      <c r="X19" s="305" t="str">
        <f t="shared" ref="X19" si="52">IFERROR(X$1*X18*100/X16,"-")</f>
        <v>-</v>
      </c>
      <c r="Y19" s="305" t="str">
        <f t="shared" ref="Y19" si="53">IFERROR(Y$1*Y18*100/Y16,"-")</f>
        <v>-</v>
      </c>
      <c r="Z19" s="305" t="str">
        <f t="shared" ref="Z19" si="54">IFERROR(Z$1*Z18*100/Z16,"-")</f>
        <v>-</v>
      </c>
      <c r="AA19" s="305" t="str">
        <f t="shared" ref="AA19" si="55">IFERROR(AA$1*AA18*100/AA16,"-")</f>
        <v>-</v>
      </c>
      <c r="AB19" s="305" t="str">
        <f t="shared" ref="AB19" si="56">IFERROR(AB$1*AB18*100/AB16,"-")</f>
        <v>-</v>
      </c>
      <c r="AC19" s="305" t="str">
        <f t="shared" ref="AC19" si="57">IFERROR(AC$1*AC18*100/AC16,"-")</f>
        <v>-</v>
      </c>
      <c r="AD19" s="305" t="str">
        <f t="shared" ref="AD19" si="58">IFERROR(AD$1*AD18*100/AD16,"-")</f>
        <v>-</v>
      </c>
      <c r="AE19" s="305" t="str">
        <f t="shared" ref="AE19" si="59">IFERROR(AE$1*AE18*100/AE16,"-")</f>
        <v>-</v>
      </c>
      <c r="AF19" s="305" t="str">
        <f t="shared" ref="AF19" si="60">IFERROR(AF$1*AF18*100/AF16,"-")</f>
        <v>-</v>
      </c>
      <c r="AG19" s="305" t="str">
        <f t="shared" ref="AG19" si="61">IFERROR(AG$1*AG18*100/AG16,"-")</f>
        <v>-</v>
      </c>
      <c r="AH19" s="456" t="str">
        <f t="shared" ref="AH19" si="62">IFERROR(AH$1*AH18*100/AH16,"-")</f>
        <v>-</v>
      </c>
      <c r="AI19" s="14"/>
      <c r="AJ19" s="411" t="s">
        <v>128</v>
      </c>
      <c r="AK19" s="372"/>
      <c r="AL19" s="372"/>
      <c r="AM19" s="402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" customFormat="1" ht="20.25" customHeight="1" thickBot="1" x14ac:dyDescent="0.3">
      <c r="A20" s="348"/>
      <c r="B20" s="529"/>
      <c r="C20" s="531"/>
      <c r="D20" s="233" t="s">
        <v>105</v>
      </c>
      <c r="E20" s="270">
        <f>E$11</f>
        <v>2</v>
      </c>
      <c r="F20" s="270" t="str">
        <f>IF(Milch!F$4&gt;0,E20,"-")</f>
        <v>-</v>
      </c>
      <c r="G20" s="270" t="str">
        <f>IF(Milch!G$4&gt;0,F20,"-")</f>
        <v>-</v>
      </c>
      <c r="H20" s="270" t="str">
        <f>IF(Milch!H$4&gt;0,G20,"-")</f>
        <v>-</v>
      </c>
      <c r="I20" s="270" t="str">
        <f>IF(Milch!I$4&gt;0,H20,"-")</f>
        <v>-</v>
      </c>
      <c r="J20" s="270" t="str">
        <f>IF(Milch!J$4&gt;0,I20,"-")</f>
        <v>-</v>
      </c>
      <c r="K20" s="270" t="str">
        <f>IF(Milch!K$4&gt;0,J20,"-")</f>
        <v>-</v>
      </c>
      <c r="L20" s="270" t="str">
        <f>IF(Milch!L$4&gt;0,K20,"-")</f>
        <v>-</v>
      </c>
      <c r="M20" s="270" t="str">
        <f>IF(Milch!M$4&gt;0,L20,"-")</f>
        <v>-</v>
      </c>
      <c r="N20" s="270" t="str">
        <f>IF(Milch!N$4&gt;0,M20,"-")</f>
        <v>-</v>
      </c>
      <c r="O20" s="270" t="str">
        <f>IF(Milch!O$4&gt;0,N20,"-")</f>
        <v>-</v>
      </c>
      <c r="P20" s="270" t="str">
        <f>IF(Milch!P$4&gt;0,O20,"-")</f>
        <v>-</v>
      </c>
      <c r="Q20" s="270" t="str">
        <f>IF(Milch!Q$4&gt;0,P20,"-")</f>
        <v>-</v>
      </c>
      <c r="R20" s="270" t="str">
        <f>IF(Milch!R$4&gt;0,Q20,"-")</f>
        <v>-</v>
      </c>
      <c r="S20" s="270" t="str">
        <f>IF(Milch!S$4&gt;0,R20,"-")</f>
        <v>-</v>
      </c>
      <c r="T20" s="270" t="str">
        <f>IF(Milch!T$4&gt;0,S20,"-")</f>
        <v>-</v>
      </c>
      <c r="U20" s="270" t="str">
        <f>IF(Milch!U$4&gt;0,T20,"-")</f>
        <v>-</v>
      </c>
      <c r="V20" s="270" t="str">
        <f>IF(Milch!V$4&gt;0,U20,"-")</f>
        <v>-</v>
      </c>
      <c r="W20" s="270" t="str">
        <f>IF(Milch!W$4&gt;0,V20,"-")</f>
        <v>-</v>
      </c>
      <c r="X20" s="270" t="str">
        <f>IF(Milch!X$4&gt;0,W20,"-")</f>
        <v>-</v>
      </c>
      <c r="Y20" s="270" t="str">
        <f>IF(Milch!Y$4&gt;0,X20,"-")</f>
        <v>-</v>
      </c>
      <c r="Z20" s="270" t="str">
        <f>IF(Milch!Z$4&gt;0,Y20,"-")</f>
        <v>-</v>
      </c>
      <c r="AA20" s="270" t="str">
        <f>IF(Milch!AA$4&gt;0,Z20,"-")</f>
        <v>-</v>
      </c>
      <c r="AB20" s="270" t="str">
        <f>IF(Milch!AB$4&gt;0,AA20,"-")</f>
        <v>-</v>
      </c>
      <c r="AC20" s="270" t="str">
        <f>IF(Milch!AC$4&gt;0,AB20,"-")</f>
        <v>-</v>
      </c>
      <c r="AD20" s="270" t="str">
        <f>IF(Milch!AD$4&gt;0,AC20,"-")</f>
        <v>-</v>
      </c>
      <c r="AE20" s="270" t="str">
        <f>IF(Milch!AE$4&gt;0,AD20,"-")</f>
        <v>-</v>
      </c>
      <c r="AF20" s="270" t="str">
        <f>IF(Milch!AF$4&gt;0,AE20,"-")</f>
        <v>-</v>
      </c>
      <c r="AG20" s="270" t="str">
        <f>IF(Milch!AG$4&gt;0,AF20,"-")</f>
        <v>-</v>
      </c>
      <c r="AH20" s="389" t="str">
        <f>IF(Milch!AH$4&gt;0,AG20,"-")</f>
        <v>-</v>
      </c>
      <c r="AI20" s="13"/>
      <c r="AJ20" s="412" t="s">
        <v>129</v>
      </c>
      <c r="AK20" s="405"/>
      <c r="AL20" s="405"/>
      <c r="AM20" s="406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" customFormat="1" ht="20.25" hidden="1" customHeight="1" x14ac:dyDescent="0.25">
      <c r="A21" s="348"/>
      <c r="B21" s="529"/>
      <c r="C21" s="531"/>
      <c r="D21" s="297" t="s">
        <v>261</v>
      </c>
      <c r="E21" s="319">
        <f>IFERROR(E22*E16/100,"-")</f>
        <v>5.88</v>
      </c>
      <c r="F21" s="319" t="str">
        <f t="shared" ref="F21" si="63">IFERROR(F22*F16/100,"-")</f>
        <v>-</v>
      </c>
      <c r="G21" s="319" t="str">
        <f t="shared" ref="G21" si="64">IFERROR(G22*G16/100,"-")</f>
        <v>-</v>
      </c>
      <c r="H21" s="319" t="str">
        <f t="shared" ref="H21" si="65">IFERROR(H22*H16/100,"-")</f>
        <v>-</v>
      </c>
      <c r="I21" s="319" t="str">
        <f t="shared" ref="I21" si="66">IFERROR(I22*I16/100,"-")</f>
        <v>-</v>
      </c>
      <c r="J21" s="319" t="str">
        <f t="shared" ref="J21" si="67">IFERROR(J22*J16/100,"-")</f>
        <v>-</v>
      </c>
      <c r="K21" s="319" t="str">
        <f t="shared" ref="K21" si="68">IFERROR(K22*K16/100,"-")</f>
        <v>-</v>
      </c>
      <c r="L21" s="319" t="str">
        <f t="shared" ref="L21" si="69">IFERROR(L22*L16/100,"-")</f>
        <v>-</v>
      </c>
      <c r="M21" s="319" t="str">
        <f t="shared" ref="M21" si="70">IFERROR(M22*M16/100,"-")</f>
        <v>-</v>
      </c>
      <c r="N21" s="319" t="str">
        <f t="shared" ref="N21" si="71">IFERROR(N22*N16/100,"-")</f>
        <v>-</v>
      </c>
      <c r="O21" s="319" t="str">
        <f t="shared" ref="O21" si="72">IFERROR(O22*O16/100,"-")</f>
        <v>-</v>
      </c>
      <c r="P21" s="319" t="str">
        <f t="shared" ref="P21" si="73">IFERROR(P22*P16/100,"-")</f>
        <v>-</v>
      </c>
      <c r="Q21" s="319" t="str">
        <f t="shared" ref="Q21" si="74">IFERROR(Q22*Q16/100,"-")</f>
        <v>-</v>
      </c>
      <c r="R21" s="319" t="str">
        <f t="shared" ref="R21" si="75">IFERROR(R22*R16/100,"-")</f>
        <v>-</v>
      </c>
      <c r="S21" s="319" t="str">
        <f t="shared" ref="S21" si="76">IFERROR(S22*S16/100,"-")</f>
        <v>-</v>
      </c>
      <c r="T21" s="319" t="str">
        <f t="shared" ref="T21" si="77">IFERROR(T22*T16/100,"-")</f>
        <v>-</v>
      </c>
      <c r="U21" s="319" t="str">
        <f t="shared" ref="U21" si="78">IFERROR(U22*U16/100,"-")</f>
        <v>-</v>
      </c>
      <c r="V21" s="319" t="str">
        <f t="shared" ref="V21" si="79">IFERROR(V22*V16/100,"-")</f>
        <v>-</v>
      </c>
      <c r="W21" s="319" t="str">
        <f t="shared" ref="W21" si="80">IFERROR(W22*W16/100,"-")</f>
        <v>-</v>
      </c>
      <c r="X21" s="319" t="str">
        <f t="shared" ref="X21" si="81">IFERROR(X22*X16/100,"-")</f>
        <v>-</v>
      </c>
      <c r="Y21" s="319" t="str">
        <f t="shared" ref="Y21" si="82">IFERROR(Y22*Y16/100,"-")</f>
        <v>-</v>
      </c>
      <c r="Z21" s="319" t="str">
        <f t="shared" ref="Z21" si="83">IFERROR(Z22*Z16/100,"-")</f>
        <v>-</v>
      </c>
      <c r="AA21" s="319" t="str">
        <f t="shared" ref="AA21" si="84">IFERROR(AA22*AA16/100,"-")</f>
        <v>-</v>
      </c>
      <c r="AB21" s="319" t="str">
        <f t="shared" ref="AB21" si="85">IFERROR(AB22*AB16/100,"-")</f>
        <v>-</v>
      </c>
      <c r="AC21" s="319" t="str">
        <f t="shared" ref="AC21" si="86">IFERROR(AC22*AC16/100,"-")</f>
        <v>-</v>
      </c>
      <c r="AD21" s="319" t="str">
        <f t="shared" ref="AD21" si="87">IFERROR(AD22*AD16/100,"-")</f>
        <v>-</v>
      </c>
      <c r="AE21" s="319" t="str">
        <f t="shared" ref="AE21" si="88">IFERROR(AE22*AE16/100,"-")</f>
        <v>-</v>
      </c>
      <c r="AF21" s="319" t="str">
        <f t="shared" ref="AF21" si="89">IFERROR(AF22*AF16/100,"-")</f>
        <v>-</v>
      </c>
      <c r="AG21" s="319" t="str">
        <f t="shared" ref="AG21" si="90">IFERROR(AG22*AG16/100,"-")</f>
        <v>-</v>
      </c>
      <c r="AH21" s="457" t="str">
        <f t="shared" ref="AH21" si="91">IFERROR(AH22*AH16/100,"-")</f>
        <v>-</v>
      </c>
      <c r="AI21" s="14"/>
      <c r="AJ21" s="409"/>
      <c r="AK21" s="397"/>
      <c r="AL21" s="397"/>
      <c r="AM21" s="397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s="1" customFormat="1" ht="20.25" hidden="1" customHeight="1" x14ac:dyDescent="0.25">
      <c r="A22" s="348"/>
      <c r="B22" s="529"/>
      <c r="C22" s="531"/>
      <c r="D22" s="321" t="s">
        <v>220</v>
      </c>
      <c r="E22" s="361">
        <f>IFERROR(E19/E$255*(100-E20)/100,"-")</f>
        <v>16.8</v>
      </c>
      <c r="F22" s="361" t="str">
        <f t="shared" ref="F22:AH22" si="92">IFERROR(F19/F$255*(100-F20)/100,"-")</f>
        <v>-</v>
      </c>
      <c r="G22" s="361" t="str">
        <f t="shared" si="92"/>
        <v>-</v>
      </c>
      <c r="H22" s="361" t="str">
        <f t="shared" si="92"/>
        <v>-</v>
      </c>
      <c r="I22" s="361" t="str">
        <f t="shared" si="92"/>
        <v>-</v>
      </c>
      <c r="J22" s="361" t="str">
        <f t="shared" si="92"/>
        <v>-</v>
      </c>
      <c r="K22" s="361" t="str">
        <f t="shared" si="92"/>
        <v>-</v>
      </c>
      <c r="L22" s="361" t="str">
        <f t="shared" si="92"/>
        <v>-</v>
      </c>
      <c r="M22" s="361" t="str">
        <f t="shared" si="92"/>
        <v>-</v>
      </c>
      <c r="N22" s="361" t="str">
        <f t="shared" si="92"/>
        <v>-</v>
      </c>
      <c r="O22" s="361" t="str">
        <f t="shared" si="92"/>
        <v>-</v>
      </c>
      <c r="P22" s="361" t="str">
        <f t="shared" si="92"/>
        <v>-</v>
      </c>
      <c r="Q22" s="361" t="str">
        <f t="shared" si="92"/>
        <v>-</v>
      </c>
      <c r="R22" s="361" t="str">
        <f t="shared" si="92"/>
        <v>-</v>
      </c>
      <c r="S22" s="361" t="str">
        <f t="shared" si="92"/>
        <v>-</v>
      </c>
      <c r="T22" s="361" t="str">
        <f t="shared" si="92"/>
        <v>-</v>
      </c>
      <c r="U22" s="361" t="str">
        <f t="shared" si="92"/>
        <v>-</v>
      </c>
      <c r="V22" s="361" t="str">
        <f t="shared" si="92"/>
        <v>-</v>
      </c>
      <c r="W22" s="361" t="str">
        <f t="shared" si="92"/>
        <v>-</v>
      </c>
      <c r="X22" s="361" t="str">
        <f t="shared" si="92"/>
        <v>-</v>
      </c>
      <c r="Y22" s="361" t="str">
        <f t="shared" si="92"/>
        <v>-</v>
      </c>
      <c r="Z22" s="361" t="str">
        <f t="shared" si="92"/>
        <v>-</v>
      </c>
      <c r="AA22" s="361" t="str">
        <f t="shared" si="92"/>
        <v>-</v>
      </c>
      <c r="AB22" s="361" t="str">
        <f t="shared" si="92"/>
        <v>-</v>
      </c>
      <c r="AC22" s="361" t="str">
        <f t="shared" si="92"/>
        <v>-</v>
      </c>
      <c r="AD22" s="361" t="str">
        <f t="shared" si="92"/>
        <v>-</v>
      </c>
      <c r="AE22" s="361" t="str">
        <f t="shared" si="92"/>
        <v>-</v>
      </c>
      <c r="AF22" s="361" t="str">
        <f t="shared" si="92"/>
        <v>-</v>
      </c>
      <c r="AG22" s="361" t="str">
        <f t="shared" si="92"/>
        <v>-</v>
      </c>
      <c r="AH22" s="458" t="str">
        <f t="shared" si="92"/>
        <v>-</v>
      </c>
      <c r="AI22" s="14"/>
      <c r="AJ22" s="359"/>
      <c r="AK22" s="372"/>
      <c r="AL22" s="372"/>
      <c r="AM22" s="372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s="1" customFormat="1" ht="20.25" hidden="1" customHeight="1" thickBot="1" x14ac:dyDescent="0.3">
      <c r="A23" s="348"/>
      <c r="B23" s="529"/>
      <c r="C23" s="532"/>
      <c r="D23" s="390" t="s">
        <v>177</v>
      </c>
      <c r="E23" s="391">
        <f t="shared" ref="E23" si="93">IFERROR(E15/100*E21,"0")</f>
        <v>1.0289999999999999</v>
      </c>
      <c r="F23" s="391" t="str">
        <f t="shared" ref="F23:AH23" si="94">IFERROR(F15/100*F21,"0")</f>
        <v>0</v>
      </c>
      <c r="G23" s="391" t="str">
        <f t="shared" si="94"/>
        <v>0</v>
      </c>
      <c r="H23" s="391" t="str">
        <f t="shared" si="94"/>
        <v>0</v>
      </c>
      <c r="I23" s="391" t="str">
        <f t="shared" si="94"/>
        <v>0</v>
      </c>
      <c r="J23" s="391" t="str">
        <f t="shared" si="94"/>
        <v>0</v>
      </c>
      <c r="K23" s="391" t="str">
        <f t="shared" si="94"/>
        <v>0</v>
      </c>
      <c r="L23" s="391" t="str">
        <f t="shared" si="94"/>
        <v>0</v>
      </c>
      <c r="M23" s="391" t="str">
        <f t="shared" si="94"/>
        <v>0</v>
      </c>
      <c r="N23" s="391" t="str">
        <f t="shared" si="94"/>
        <v>0</v>
      </c>
      <c r="O23" s="391" t="str">
        <f t="shared" si="94"/>
        <v>0</v>
      </c>
      <c r="P23" s="391" t="str">
        <f t="shared" si="94"/>
        <v>0</v>
      </c>
      <c r="Q23" s="391" t="str">
        <f t="shared" si="94"/>
        <v>0</v>
      </c>
      <c r="R23" s="391" t="str">
        <f t="shared" si="94"/>
        <v>0</v>
      </c>
      <c r="S23" s="391" t="str">
        <f t="shared" si="94"/>
        <v>0</v>
      </c>
      <c r="T23" s="391" t="str">
        <f t="shared" si="94"/>
        <v>0</v>
      </c>
      <c r="U23" s="391" t="str">
        <f t="shared" si="94"/>
        <v>0</v>
      </c>
      <c r="V23" s="391" t="str">
        <f t="shared" si="94"/>
        <v>0</v>
      </c>
      <c r="W23" s="391" t="str">
        <f t="shared" si="94"/>
        <v>0</v>
      </c>
      <c r="X23" s="391" t="str">
        <f t="shared" si="94"/>
        <v>0</v>
      </c>
      <c r="Y23" s="391" t="str">
        <f t="shared" si="94"/>
        <v>0</v>
      </c>
      <c r="Z23" s="391" t="str">
        <f t="shared" si="94"/>
        <v>0</v>
      </c>
      <c r="AA23" s="391" t="str">
        <f t="shared" si="94"/>
        <v>0</v>
      </c>
      <c r="AB23" s="391" t="str">
        <f t="shared" si="94"/>
        <v>0</v>
      </c>
      <c r="AC23" s="391" t="str">
        <f t="shared" si="94"/>
        <v>0</v>
      </c>
      <c r="AD23" s="391" t="str">
        <f t="shared" si="94"/>
        <v>0</v>
      </c>
      <c r="AE23" s="391" t="str">
        <f t="shared" si="94"/>
        <v>0</v>
      </c>
      <c r="AF23" s="391" t="str">
        <f t="shared" si="94"/>
        <v>0</v>
      </c>
      <c r="AG23" s="391" t="str">
        <f t="shared" si="94"/>
        <v>0</v>
      </c>
      <c r="AH23" s="392" t="str">
        <f t="shared" si="94"/>
        <v>0</v>
      </c>
      <c r="AI23" s="14"/>
      <c r="AJ23" s="413"/>
      <c r="AK23" s="408"/>
      <c r="AL23" s="408"/>
      <c r="AM23" s="408"/>
      <c r="AN23" s="13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s="1" customFormat="1" ht="20.25" customHeight="1" x14ac:dyDescent="0.25">
      <c r="A24" s="348"/>
      <c r="B24" s="529"/>
      <c r="C24" s="530" t="s">
        <v>138</v>
      </c>
      <c r="D24" s="383" t="s">
        <v>246</v>
      </c>
      <c r="E24" s="384">
        <f>E15</f>
        <v>17.5</v>
      </c>
      <c r="F24" s="384" t="str">
        <f>IF(Milch!F$4&gt;0,E24,"-")</f>
        <v>-</v>
      </c>
      <c r="G24" s="384" t="str">
        <f>IF(Milch!G$4&gt;0,F24,"-")</f>
        <v>-</v>
      </c>
      <c r="H24" s="384" t="str">
        <f>IF(Milch!H$4&gt;0,G24,"-")</f>
        <v>-</v>
      </c>
      <c r="I24" s="384" t="str">
        <f>IF(Milch!I$4&gt;0,H24,"-")</f>
        <v>-</v>
      </c>
      <c r="J24" s="384" t="str">
        <f>IF(Milch!J$4&gt;0,I24,"-")</f>
        <v>-</v>
      </c>
      <c r="K24" s="384" t="str">
        <f>IF(Milch!K$4&gt;0,J24,"-")</f>
        <v>-</v>
      </c>
      <c r="L24" s="384" t="str">
        <f>IF(Milch!L$4&gt;0,K24,"-")</f>
        <v>-</v>
      </c>
      <c r="M24" s="384" t="str">
        <f>IF(Milch!M$4&gt;0,L24,"-")</f>
        <v>-</v>
      </c>
      <c r="N24" s="384" t="str">
        <f>IF(Milch!N$4&gt;0,M24,"-")</f>
        <v>-</v>
      </c>
      <c r="O24" s="384" t="str">
        <f>IF(Milch!O$4&gt;0,N24,"-")</f>
        <v>-</v>
      </c>
      <c r="P24" s="384" t="str">
        <f>IF(Milch!P$4&gt;0,O24,"-")</f>
        <v>-</v>
      </c>
      <c r="Q24" s="384" t="str">
        <f>IF(Milch!Q$4&gt;0,P24,"-")</f>
        <v>-</v>
      </c>
      <c r="R24" s="384" t="str">
        <f>IF(Milch!R$4&gt;0,Q24,"-")</f>
        <v>-</v>
      </c>
      <c r="S24" s="384" t="str">
        <f>IF(Milch!S$4&gt;0,R24,"-")</f>
        <v>-</v>
      </c>
      <c r="T24" s="384" t="str">
        <f>IF(Milch!T$4&gt;0,S24,"-")</f>
        <v>-</v>
      </c>
      <c r="U24" s="384" t="str">
        <f>IF(Milch!U$4&gt;0,T24,"-")</f>
        <v>-</v>
      </c>
      <c r="V24" s="384" t="str">
        <f>IF(Milch!V$4&gt;0,U24,"-")</f>
        <v>-</v>
      </c>
      <c r="W24" s="384" t="str">
        <f>IF(Milch!W$4&gt;0,V24,"-")</f>
        <v>-</v>
      </c>
      <c r="X24" s="384" t="str">
        <f>IF(Milch!X$4&gt;0,W24,"-")</f>
        <v>-</v>
      </c>
      <c r="Y24" s="384" t="str">
        <f>IF(Milch!Y$4&gt;0,X24,"-")</f>
        <v>-</v>
      </c>
      <c r="Z24" s="384" t="str">
        <f>IF(Milch!Z$4&gt;0,Y24,"-")</f>
        <v>-</v>
      </c>
      <c r="AA24" s="384" t="str">
        <f>IF(Milch!AA$4&gt;0,Z24,"-")</f>
        <v>-</v>
      </c>
      <c r="AB24" s="384" t="str">
        <f>IF(Milch!AB$4&gt;0,AA24,"-")</f>
        <v>-</v>
      </c>
      <c r="AC24" s="384" t="str">
        <f>IF(Milch!AC$4&gt;0,AB24,"-")</f>
        <v>-</v>
      </c>
      <c r="AD24" s="384" t="str">
        <f>IF(Milch!AD$4&gt;0,AC24,"-")</f>
        <v>-</v>
      </c>
      <c r="AE24" s="384" t="str">
        <f>IF(Milch!AE$4&gt;0,AD24,"-")</f>
        <v>-</v>
      </c>
      <c r="AF24" s="384" t="str">
        <f>IF(Milch!AF$4&gt;0,AE24,"-")</f>
        <v>-</v>
      </c>
      <c r="AG24" s="384" t="str">
        <f>IF(Milch!AG$4&gt;0,AF24,"-")</f>
        <v>-</v>
      </c>
      <c r="AH24" s="385" t="str">
        <f>IF(Milch!AH$4&gt;0,AG24,"-")</f>
        <v>-</v>
      </c>
      <c r="AI24" s="14"/>
      <c r="AJ24" s="398" t="s">
        <v>134</v>
      </c>
      <c r="AK24" s="399" t="s">
        <v>55</v>
      </c>
      <c r="AL24" s="399" t="s">
        <v>55</v>
      </c>
      <c r="AM24" s="400" t="s">
        <v>55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s="1" customFormat="1" ht="20.25" customHeight="1" x14ac:dyDescent="0.25">
      <c r="A25" s="348"/>
      <c r="B25" s="529"/>
      <c r="C25" s="531"/>
      <c r="D25" s="233" t="s">
        <v>4</v>
      </c>
      <c r="E25" s="114">
        <v>33</v>
      </c>
      <c r="F25" s="114" t="str">
        <f>IF(Milch!F$4&gt;0,E25,"-")</f>
        <v>-</v>
      </c>
      <c r="G25" s="114" t="str">
        <f>IF(Milch!G$4&gt;0,F25,"-")</f>
        <v>-</v>
      </c>
      <c r="H25" s="114" t="str">
        <f>IF(Milch!H$4&gt;0,G25,"-")</f>
        <v>-</v>
      </c>
      <c r="I25" s="114" t="str">
        <f>IF(Milch!I$4&gt;0,H25,"-")</f>
        <v>-</v>
      </c>
      <c r="J25" s="114" t="str">
        <f>IF(Milch!J$4&gt;0,I25,"-")</f>
        <v>-</v>
      </c>
      <c r="K25" s="114" t="str">
        <f>IF(Milch!K$4&gt;0,J25,"-")</f>
        <v>-</v>
      </c>
      <c r="L25" s="114" t="str">
        <f>IF(Milch!L$4&gt;0,K25,"-")</f>
        <v>-</v>
      </c>
      <c r="M25" s="114" t="str">
        <f>IF(Milch!M$4&gt;0,L25,"-")</f>
        <v>-</v>
      </c>
      <c r="N25" s="114" t="str">
        <f>IF(Milch!N$4&gt;0,M25,"-")</f>
        <v>-</v>
      </c>
      <c r="O25" s="114" t="str">
        <f>IF(Milch!O$4&gt;0,N25,"-")</f>
        <v>-</v>
      </c>
      <c r="P25" s="114" t="str">
        <f>IF(Milch!P$4&gt;0,O25,"-")</f>
        <v>-</v>
      </c>
      <c r="Q25" s="114" t="str">
        <f>IF(Milch!Q$4&gt;0,P25,"-")</f>
        <v>-</v>
      </c>
      <c r="R25" s="114" t="str">
        <f>IF(Milch!R$4&gt;0,Q25,"-")</f>
        <v>-</v>
      </c>
      <c r="S25" s="114" t="str">
        <f>IF(Milch!S$4&gt;0,R25,"-")</f>
        <v>-</v>
      </c>
      <c r="T25" s="114" t="str">
        <f>IF(Milch!T$4&gt;0,S25,"-")</f>
        <v>-</v>
      </c>
      <c r="U25" s="114" t="str">
        <f>IF(Milch!U$4&gt;0,T25,"-")</f>
        <v>-</v>
      </c>
      <c r="V25" s="114" t="str">
        <f>IF(Milch!V$4&gt;0,U25,"-")</f>
        <v>-</v>
      </c>
      <c r="W25" s="114" t="str">
        <f>IF(Milch!W$4&gt;0,V25,"-")</f>
        <v>-</v>
      </c>
      <c r="X25" s="114" t="str">
        <f>IF(Milch!X$4&gt;0,W25,"-")</f>
        <v>-</v>
      </c>
      <c r="Y25" s="114" t="str">
        <f>IF(Milch!Y$4&gt;0,X25,"-")</f>
        <v>-</v>
      </c>
      <c r="Z25" s="114" t="str">
        <f>IF(Milch!Z$4&gt;0,Y25,"-")</f>
        <v>-</v>
      </c>
      <c r="AA25" s="114" t="str">
        <f>IF(Milch!AA$4&gt;0,Z25,"-")</f>
        <v>-</v>
      </c>
      <c r="AB25" s="114" t="str">
        <f>IF(Milch!AB$4&gt;0,AA25,"-")</f>
        <v>-</v>
      </c>
      <c r="AC25" s="114" t="str">
        <f>IF(Milch!AC$4&gt;0,AB25,"-")</f>
        <v>-</v>
      </c>
      <c r="AD25" s="114" t="str">
        <f>IF(Milch!AD$4&gt;0,AC25,"-")</f>
        <v>-</v>
      </c>
      <c r="AE25" s="114" t="str">
        <f>IF(Milch!AE$4&gt;0,AD25,"-")</f>
        <v>-</v>
      </c>
      <c r="AF25" s="114" t="str">
        <f>IF(Milch!AF$4&gt;0,AE25,"-")</f>
        <v>-</v>
      </c>
      <c r="AG25" s="114" t="str">
        <f>IF(Milch!AG$4&gt;0,AF25,"-")</f>
        <v>-</v>
      </c>
      <c r="AH25" s="386" t="str">
        <f>IF(Milch!AH$4&gt;0,AG25,"-")</f>
        <v>-</v>
      </c>
      <c r="AI25" s="13"/>
      <c r="AJ25" s="410" t="s">
        <v>125</v>
      </c>
      <c r="AK25" s="372"/>
      <c r="AL25" s="372"/>
      <c r="AM25" s="402"/>
      <c r="AN25" s="13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s="1" customFormat="1" ht="20.25" customHeight="1" x14ac:dyDescent="0.25">
      <c r="A26" s="348"/>
      <c r="B26" s="529"/>
      <c r="C26" s="531"/>
      <c r="D26" s="233" t="s">
        <v>47</v>
      </c>
      <c r="E26" s="276">
        <f>E24*E25/100</f>
        <v>5.7750000000000004</v>
      </c>
      <c r="F26" s="276" t="str">
        <f t="shared" ref="F26:AH26" si="95">IFERROR(F24*F25/100,"-")</f>
        <v>-</v>
      </c>
      <c r="G26" s="276" t="str">
        <f t="shared" si="95"/>
        <v>-</v>
      </c>
      <c r="H26" s="276" t="str">
        <f t="shared" si="95"/>
        <v>-</v>
      </c>
      <c r="I26" s="276" t="str">
        <f t="shared" si="95"/>
        <v>-</v>
      </c>
      <c r="J26" s="276" t="str">
        <f t="shared" si="95"/>
        <v>-</v>
      </c>
      <c r="K26" s="276" t="str">
        <f t="shared" si="95"/>
        <v>-</v>
      </c>
      <c r="L26" s="276" t="str">
        <f t="shared" si="95"/>
        <v>-</v>
      </c>
      <c r="M26" s="276" t="str">
        <f t="shared" si="95"/>
        <v>-</v>
      </c>
      <c r="N26" s="276" t="str">
        <f t="shared" si="95"/>
        <v>-</v>
      </c>
      <c r="O26" s="276" t="str">
        <f t="shared" si="95"/>
        <v>-</v>
      </c>
      <c r="P26" s="276" t="str">
        <f t="shared" si="95"/>
        <v>-</v>
      </c>
      <c r="Q26" s="276" t="str">
        <f t="shared" si="95"/>
        <v>-</v>
      </c>
      <c r="R26" s="276" t="str">
        <f t="shared" si="95"/>
        <v>-</v>
      </c>
      <c r="S26" s="276" t="str">
        <f t="shared" si="95"/>
        <v>-</v>
      </c>
      <c r="T26" s="276" t="str">
        <f t="shared" si="95"/>
        <v>-</v>
      </c>
      <c r="U26" s="276" t="str">
        <f t="shared" si="95"/>
        <v>-</v>
      </c>
      <c r="V26" s="276" t="str">
        <f t="shared" si="95"/>
        <v>-</v>
      </c>
      <c r="W26" s="276" t="str">
        <f t="shared" si="95"/>
        <v>-</v>
      </c>
      <c r="X26" s="276" t="str">
        <f t="shared" si="95"/>
        <v>-</v>
      </c>
      <c r="Y26" s="276" t="str">
        <f t="shared" si="95"/>
        <v>-</v>
      </c>
      <c r="Z26" s="276" t="str">
        <f t="shared" si="95"/>
        <v>-</v>
      </c>
      <c r="AA26" s="276" t="str">
        <f t="shared" si="95"/>
        <v>-</v>
      </c>
      <c r="AB26" s="276" t="str">
        <f t="shared" si="95"/>
        <v>-</v>
      </c>
      <c r="AC26" s="276" t="str">
        <f t="shared" si="95"/>
        <v>-</v>
      </c>
      <c r="AD26" s="276" t="str">
        <f t="shared" si="95"/>
        <v>-</v>
      </c>
      <c r="AE26" s="276" t="str">
        <f t="shared" si="95"/>
        <v>-</v>
      </c>
      <c r="AF26" s="276" t="str">
        <f t="shared" si="95"/>
        <v>-</v>
      </c>
      <c r="AG26" s="276" t="str">
        <f t="shared" si="95"/>
        <v>-</v>
      </c>
      <c r="AH26" s="387" t="str">
        <f t="shared" si="95"/>
        <v>-</v>
      </c>
      <c r="AI26" s="13"/>
      <c r="AJ26" s="411" t="s">
        <v>131</v>
      </c>
      <c r="AK26" s="372"/>
      <c r="AL26" s="372"/>
      <c r="AM26" s="402"/>
      <c r="AN26" s="13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s="1" customFormat="1" ht="20.25" customHeight="1" x14ac:dyDescent="0.25">
      <c r="A27" s="348"/>
      <c r="B27" s="529"/>
      <c r="C27" s="531"/>
      <c r="D27" s="374" t="s">
        <v>133</v>
      </c>
      <c r="E27" s="271"/>
      <c r="F27" s="317" t="str">
        <f>IFERROR(IF((E28&lt;&gt;E$255*E27*100/E25),E28/E$255*E25/100,IF(F$5&lt;&gt;"-",E27,"-")),"-")</f>
        <v>-</v>
      </c>
      <c r="G27" s="317" t="str">
        <f t="shared" ref="G27:AH27" si="96">IFERROR(IF((F28&lt;&gt;F$255*F27*100/F25),F28/F$255*F25/100,IF(G$5&lt;&gt;"-",F27,"-")),"-")</f>
        <v>-</v>
      </c>
      <c r="H27" s="317" t="str">
        <f t="shared" si="96"/>
        <v>-</v>
      </c>
      <c r="I27" s="317" t="str">
        <f t="shared" si="96"/>
        <v>-</v>
      </c>
      <c r="J27" s="317" t="str">
        <f t="shared" si="96"/>
        <v>-</v>
      </c>
      <c r="K27" s="317" t="str">
        <f t="shared" si="96"/>
        <v>-</v>
      </c>
      <c r="L27" s="317" t="str">
        <f t="shared" si="96"/>
        <v>-</v>
      </c>
      <c r="M27" s="317" t="str">
        <f t="shared" si="96"/>
        <v>-</v>
      </c>
      <c r="N27" s="317" t="str">
        <f t="shared" si="96"/>
        <v>-</v>
      </c>
      <c r="O27" s="317" t="str">
        <f t="shared" si="96"/>
        <v>-</v>
      </c>
      <c r="P27" s="317" t="str">
        <f t="shared" si="96"/>
        <v>-</v>
      </c>
      <c r="Q27" s="317" t="str">
        <f t="shared" si="96"/>
        <v>-</v>
      </c>
      <c r="R27" s="317" t="str">
        <f t="shared" si="96"/>
        <v>-</v>
      </c>
      <c r="S27" s="317" t="str">
        <f t="shared" si="96"/>
        <v>-</v>
      </c>
      <c r="T27" s="317" t="str">
        <f t="shared" si="96"/>
        <v>-</v>
      </c>
      <c r="U27" s="317" t="str">
        <f t="shared" si="96"/>
        <v>-</v>
      </c>
      <c r="V27" s="317" t="str">
        <f t="shared" si="96"/>
        <v>-</v>
      </c>
      <c r="W27" s="317" t="str">
        <f t="shared" si="96"/>
        <v>-</v>
      </c>
      <c r="X27" s="317" t="str">
        <f t="shared" si="96"/>
        <v>-</v>
      </c>
      <c r="Y27" s="317" t="str">
        <f t="shared" si="96"/>
        <v>-</v>
      </c>
      <c r="Z27" s="317" t="str">
        <f t="shared" si="96"/>
        <v>-</v>
      </c>
      <c r="AA27" s="317" t="str">
        <f t="shared" si="96"/>
        <v>-</v>
      </c>
      <c r="AB27" s="317" t="str">
        <f t="shared" si="96"/>
        <v>-</v>
      </c>
      <c r="AC27" s="317" t="str">
        <f t="shared" si="96"/>
        <v>-</v>
      </c>
      <c r="AD27" s="317" t="str">
        <f t="shared" si="96"/>
        <v>-</v>
      </c>
      <c r="AE27" s="317" t="str">
        <f t="shared" si="96"/>
        <v>-</v>
      </c>
      <c r="AF27" s="317" t="str">
        <f t="shared" si="96"/>
        <v>-</v>
      </c>
      <c r="AG27" s="317" t="str">
        <f t="shared" si="96"/>
        <v>-</v>
      </c>
      <c r="AH27" s="388" t="str">
        <f t="shared" si="96"/>
        <v>-</v>
      </c>
      <c r="AI27" s="13"/>
      <c r="AJ27" s="411" t="s">
        <v>130</v>
      </c>
      <c r="AK27" s="372"/>
      <c r="AL27" s="372"/>
      <c r="AM27" s="402"/>
      <c r="AN27" s="13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s="1" customFormat="1" ht="20.25" customHeight="1" x14ac:dyDescent="0.25">
      <c r="A28" s="348"/>
      <c r="B28" s="529"/>
      <c r="C28" s="531"/>
      <c r="D28" s="273" t="s">
        <v>132</v>
      </c>
      <c r="E28" s="305">
        <f>IFERROR(E$1*E27*100/E25,"-")</f>
        <v>0</v>
      </c>
      <c r="F28" s="305" t="str">
        <f t="shared" ref="F28" si="97">IFERROR(F$1*F27*100/F25,"-")</f>
        <v>-</v>
      </c>
      <c r="G28" s="305" t="str">
        <f t="shared" ref="G28" si="98">IFERROR(G$1*G27*100/G25,"-")</f>
        <v>-</v>
      </c>
      <c r="H28" s="305" t="str">
        <f t="shared" ref="H28" si="99">IFERROR(H$1*H27*100/H25,"-")</f>
        <v>-</v>
      </c>
      <c r="I28" s="305" t="str">
        <f t="shared" ref="I28" si="100">IFERROR(I$1*I27*100/I25,"-")</f>
        <v>-</v>
      </c>
      <c r="J28" s="305" t="str">
        <f t="shared" ref="J28" si="101">IFERROR(J$1*J27*100/J25,"-")</f>
        <v>-</v>
      </c>
      <c r="K28" s="305" t="str">
        <f t="shared" ref="K28" si="102">IFERROR(K$1*K27*100/K25,"-")</f>
        <v>-</v>
      </c>
      <c r="L28" s="305" t="str">
        <f t="shared" ref="L28" si="103">IFERROR(L$1*L27*100/L25,"-")</f>
        <v>-</v>
      </c>
      <c r="M28" s="305" t="str">
        <f t="shared" ref="M28" si="104">IFERROR(M$1*M27*100/M25,"-")</f>
        <v>-</v>
      </c>
      <c r="N28" s="305" t="str">
        <f t="shared" ref="N28" si="105">IFERROR(N$1*N27*100/N25,"-")</f>
        <v>-</v>
      </c>
      <c r="O28" s="305" t="str">
        <f t="shared" ref="O28" si="106">IFERROR(O$1*O27*100/O25,"-")</f>
        <v>-</v>
      </c>
      <c r="P28" s="305" t="str">
        <f t="shared" ref="P28" si="107">IFERROR(P$1*P27*100/P25,"-")</f>
        <v>-</v>
      </c>
      <c r="Q28" s="305" t="str">
        <f t="shared" ref="Q28" si="108">IFERROR(Q$1*Q27*100/Q25,"-")</f>
        <v>-</v>
      </c>
      <c r="R28" s="305" t="str">
        <f t="shared" ref="R28" si="109">IFERROR(R$1*R27*100/R25,"-")</f>
        <v>-</v>
      </c>
      <c r="S28" s="305" t="str">
        <f t="shared" ref="S28" si="110">IFERROR(S$1*S27*100/S25,"-")</f>
        <v>-</v>
      </c>
      <c r="T28" s="305" t="str">
        <f t="shared" ref="T28" si="111">IFERROR(T$1*T27*100/T25,"-")</f>
        <v>-</v>
      </c>
      <c r="U28" s="305" t="str">
        <f t="shared" ref="U28" si="112">IFERROR(U$1*U27*100/U25,"-")</f>
        <v>-</v>
      </c>
      <c r="V28" s="305" t="str">
        <f t="shared" ref="V28" si="113">IFERROR(V$1*V27*100/V25,"-")</f>
        <v>-</v>
      </c>
      <c r="W28" s="305" t="str">
        <f t="shared" ref="W28" si="114">IFERROR(W$1*W27*100/W25,"-")</f>
        <v>-</v>
      </c>
      <c r="X28" s="305" t="str">
        <f t="shared" ref="X28" si="115">IFERROR(X$1*X27*100/X25,"-")</f>
        <v>-</v>
      </c>
      <c r="Y28" s="305" t="str">
        <f t="shared" ref="Y28" si="116">IFERROR(Y$1*Y27*100/Y25,"-")</f>
        <v>-</v>
      </c>
      <c r="Z28" s="305" t="str">
        <f t="shared" ref="Z28" si="117">IFERROR(Z$1*Z27*100/Z25,"-")</f>
        <v>-</v>
      </c>
      <c r="AA28" s="305" t="str">
        <f t="shared" ref="AA28" si="118">IFERROR(AA$1*AA27*100/AA25,"-")</f>
        <v>-</v>
      </c>
      <c r="AB28" s="305" t="str">
        <f t="shared" ref="AB28" si="119">IFERROR(AB$1*AB27*100/AB25,"-")</f>
        <v>-</v>
      </c>
      <c r="AC28" s="305" t="str">
        <f t="shared" ref="AC28" si="120">IFERROR(AC$1*AC27*100/AC25,"-")</f>
        <v>-</v>
      </c>
      <c r="AD28" s="305" t="str">
        <f t="shared" ref="AD28" si="121">IFERROR(AD$1*AD27*100/AD25,"-")</f>
        <v>-</v>
      </c>
      <c r="AE28" s="305" t="str">
        <f t="shared" ref="AE28" si="122">IFERROR(AE$1*AE27*100/AE25,"-")</f>
        <v>-</v>
      </c>
      <c r="AF28" s="305" t="str">
        <f t="shared" ref="AF28" si="123">IFERROR(AF$1*AF27*100/AF25,"-")</f>
        <v>-</v>
      </c>
      <c r="AG28" s="305" t="str">
        <f t="shared" ref="AG28" si="124">IFERROR(AG$1*AG27*100/AG25,"-")</f>
        <v>-</v>
      </c>
      <c r="AH28" s="456" t="str">
        <f t="shared" ref="AH28" si="125">IFERROR(AH$1*AH27*100/AH25,"-")</f>
        <v>-</v>
      </c>
      <c r="AI28" s="13"/>
      <c r="AJ28" s="411" t="s">
        <v>128</v>
      </c>
      <c r="AK28" s="372"/>
      <c r="AL28" s="372"/>
      <c r="AM28" s="402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s="1" customFormat="1" ht="20.25" customHeight="1" thickBot="1" x14ac:dyDescent="0.3">
      <c r="A29" s="348"/>
      <c r="B29" s="529"/>
      <c r="C29" s="531"/>
      <c r="D29" s="233" t="s">
        <v>105</v>
      </c>
      <c r="E29" s="270">
        <f>E$11</f>
        <v>2</v>
      </c>
      <c r="F29" s="270" t="str">
        <f>IF(Milch!F$4&gt;0,E29,"-")</f>
        <v>-</v>
      </c>
      <c r="G29" s="270" t="str">
        <f>IF(Milch!G$4&gt;0,F29,"-")</f>
        <v>-</v>
      </c>
      <c r="H29" s="270" t="str">
        <f>IF(Milch!H$4&gt;0,G29,"-")</f>
        <v>-</v>
      </c>
      <c r="I29" s="270" t="str">
        <f>IF(Milch!I$4&gt;0,H29,"-")</f>
        <v>-</v>
      </c>
      <c r="J29" s="270" t="str">
        <f>IF(Milch!J$4&gt;0,I29,"-")</f>
        <v>-</v>
      </c>
      <c r="K29" s="270" t="str">
        <f>IF(Milch!K$4&gt;0,J29,"-")</f>
        <v>-</v>
      </c>
      <c r="L29" s="270" t="str">
        <f>IF(Milch!L$4&gt;0,K29,"-")</f>
        <v>-</v>
      </c>
      <c r="M29" s="270" t="str">
        <f>IF(Milch!M$4&gt;0,L29,"-")</f>
        <v>-</v>
      </c>
      <c r="N29" s="270" t="str">
        <f>IF(Milch!N$4&gt;0,M29,"-")</f>
        <v>-</v>
      </c>
      <c r="O29" s="270" t="str">
        <f>IF(Milch!O$4&gt;0,N29,"-")</f>
        <v>-</v>
      </c>
      <c r="P29" s="270" t="str">
        <f>IF(Milch!P$4&gt;0,O29,"-")</f>
        <v>-</v>
      </c>
      <c r="Q29" s="270" t="str">
        <f>IF(Milch!Q$4&gt;0,P29,"-")</f>
        <v>-</v>
      </c>
      <c r="R29" s="270" t="str">
        <f>IF(Milch!R$4&gt;0,Q29,"-")</f>
        <v>-</v>
      </c>
      <c r="S29" s="270" t="str">
        <f>IF(Milch!S$4&gt;0,R29,"-")</f>
        <v>-</v>
      </c>
      <c r="T29" s="270" t="str">
        <f>IF(Milch!T$4&gt;0,S29,"-")</f>
        <v>-</v>
      </c>
      <c r="U29" s="270" t="str">
        <f>IF(Milch!U$4&gt;0,T29,"-")</f>
        <v>-</v>
      </c>
      <c r="V29" s="270" t="str">
        <f>IF(Milch!V$4&gt;0,U29,"-")</f>
        <v>-</v>
      </c>
      <c r="W29" s="270" t="str">
        <f>IF(Milch!W$4&gt;0,V29,"-")</f>
        <v>-</v>
      </c>
      <c r="X29" s="270" t="str">
        <f>IF(Milch!X$4&gt;0,W29,"-")</f>
        <v>-</v>
      </c>
      <c r="Y29" s="270" t="str">
        <f>IF(Milch!Y$4&gt;0,X29,"-")</f>
        <v>-</v>
      </c>
      <c r="Z29" s="270" t="str">
        <f>IF(Milch!Z$4&gt;0,Y29,"-")</f>
        <v>-</v>
      </c>
      <c r="AA29" s="270" t="str">
        <f>IF(Milch!AA$4&gt;0,Z29,"-")</f>
        <v>-</v>
      </c>
      <c r="AB29" s="270" t="str">
        <f>IF(Milch!AB$4&gt;0,AA29,"-")</f>
        <v>-</v>
      </c>
      <c r="AC29" s="270" t="str">
        <f>IF(Milch!AC$4&gt;0,AB29,"-")</f>
        <v>-</v>
      </c>
      <c r="AD29" s="270" t="str">
        <f>IF(Milch!AD$4&gt;0,AC29,"-")</f>
        <v>-</v>
      </c>
      <c r="AE29" s="270" t="str">
        <f>IF(Milch!AE$4&gt;0,AD29,"-")</f>
        <v>-</v>
      </c>
      <c r="AF29" s="270" t="str">
        <f>IF(Milch!AF$4&gt;0,AE29,"-")</f>
        <v>-</v>
      </c>
      <c r="AG29" s="270" t="str">
        <f>IF(Milch!AG$4&gt;0,AF29,"-")</f>
        <v>-</v>
      </c>
      <c r="AH29" s="389" t="str">
        <f>IF(Milch!AH$4&gt;0,AG29,"-")</f>
        <v>-</v>
      </c>
      <c r="AI29" s="13"/>
      <c r="AJ29" s="412" t="s">
        <v>129</v>
      </c>
      <c r="AK29" s="405"/>
      <c r="AL29" s="405"/>
      <c r="AM29" s="40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s="1" customFormat="1" ht="20.25" hidden="1" customHeight="1" x14ac:dyDescent="0.25">
      <c r="A30" s="348"/>
      <c r="B30" s="529"/>
      <c r="C30" s="531"/>
      <c r="D30" s="297" t="str">
        <f>D$12</f>
        <v>FM &gt; KUH kg TM/Tag
ohne Futterrest</v>
      </c>
      <c r="E30" s="319">
        <f>IFERROR(E31*E25/100,"-")</f>
        <v>0</v>
      </c>
      <c r="F30" s="319" t="str">
        <f t="shared" ref="F30" si="126">IFERROR(F31*F25/100,"-")</f>
        <v>-</v>
      </c>
      <c r="G30" s="319" t="str">
        <f t="shared" ref="G30" si="127">IFERROR(G31*G25/100,"-")</f>
        <v>-</v>
      </c>
      <c r="H30" s="319" t="str">
        <f t="shared" ref="H30" si="128">IFERROR(H31*H25/100,"-")</f>
        <v>-</v>
      </c>
      <c r="I30" s="319" t="str">
        <f t="shared" ref="I30" si="129">IFERROR(I31*I25/100,"-")</f>
        <v>-</v>
      </c>
      <c r="J30" s="319" t="str">
        <f t="shared" ref="J30" si="130">IFERROR(J31*J25/100,"-")</f>
        <v>-</v>
      </c>
      <c r="K30" s="319" t="str">
        <f t="shared" ref="K30" si="131">IFERROR(K31*K25/100,"-")</f>
        <v>-</v>
      </c>
      <c r="L30" s="319" t="str">
        <f t="shared" ref="L30" si="132">IFERROR(L31*L25/100,"-")</f>
        <v>-</v>
      </c>
      <c r="M30" s="319" t="str">
        <f t="shared" ref="M30" si="133">IFERROR(M31*M25/100,"-")</f>
        <v>-</v>
      </c>
      <c r="N30" s="319" t="str">
        <f t="shared" ref="N30" si="134">IFERROR(N31*N25/100,"-")</f>
        <v>-</v>
      </c>
      <c r="O30" s="319" t="str">
        <f t="shared" ref="O30" si="135">IFERROR(O31*O25/100,"-")</f>
        <v>-</v>
      </c>
      <c r="P30" s="319" t="str">
        <f t="shared" ref="P30" si="136">IFERROR(P31*P25/100,"-")</f>
        <v>-</v>
      </c>
      <c r="Q30" s="319" t="str">
        <f t="shared" ref="Q30" si="137">IFERROR(Q31*Q25/100,"-")</f>
        <v>-</v>
      </c>
      <c r="R30" s="319" t="str">
        <f t="shared" ref="R30" si="138">IFERROR(R31*R25/100,"-")</f>
        <v>-</v>
      </c>
      <c r="S30" s="319" t="str">
        <f t="shared" ref="S30" si="139">IFERROR(S31*S25/100,"-")</f>
        <v>-</v>
      </c>
      <c r="T30" s="319" t="str">
        <f t="shared" ref="T30" si="140">IFERROR(T31*T25/100,"-")</f>
        <v>-</v>
      </c>
      <c r="U30" s="319" t="str">
        <f t="shared" ref="U30" si="141">IFERROR(U31*U25/100,"-")</f>
        <v>-</v>
      </c>
      <c r="V30" s="319" t="str">
        <f t="shared" ref="V30" si="142">IFERROR(V31*V25/100,"-")</f>
        <v>-</v>
      </c>
      <c r="W30" s="319" t="str">
        <f t="shared" ref="W30" si="143">IFERROR(W31*W25/100,"-")</f>
        <v>-</v>
      </c>
      <c r="X30" s="319" t="str">
        <f t="shared" ref="X30" si="144">IFERROR(X31*X25/100,"-")</f>
        <v>-</v>
      </c>
      <c r="Y30" s="319" t="str">
        <f t="shared" ref="Y30" si="145">IFERROR(Y31*Y25/100,"-")</f>
        <v>-</v>
      </c>
      <c r="Z30" s="319" t="str">
        <f t="shared" ref="Z30" si="146">IFERROR(Z31*Z25/100,"-")</f>
        <v>-</v>
      </c>
      <c r="AA30" s="319" t="str">
        <f t="shared" ref="AA30" si="147">IFERROR(AA31*AA25/100,"-")</f>
        <v>-</v>
      </c>
      <c r="AB30" s="319" t="str">
        <f t="shared" ref="AB30" si="148">IFERROR(AB31*AB25/100,"-")</f>
        <v>-</v>
      </c>
      <c r="AC30" s="319" t="str">
        <f t="shared" ref="AC30" si="149">IFERROR(AC31*AC25/100,"-")</f>
        <v>-</v>
      </c>
      <c r="AD30" s="319" t="str">
        <f t="shared" ref="AD30" si="150">IFERROR(AD31*AD25/100,"-")</f>
        <v>-</v>
      </c>
      <c r="AE30" s="319" t="str">
        <f t="shared" ref="AE30" si="151">IFERROR(AE31*AE25/100,"-")</f>
        <v>-</v>
      </c>
      <c r="AF30" s="319" t="str">
        <f t="shared" ref="AF30" si="152">IFERROR(AF31*AF25/100,"-")</f>
        <v>-</v>
      </c>
      <c r="AG30" s="319" t="str">
        <f t="shared" ref="AG30" si="153">IFERROR(AG31*AG25/100,"-")</f>
        <v>-</v>
      </c>
      <c r="AH30" s="457" t="str">
        <f t="shared" ref="AH30" si="154">IFERROR(AH31*AH25/100,"-")</f>
        <v>-</v>
      </c>
      <c r="AI30" s="13"/>
      <c r="AJ30" s="409"/>
      <c r="AK30" s="397"/>
      <c r="AL30" s="397"/>
      <c r="AM30" s="397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1" customFormat="1" ht="20.25" hidden="1" customHeight="1" x14ac:dyDescent="0.25">
      <c r="A31" s="348"/>
      <c r="B31" s="529"/>
      <c r="C31" s="531"/>
      <c r="D31" s="321" t="s">
        <v>220</v>
      </c>
      <c r="E31" s="361">
        <f>IFERROR(E28/E$255*(100-E29)/100,"-")</f>
        <v>0</v>
      </c>
      <c r="F31" s="361" t="str">
        <f t="shared" ref="F31:AH31" si="155">IFERROR(F28/F$255*(100-F29)/100,"-")</f>
        <v>-</v>
      </c>
      <c r="G31" s="361" t="str">
        <f t="shared" si="155"/>
        <v>-</v>
      </c>
      <c r="H31" s="361" t="str">
        <f t="shared" si="155"/>
        <v>-</v>
      </c>
      <c r="I31" s="361" t="str">
        <f t="shared" si="155"/>
        <v>-</v>
      </c>
      <c r="J31" s="361" t="str">
        <f t="shared" si="155"/>
        <v>-</v>
      </c>
      <c r="K31" s="361" t="str">
        <f t="shared" si="155"/>
        <v>-</v>
      </c>
      <c r="L31" s="361" t="str">
        <f t="shared" si="155"/>
        <v>-</v>
      </c>
      <c r="M31" s="361" t="str">
        <f t="shared" si="155"/>
        <v>-</v>
      </c>
      <c r="N31" s="361" t="str">
        <f t="shared" si="155"/>
        <v>-</v>
      </c>
      <c r="O31" s="361" t="str">
        <f t="shared" si="155"/>
        <v>-</v>
      </c>
      <c r="P31" s="361" t="str">
        <f t="shared" si="155"/>
        <v>-</v>
      </c>
      <c r="Q31" s="361" t="str">
        <f t="shared" si="155"/>
        <v>-</v>
      </c>
      <c r="R31" s="361" t="str">
        <f t="shared" si="155"/>
        <v>-</v>
      </c>
      <c r="S31" s="361" t="str">
        <f t="shared" si="155"/>
        <v>-</v>
      </c>
      <c r="T31" s="361" t="str">
        <f t="shared" si="155"/>
        <v>-</v>
      </c>
      <c r="U31" s="361" t="str">
        <f t="shared" si="155"/>
        <v>-</v>
      </c>
      <c r="V31" s="361" t="str">
        <f t="shared" si="155"/>
        <v>-</v>
      </c>
      <c r="W31" s="361" t="str">
        <f t="shared" si="155"/>
        <v>-</v>
      </c>
      <c r="X31" s="361" t="str">
        <f t="shared" si="155"/>
        <v>-</v>
      </c>
      <c r="Y31" s="361" t="str">
        <f t="shared" si="155"/>
        <v>-</v>
      </c>
      <c r="Z31" s="361" t="str">
        <f t="shared" si="155"/>
        <v>-</v>
      </c>
      <c r="AA31" s="361" t="str">
        <f t="shared" si="155"/>
        <v>-</v>
      </c>
      <c r="AB31" s="361" t="str">
        <f t="shared" si="155"/>
        <v>-</v>
      </c>
      <c r="AC31" s="361" t="str">
        <f t="shared" si="155"/>
        <v>-</v>
      </c>
      <c r="AD31" s="361" t="str">
        <f t="shared" si="155"/>
        <v>-</v>
      </c>
      <c r="AE31" s="361" t="str">
        <f t="shared" si="155"/>
        <v>-</v>
      </c>
      <c r="AF31" s="361" t="str">
        <f t="shared" si="155"/>
        <v>-</v>
      </c>
      <c r="AG31" s="361" t="str">
        <f t="shared" si="155"/>
        <v>-</v>
      </c>
      <c r="AH31" s="458" t="str">
        <f t="shared" si="155"/>
        <v>-</v>
      </c>
      <c r="AI31" s="13"/>
      <c r="AJ31" s="359"/>
      <c r="AK31" s="372"/>
      <c r="AL31" s="372"/>
      <c r="AM31" s="372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s="1" customFormat="1" ht="20.25" hidden="1" customHeight="1" thickBot="1" x14ac:dyDescent="0.3">
      <c r="A32" s="348"/>
      <c r="B32" s="529"/>
      <c r="C32" s="532"/>
      <c r="D32" s="390" t="s">
        <v>177</v>
      </c>
      <c r="E32" s="391">
        <f t="shared" ref="E32" si="156">IFERROR(E24/100*E30,"0")</f>
        <v>0</v>
      </c>
      <c r="F32" s="391" t="str">
        <f t="shared" ref="F32:AH32" si="157">IFERROR(F24/100*F30,"0")</f>
        <v>0</v>
      </c>
      <c r="G32" s="391" t="str">
        <f t="shared" si="157"/>
        <v>0</v>
      </c>
      <c r="H32" s="391" t="str">
        <f t="shared" si="157"/>
        <v>0</v>
      </c>
      <c r="I32" s="391" t="str">
        <f t="shared" si="157"/>
        <v>0</v>
      </c>
      <c r="J32" s="391" t="str">
        <f t="shared" si="157"/>
        <v>0</v>
      </c>
      <c r="K32" s="391" t="str">
        <f t="shared" si="157"/>
        <v>0</v>
      </c>
      <c r="L32" s="391" t="str">
        <f t="shared" si="157"/>
        <v>0</v>
      </c>
      <c r="M32" s="391" t="str">
        <f t="shared" si="157"/>
        <v>0</v>
      </c>
      <c r="N32" s="391" t="str">
        <f t="shared" si="157"/>
        <v>0</v>
      </c>
      <c r="O32" s="391" t="str">
        <f t="shared" si="157"/>
        <v>0</v>
      </c>
      <c r="P32" s="391" t="str">
        <f t="shared" si="157"/>
        <v>0</v>
      </c>
      <c r="Q32" s="391" t="str">
        <f t="shared" si="157"/>
        <v>0</v>
      </c>
      <c r="R32" s="391" t="str">
        <f t="shared" si="157"/>
        <v>0</v>
      </c>
      <c r="S32" s="391" t="str">
        <f t="shared" si="157"/>
        <v>0</v>
      </c>
      <c r="T32" s="391" t="str">
        <f t="shared" si="157"/>
        <v>0</v>
      </c>
      <c r="U32" s="391" t="str">
        <f t="shared" si="157"/>
        <v>0</v>
      </c>
      <c r="V32" s="391" t="str">
        <f t="shared" si="157"/>
        <v>0</v>
      </c>
      <c r="W32" s="391" t="str">
        <f t="shared" si="157"/>
        <v>0</v>
      </c>
      <c r="X32" s="391" t="str">
        <f t="shared" si="157"/>
        <v>0</v>
      </c>
      <c r="Y32" s="391" t="str">
        <f t="shared" si="157"/>
        <v>0</v>
      </c>
      <c r="Z32" s="391" t="str">
        <f t="shared" si="157"/>
        <v>0</v>
      </c>
      <c r="AA32" s="391" t="str">
        <f t="shared" si="157"/>
        <v>0</v>
      </c>
      <c r="AB32" s="391" t="str">
        <f t="shared" si="157"/>
        <v>0</v>
      </c>
      <c r="AC32" s="391" t="str">
        <f t="shared" si="157"/>
        <v>0</v>
      </c>
      <c r="AD32" s="391" t="str">
        <f t="shared" si="157"/>
        <v>0</v>
      </c>
      <c r="AE32" s="391" t="str">
        <f t="shared" si="157"/>
        <v>0</v>
      </c>
      <c r="AF32" s="391" t="str">
        <f t="shared" si="157"/>
        <v>0</v>
      </c>
      <c r="AG32" s="391" t="str">
        <f t="shared" si="157"/>
        <v>0</v>
      </c>
      <c r="AH32" s="392" t="str">
        <f t="shared" si="157"/>
        <v>0</v>
      </c>
      <c r="AI32" s="14"/>
      <c r="AJ32" s="413"/>
      <c r="AK32" s="408"/>
      <c r="AL32" s="408"/>
      <c r="AM32" s="408"/>
      <c r="AN32" s="13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s="1" customFormat="1" ht="20.25" customHeight="1" x14ac:dyDescent="0.25">
      <c r="A33" s="348"/>
      <c r="B33" s="529"/>
      <c r="C33" s="530" t="s">
        <v>139</v>
      </c>
      <c r="D33" s="383" t="s">
        <v>246</v>
      </c>
      <c r="E33" s="384">
        <f>E24</f>
        <v>17.5</v>
      </c>
      <c r="F33" s="384" t="str">
        <f>IF(Milch!F$4&gt;0,E33,"-")</f>
        <v>-</v>
      </c>
      <c r="G33" s="384" t="str">
        <f>IF(Milch!G$4&gt;0,F33,"-")</f>
        <v>-</v>
      </c>
      <c r="H33" s="384" t="str">
        <f>IF(Milch!H$4&gt;0,G33,"-")</f>
        <v>-</v>
      </c>
      <c r="I33" s="384" t="str">
        <f>IF(Milch!I$4&gt;0,H33,"-")</f>
        <v>-</v>
      </c>
      <c r="J33" s="384" t="str">
        <f>IF(Milch!J$4&gt;0,I33,"-")</f>
        <v>-</v>
      </c>
      <c r="K33" s="384" t="str">
        <f>IF(Milch!K$4&gt;0,J33,"-")</f>
        <v>-</v>
      </c>
      <c r="L33" s="384" t="str">
        <f>IF(Milch!L$4&gt;0,K33,"-")</f>
        <v>-</v>
      </c>
      <c r="M33" s="384" t="str">
        <f>IF(Milch!M$4&gt;0,L33,"-")</f>
        <v>-</v>
      </c>
      <c r="N33" s="384" t="str">
        <f>IF(Milch!N$4&gt;0,M33,"-")</f>
        <v>-</v>
      </c>
      <c r="O33" s="384" t="str">
        <f>IF(Milch!O$4&gt;0,N33,"-")</f>
        <v>-</v>
      </c>
      <c r="P33" s="384" t="str">
        <f>IF(Milch!P$4&gt;0,O33,"-")</f>
        <v>-</v>
      </c>
      <c r="Q33" s="384" t="str">
        <f>IF(Milch!Q$4&gt;0,P33,"-")</f>
        <v>-</v>
      </c>
      <c r="R33" s="384" t="str">
        <f>IF(Milch!R$4&gt;0,Q33,"-")</f>
        <v>-</v>
      </c>
      <c r="S33" s="384" t="str">
        <f>IF(Milch!S$4&gt;0,R33,"-")</f>
        <v>-</v>
      </c>
      <c r="T33" s="384" t="str">
        <f>IF(Milch!T$4&gt;0,S33,"-")</f>
        <v>-</v>
      </c>
      <c r="U33" s="384" t="str">
        <f>IF(Milch!U$4&gt;0,T33,"-")</f>
        <v>-</v>
      </c>
      <c r="V33" s="384" t="str">
        <f>IF(Milch!V$4&gt;0,U33,"-")</f>
        <v>-</v>
      </c>
      <c r="W33" s="384" t="str">
        <f>IF(Milch!W$4&gt;0,V33,"-")</f>
        <v>-</v>
      </c>
      <c r="X33" s="384" t="str">
        <f>IF(Milch!X$4&gt;0,W33,"-")</f>
        <v>-</v>
      </c>
      <c r="Y33" s="384" t="str">
        <f>IF(Milch!Y$4&gt;0,X33,"-")</f>
        <v>-</v>
      </c>
      <c r="Z33" s="384" t="str">
        <f>IF(Milch!Z$4&gt;0,Y33,"-")</f>
        <v>-</v>
      </c>
      <c r="AA33" s="384" t="str">
        <f>IF(Milch!AA$4&gt;0,Z33,"-")</f>
        <v>-</v>
      </c>
      <c r="AB33" s="384" t="str">
        <f>IF(Milch!AB$4&gt;0,AA33,"-")</f>
        <v>-</v>
      </c>
      <c r="AC33" s="384" t="str">
        <f>IF(Milch!AC$4&gt;0,AB33,"-")</f>
        <v>-</v>
      </c>
      <c r="AD33" s="384" t="str">
        <f>IF(Milch!AD$4&gt;0,AC33,"-")</f>
        <v>-</v>
      </c>
      <c r="AE33" s="384" t="str">
        <f>IF(Milch!AE$4&gt;0,AD33,"-")</f>
        <v>-</v>
      </c>
      <c r="AF33" s="384" t="str">
        <f>IF(Milch!AF$4&gt;0,AE33,"-")</f>
        <v>-</v>
      </c>
      <c r="AG33" s="384" t="str">
        <f>IF(Milch!AG$4&gt;0,AF33,"-")</f>
        <v>-</v>
      </c>
      <c r="AH33" s="385" t="str">
        <f>IF(Milch!AH$4&gt;0,AG33,"-")</f>
        <v>-</v>
      </c>
      <c r="AI33" s="14"/>
      <c r="AJ33" s="398" t="s">
        <v>134</v>
      </c>
      <c r="AK33" s="399" t="s">
        <v>55</v>
      </c>
      <c r="AL33" s="399" t="s">
        <v>55</v>
      </c>
      <c r="AM33" s="400" t="s">
        <v>55</v>
      </c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s="1" customFormat="1" ht="20.25" customHeight="1" x14ac:dyDescent="0.25">
      <c r="A34" s="348"/>
      <c r="B34" s="529"/>
      <c r="C34" s="531"/>
      <c r="D34" s="233" t="s">
        <v>4</v>
      </c>
      <c r="E34" s="114">
        <v>33</v>
      </c>
      <c r="F34" s="114" t="str">
        <f>IF(Milch!F$4&gt;0,E34,"-")</f>
        <v>-</v>
      </c>
      <c r="G34" s="114" t="str">
        <f>IF(Milch!G$4&gt;0,F34,"-")</f>
        <v>-</v>
      </c>
      <c r="H34" s="114" t="str">
        <f>IF(Milch!H$4&gt;0,G34,"-")</f>
        <v>-</v>
      </c>
      <c r="I34" s="114" t="str">
        <f>IF(Milch!I$4&gt;0,H34,"-")</f>
        <v>-</v>
      </c>
      <c r="J34" s="114" t="str">
        <f>IF(Milch!J$4&gt;0,I34,"-")</f>
        <v>-</v>
      </c>
      <c r="K34" s="114" t="str">
        <f>IF(Milch!K$4&gt;0,J34,"-")</f>
        <v>-</v>
      </c>
      <c r="L34" s="114" t="str">
        <f>IF(Milch!L$4&gt;0,K34,"-")</f>
        <v>-</v>
      </c>
      <c r="M34" s="114" t="str">
        <f>IF(Milch!M$4&gt;0,L34,"-")</f>
        <v>-</v>
      </c>
      <c r="N34" s="114" t="str">
        <f>IF(Milch!N$4&gt;0,M34,"-")</f>
        <v>-</v>
      </c>
      <c r="O34" s="114" t="str">
        <f>IF(Milch!O$4&gt;0,N34,"-")</f>
        <v>-</v>
      </c>
      <c r="P34" s="114" t="str">
        <f>IF(Milch!P$4&gt;0,O34,"-")</f>
        <v>-</v>
      </c>
      <c r="Q34" s="114" t="str">
        <f>IF(Milch!Q$4&gt;0,P34,"-")</f>
        <v>-</v>
      </c>
      <c r="R34" s="114" t="str">
        <f>IF(Milch!R$4&gt;0,Q34,"-")</f>
        <v>-</v>
      </c>
      <c r="S34" s="114" t="str">
        <f>IF(Milch!S$4&gt;0,R34,"-")</f>
        <v>-</v>
      </c>
      <c r="T34" s="114" t="str">
        <f>IF(Milch!T$4&gt;0,S34,"-")</f>
        <v>-</v>
      </c>
      <c r="U34" s="114" t="str">
        <f>IF(Milch!U$4&gt;0,T34,"-")</f>
        <v>-</v>
      </c>
      <c r="V34" s="114" t="str">
        <f>IF(Milch!V$4&gt;0,U34,"-")</f>
        <v>-</v>
      </c>
      <c r="W34" s="114" t="str">
        <f>IF(Milch!W$4&gt;0,V34,"-")</f>
        <v>-</v>
      </c>
      <c r="X34" s="114" t="str">
        <f>IF(Milch!X$4&gt;0,W34,"-")</f>
        <v>-</v>
      </c>
      <c r="Y34" s="114" t="str">
        <f>IF(Milch!Y$4&gt;0,X34,"-")</f>
        <v>-</v>
      </c>
      <c r="Z34" s="114" t="str">
        <f>IF(Milch!Z$4&gt;0,Y34,"-")</f>
        <v>-</v>
      </c>
      <c r="AA34" s="114" t="str">
        <f>IF(Milch!AA$4&gt;0,Z34,"-")</f>
        <v>-</v>
      </c>
      <c r="AB34" s="114" t="str">
        <f>IF(Milch!AB$4&gt;0,AA34,"-")</f>
        <v>-</v>
      </c>
      <c r="AC34" s="114" t="str">
        <f>IF(Milch!AC$4&gt;0,AB34,"-")</f>
        <v>-</v>
      </c>
      <c r="AD34" s="114" t="str">
        <f>IF(Milch!AD$4&gt;0,AC34,"-")</f>
        <v>-</v>
      </c>
      <c r="AE34" s="114" t="str">
        <f>IF(Milch!AE$4&gt;0,AD34,"-")</f>
        <v>-</v>
      </c>
      <c r="AF34" s="114" t="str">
        <f>IF(Milch!AF$4&gt;0,AE34,"-")</f>
        <v>-</v>
      </c>
      <c r="AG34" s="114" t="str">
        <f>IF(Milch!AG$4&gt;0,AF34,"-")</f>
        <v>-</v>
      </c>
      <c r="AH34" s="386" t="str">
        <f>IF(Milch!AH$4&gt;0,AG34,"-")</f>
        <v>-</v>
      </c>
      <c r="AI34" s="13"/>
      <c r="AJ34" s="410" t="s">
        <v>125</v>
      </c>
      <c r="AK34" s="372"/>
      <c r="AL34" s="372"/>
      <c r="AM34" s="402"/>
      <c r="AN34" s="13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s="1" customFormat="1" ht="20.25" customHeight="1" x14ac:dyDescent="0.25">
      <c r="A35" s="348"/>
      <c r="B35" s="529"/>
      <c r="C35" s="531"/>
      <c r="D35" s="233" t="s">
        <v>47</v>
      </c>
      <c r="E35" s="276">
        <f>E33*E34/100</f>
        <v>5.7750000000000004</v>
      </c>
      <c r="F35" s="276" t="str">
        <f t="shared" ref="F35:AH35" si="158">IFERROR(F33*F34/100,"-")</f>
        <v>-</v>
      </c>
      <c r="G35" s="276" t="str">
        <f t="shared" si="158"/>
        <v>-</v>
      </c>
      <c r="H35" s="276" t="str">
        <f t="shared" si="158"/>
        <v>-</v>
      </c>
      <c r="I35" s="276" t="str">
        <f t="shared" si="158"/>
        <v>-</v>
      </c>
      <c r="J35" s="276" t="str">
        <f t="shared" si="158"/>
        <v>-</v>
      </c>
      <c r="K35" s="276" t="str">
        <f t="shared" si="158"/>
        <v>-</v>
      </c>
      <c r="L35" s="276" t="str">
        <f t="shared" si="158"/>
        <v>-</v>
      </c>
      <c r="M35" s="276" t="str">
        <f t="shared" si="158"/>
        <v>-</v>
      </c>
      <c r="N35" s="276" t="str">
        <f t="shared" si="158"/>
        <v>-</v>
      </c>
      <c r="O35" s="276" t="str">
        <f t="shared" si="158"/>
        <v>-</v>
      </c>
      <c r="P35" s="276" t="str">
        <f t="shared" si="158"/>
        <v>-</v>
      </c>
      <c r="Q35" s="276" t="str">
        <f t="shared" si="158"/>
        <v>-</v>
      </c>
      <c r="R35" s="276" t="str">
        <f t="shared" si="158"/>
        <v>-</v>
      </c>
      <c r="S35" s="276" t="str">
        <f t="shared" si="158"/>
        <v>-</v>
      </c>
      <c r="T35" s="276" t="str">
        <f t="shared" si="158"/>
        <v>-</v>
      </c>
      <c r="U35" s="276" t="str">
        <f t="shared" si="158"/>
        <v>-</v>
      </c>
      <c r="V35" s="276" t="str">
        <f t="shared" si="158"/>
        <v>-</v>
      </c>
      <c r="W35" s="276" t="str">
        <f t="shared" si="158"/>
        <v>-</v>
      </c>
      <c r="X35" s="276" t="str">
        <f t="shared" si="158"/>
        <v>-</v>
      </c>
      <c r="Y35" s="276" t="str">
        <f t="shared" si="158"/>
        <v>-</v>
      </c>
      <c r="Z35" s="276" t="str">
        <f t="shared" si="158"/>
        <v>-</v>
      </c>
      <c r="AA35" s="276" t="str">
        <f t="shared" si="158"/>
        <v>-</v>
      </c>
      <c r="AB35" s="276" t="str">
        <f t="shared" si="158"/>
        <v>-</v>
      </c>
      <c r="AC35" s="276" t="str">
        <f t="shared" si="158"/>
        <v>-</v>
      </c>
      <c r="AD35" s="276" t="str">
        <f t="shared" si="158"/>
        <v>-</v>
      </c>
      <c r="AE35" s="276" t="str">
        <f t="shared" si="158"/>
        <v>-</v>
      </c>
      <c r="AF35" s="276" t="str">
        <f t="shared" si="158"/>
        <v>-</v>
      </c>
      <c r="AG35" s="276" t="str">
        <f t="shared" si="158"/>
        <v>-</v>
      </c>
      <c r="AH35" s="387" t="str">
        <f t="shared" si="158"/>
        <v>-</v>
      </c>
      <c r="AI35" s="13"/>
      <c r="AJ35" s="411" t="s">
        <v>131</v>
      </c>
      <c r="AK35" s="372"/>
      <c r="AL35" s="372"/>
      <c r="AM35" s="402"/>
      <c r="AN35" s="13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s="1" customFormat="1" ht="20.25" customHeight="1" x14ac:dyDescent="0.25">
      <c r="A36" s="348"/>
      <c r="B36" s="529"/>
      <c r="C36" s="531"/>
      <c r="D36" s="374" t="s">
        <v>133</v>
      </c>
      <c r="E36" s="271"/>
      <c r="F36" s="317" t="str">
        <f>IFERROR(IF((E37&lt;&gt;E$255*E36*100/E34),E37/E$255*E34/100,IF(F$5&lt;&gt;"-",E36,"-")),"-")</f>
        <v>-</v>
      </c>
      <c r="G36" s="317" t="str">
        <f t="shared" ref="G36:AH36" si="159">IFERROR(IF((F37&lt;&gt;F$255*F36*100/F34),F37/F$255*F34/100,IF(G$5&lt;&gt;"-",F36,"-")),"-")</f>
        <v>-</v>
      </c>
      <c r="H36" s="317" t="str">
        <f t="shared" si="159"/>
        <v>-</v>
      </c>
      <c r="I36" s="317" t="str">
        <f t="shared" si="159"/>
        <v>-</v>
      </c>
      <c r="J36" s="317" t="str">
        <f t="shared" si="159"/>
        <v>-</v>
      </c>
      <c r="K36" s="317" t="str">
        <f t="shared" si="159"/>
        <v>-</v>
      </c>
      <c r="L36" s="317" t="str">
        <f t="shared" si="159"/>
        <v>-</v>
      </c>
      <c r="M36" s="317" t="str">
        <f t="shared" si="159"/>
        <v>-</v>
      </c>
      <c r="N36" s="317" t="str">
        <f t="shared" si="159"/>
        <v>-</v>
      </c>
      <c r="O36" s="317" t="str">
        <f t="shared" si="159"/>
        <v>-</v>
      </c>
      <c r="P36" s="317" t="str">
        <f t="shared" si="159"/>
        <v>-</v>
      </c>
      <c r="Q36" s="317" t="str">
        <f t="shared" si="159"/>
        <v>-</v>
      </c>
      <c r="R36" s="317" t="str">
        <f t="shared" si="159"/>
        <v>-</v>
      </c>
      <c r="S36" s="317" t="str">
        <f t="shared" si="159"/>
        <v>-</v>
      </c>
      <c r="T36" s="317" t="str">
        <f t="shared" si="159"/>
        <v>-</v>
      </c>
      <c r="U36" s="317" t="str">
        <f t="shared" si="159"/>
        <v>-</v>
      </c>
      <c r="V36" s="317" t="str">
        <f t="shared" si="159"/>
        <v>-</v>
      </c>
      <c r="W36" s="317" t="str">
        <f t="shared" si="159"/>
        <v>-</v>
      </c>
      <c r="X36" s="317" t="str">
        <f t="shared" si="159"/>
        <v>-</v>
      </c>
      <c r="Y36" s="317" t="str">
        <f t="shared" si="159"/>
        <v>-</v>
      </c>
      <c r="Z36" s="317" t="str">
        <f t="shared" si="159"/>
        <v>-</v>
      </c>
      <c r="AA36" s="317" t="str">
        <f t="shared" si="159"/>
        <v>-</v>
      </c>
      <c r="AB36" s="317" t="str">
        <f t="shared" si="159"/>
        <v>-</v>
      </c>
      <c r="AC36" s="317" t="str">
        <f t="shared" si="159"/>
        <v>-</v>
      </c>
      <c r="AD36" s="317" t="str">
        <f t="shared" si="159"/>
        <v>-</v>
      </c>
      <c r="AE36" s="317" t="str">
        <f t="shared" si="159"/>
        <v>-</v>
      </c>
      <c r="AF36" s="317" t="str">
        <f t="shared" si="159"/>
        <v>-</v>
      </c>
      <c r="AG36" s="317" t="str">
        <f t="shared" si="159"/>
        <v>-</v>
      </c>
      <c r="AH36" s="388" t="str">
        <f t="shared" si="159"/>
        <v>-</v>
      </c>
      <c r="AI36" s="13"/>
      <c r="AJ36" s="411" t="s">
        <v>130</v>
      </c>
      <c r="AK36" s="372"/>
      <c r="AL36" s="372"/>
      <c r="AM36" s="402"/>
      <c r="AN36" s="13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s="1" customFormat="1" ht="20.25" customHeight="1" x14ac:dyDescent="0.25">
      <c r="A37" s="348"/>
      <c r="B37" s="529"/>
      <c r="C37" s="531"/>
      <c r="D37" s="273" t="s">
        <v>132</v>
      </c>
      <c r="E37" s="305">
        <f>IFERROR(E$1*E36*100/E34,"-")</f>
        <v>0</v>
      </c>
      <c r="F37" s="305" t="str">
        <f t="shared" ref="F37" si="160">IFERROR(F$1*F36*100/F34,"-")</f>
        <v>-</v>
      </c>
      <c r="G37" s="305" t="str">
        <f t="shared" ref="G37" si="161">IFERROR(G$1*G36*100/G34,"-")</f>
        <v>-</v>
      </c>
      <c r="H37" s="305" t="str">
        <f t="shared" ref="H37" si="162">IFERROR(H$1*H36*100/H34,"-")</f>
        <v>-</v>
      </c>
      <c r="I37" s="305" t="str">
        <f t="shared" ref="I37" si="163">IFERROR(I$1*I36*100/I34,"-")</f>
        <v>-</v>
      </c>
      <c r="J37" s="305" t="str">
        <f t="shared" ref="J37" si="164">IFERROR(J$1*J36*100/J34,"-")</f>
        <v>-</v>
      </c>
      <c r="K37" s="305" t="str">
        <f t="shared" ref="K37" si="165">IFERROR(K$1*K36*100/K34,"-")</f>
        <v>-</v>
      </c>
      <c r="L37" s="305" t="str">
        <f t="shared" ref="L37" si="166">IFERROR(L$1*L36*100/L34,"-")</f>
        <v>-</v>
      </c>
      <c r="M37" s="305" t="str">
        <f t="shared" ref="M37" si="167">IFERROR(M$1*M36*100/M34,"-")</f>
        <v>-</v>
      </c>
      <c r="N37" s="305" t="str">
        <f t="shared" ref="N37" si="168">IFERROR(N$1*N36*100/N34,"-")</f>
        <v>-</v>
      </c>
      <c r="O37" s="305" t="str">
        <f t="shared" ref="O37" si="169">IFERROR(O$1*O36*100/O34,"-")</f>
        <v>-</v>
      </c>
      <c r="P37" s="305" t="str">
        <f t="shared" ref="P37" si="170">IFERROR(P$1*P36*100/P34,"-")</f>
        <v>-</v>
      </c>
      <c r="Q37" s="305" t="str">
        <f t="shared" ref="Q37" si="171">IFERROR(Q$1*Q36*100/Q34,"-")</f>
        <v>-</v>
      </c>
      <c r="R37" s="305" t="str">
        <f t="shared" ref="R37" si="172">IFERROR(R$1*R36*100/R34,"-")</f>
        <v>-</v>
      </c>
      <c r="S37" s="305" t="str">
        <f t="shared" ref="S37" si="173">IFERROR(S$1*S36*100/S34,"-")</f>
        <v>-</v>
      </c>
      <c r="T37" s="305" t="str">
        <f t="shared" ref="T37" si="174">IFERROR(T$1*T36*100/T34,"-")</f>
        <v>-</v>
      </c>
      <c r="U37" s="305" t="str">
        <f t="shared" ref="U37" si="175">IFERROR(U$1*U36*100/U34,"-")</f>
        <v>-</v>
      </c>
      <c r="V37" s="305" t="str">
        <f t="shared" ref="V37" si="176">IFERROR(V$1*V36*100/V34,"-")</f>
        <v>-</v>
      </c>
      <c r="W37" s="305" t="str">
        <f t="shared" ref="W37" si="177">IFERROR(W$1*W36*100/W34,"-")</f>
        <v>-</v>
      </c>
      <c r="X37" s="305" t="str">
        <f t="shared" ref="X37" si="178">IFERROR(X$1*X36*100/X34,"-")</f>
        <v>-</v>
      </c>
      <c r="Y37" s="305" t="str">
        <f t="shared" ref="Y37" si="179">IFERROR(Y$1*Y36*100/Y34,"-")</f>
        <v>-</v>
      </c>
      <c r="Z37" s="305" t="str">
        <f t="shared" ref="Z37" si="180">IFERROR(Z$1*Z36*100/Z34,"-")</f>
        <v>-</v>
      </c>
      <c r="AA37" s="305" t="str">
        <f t="shared" ref="AA37" si="181">IFERROR(AA$1*AA36*100/AA34,"-")</f>
        <v>-</v>
      </c>
      <c r="AB37" s="305" t="str">
        <f t="shared" ref="AB37" si="182">IFERROR(AB$1*AB36*100/AB34,"-")</f>
        <v>-</v>
      </c>
      <c r="AC37" s="305" t="str">
        <f t="shared" ref="AC37" si="183">IFERROR(AC$1*AC36*100/AC34,"-")</f>
        <v>-</v>
      </c>
      <c r="AD37" s="305" t="str">
        <f t="shared" ref="AD37" si="184">IFERROR(AD$1*AD36*100/AD34,"-")</f>
        <v>-</v>
      </c>
      <c r="AE37" s="305" t="str">
        <f t="shared" ref="AE37" si="185">IFERROR(AE$1*AE36*100/AE34,"-")</f>
        <v>-</v>
      </c>
      <c r="AF37" s="305" t="str">
        <f t="shared" ref="AF37" si="186">IFERROR(AF$1*AF36*100/AF34,"-")</f>
        <v>-</v>
      </c>
      <c r="AG37" s="305" t="str">
        <f t="shared" ref="AG37" si="187">IFERROR(AG$1*AG36*100/AG34,"-")</f>
        <v>-</v>
      </c>
      <c r="AH37" s="456" t="str">
        <f t="shared" ref="AH37" si="188">IFERROR(AH$1*AH36*100/AH34,"-")</f>
        <v>-</v>
      </c>
      <c r="AI37" s="14"/>
      <c r="AJ37" s="411" t="s">
        <v>128</v>
      </c>
      <c r="AK37" s="372"/>
      <c r="AL37" s="372"/>
      <c r="AM37" s="402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s="1" customFormat="1" ht="20.25" customHeight="1" thickBot="1" x14ac:dyDescent="0.3">
      <c r="A38" s="348"/>
      <c r="B38" s="529"/>
      <c r="C38" s="531"/>
      <c r="D38" s="233" t="s">
        <v>105</v>
      </c>
      <c r="E38" s="270">
        <f>E$11</f>
        <v>2</v>
      </c>
      <c r="F38" s="270" t="str">
        <f>IF(Milch!F$4&gt;0,E38,"-")</f>
        <v>-</v>
      </c>
      <c r="G38" s="270" t="str">
        <f>IF(Milch!G$4&gt;0,F38,"-")</f>
        <v>-</v>
      </c>
      <c r="H38" s="270" t="str">
        <f>IF(Milch!H$4&gt;0,G38,"-")</f>
        <v>-</v>
      </c>
      <c r="I38" s="270" t="str">
        <f>IF(Milch!I$4&gt;0,H38,"-")</f>
        <v>-</v>
      </c>
      <c r="J38" s="270" t="str">
        <f>IF(Milch!J$4&gt;0,I38,"-")</f>
        <v>-</v>
      </c>
      <c r="K38" s="270" t="str">
        <f>IF(Milch!K$4&gt;0,J38,"-")</f>
        <v>-</v>
      </c>
      <c r="L38" s="270" t="str">
        <f>IF(Milch!L$4&gt;0,K38,"-")</f>
        <v>-</v>
      </c>
      <c r="M38" s="270" t="str">
        <f>IF(Milch!M$4&gt;0,L38,"-")</f>
        <v>-</v>
      </c>
      <c r="N38" s="270" t="str">
        <f>IF(Milch!N$4&gt;0,M38,"-")</f>
        <v>-</v>
      </c>
      <c r="O38" s="270" t="str">
        <f>IF(Milch!O$4&gt;0,N38,"-")</f>
        <v>-</v>
      </c>
      <c r="P38" s="270" t="str">
        <f>IF(Milch!P$4&gt;0,O38,"-")</f>
        <v>-</v>
      </c>
      <c r="Q38" s="270" t="str">
        <f>IF(Milch!Q$4&gt;0,P38,"-")</f>
        <v>-</v>
      </c>
      <c r="R38" s="270" t="str">
        <f>IF(Milch!R$4&gt;0,Q38,"-")</f>
        <v>-</v>
      </c>
      <c r="S38" s="270" t="str">
        <f>IF(Milch!S$4&gt;0,R38,"-")</f>
        <v>-</v>
      </c>
      <c r="T38" s="270" t="str">
        <f>IF(Milch!T$4&gt;0,S38,"-")</f>
        <v>-</v>
      </c>
      <c r="U38" s="270" t="str">
        <f>IF(Milch!U$4&gt;0,T38,"-")</f>
        <v>-</v>
      </c>
      <c r="V38" s="270" t="str">
        <f>IF(Milch!V$4&gt;0,U38,"-")</f>
        <v>-</v>
      </c>
      <c r="W38" s="270" t="str">
        <f>IF(Milch!W$4&gt;0,V38,"-")</f>
        <v>-</v>
      </c>
      <c r="X38" s="270" t="str">
        <f>IF(Milch!X$4&gt;0,W38,"-")</f>
        <v>-</v>
      </c>
      <c r="Y38" s="270" t="str">
        <f>IF(Milch!Y$4&gt;0,X38,"-")</f>
        <v>-</v>
      </c>
      <c r="Z38" s="270" t="str">
        <f>IF(Milch!Z$4&gt;0,Y38,"-")</f>
        <v>-</v>
      </c>
      <c r="AA38" s="270" t="str">
        <f>IF(Milch!AA$4&gt;0,Z38,"-")</f>
        <v>-</v>
      </c>
      <c r="AB38" s="270" t="str">
        <f>IF(Milch!AB$4&gt;0,AA38,"-")</f>
        <v>-</v>
      </c>
      <c r="AC38" s="270" t="str">
        <f>IF(Milch!AC$4&gt;0,AB38,"-")</f>
        <v>-</v>
      </c>
      <c r="AD38" s="270" t="str">
        <f>IF(Milch!AD$4&gt;0,AC38,"-")</f>
        <v>-</v>
      </c>
      <c r="AE38" s="270" t="str">
        <f>IF(Milch!AE$4&gt;0,AD38,"-")</f>
        <v>-</v>
      </c>
      <c r="AF38" s="270" t="str">
        <f>IF(Milch!AF$4&gt;0,AE38,"-")</f>
        <v>-</v>
      </c>
      <c r="AG38" s="270" t="str">
        <f>IF(Milch!AG$4&gt;0,AF38,"-")</f>
        <v>-</v>
      </c>
      <c r="AH38" s="389" t="str">
        <f>IF(Milch!AH$4&gt;0,AG38,"-")</f>
        <v>-</v>
      </c>
      <c r="AI38" s="13"/>
      <c r="AJ38" s="412" t="s">
        <v>129</v>
      </c>
      <c r="AK38" s="405"/>
      <c r="AL38" s="405"/>
      <c r="AM38" s="406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s="1" customFormat="1" ht="20.25" hidden="1" customHeight="1" x14ac:dyDescent="0.25">
      <c r="A39" s="348"/>
      <c r="B39" s="529"/>
      <c r="C39" s="531"/>
      <c r="D39" s="297" t="str">
        <f>D$12</f>
        <v>FM &gt; KUH kg TM/Tag
ohne Futterrest</v>
      </c>
      <c r="E39" s="319">
        <f>IFERROR(E40*E34/100,"-")</f>
        <v>0</v>
      </c>
      <c r="F39" s="319" t="str">
        <f t="shared" ref="F39" si="189">IFERROR(F40*F34/100,"-")</f>
        <v>-</v>
      </c>
      <c r="G39" s="319" t="str">
        <f t="shared" ref="G39" si="190">IFERROR(G40*G34/100,"-")</f>
        <v>-</v>
      </c>
      <c r="H39" s="319" t="str">
        <f t="shared" ref="H39" si="191">IFERROR(H40*H34/100,"-")</f>
        <v>-</v>
      </c>
      <c r="I39" s="319" t="str">
        <f t="shared" ref="I39" si="192">IFERROR(I40*I34/100,"-")</f>
        <v>-</v>
      </c>
      <c r="J39" s="319" t="str">
        <f t="shared" ref="J39" si="193">IFERROR(J40*J34/100,"-")</f>
        <v>-</v>
      </c>
      <c r="K39" s="319" t="str">
        <f t="shared" ref="K39" si="194">IFERROR(K40*K34/100,"-")</f>
        <v>-</v>
      </c>
      <c r="L39" s="319" t="str">
        <f t="shared" ref="L39" si="195">IFERROR(L40*L34/100,"-")</f>
        <v>-</v>
      </c>
      <c r="M39" s="319" t="str">
        <f t="shared" ref="M39" si="196">IFERROR(M40*M34/100,"-")</f>
        <v>-</v>
      </c>
      <c r="N39" s="319" t="str">
        <f t="shared" ref="N39" si="197">IFERROR(N40*N34/100,"-")</f>
        <v>-</v>
      </c>
      <c r="O39" s="319" t="str">
        <f t="shared" ref="O39" si="198">IFERROR(O40*O34/100,"-")</f>
        <v>-</v>
      </c>
      <c r="P39" s="319" t="str">
        <f t="shared" ref="P39" si="199">IFERROR(P40*P34/100,"-")</f>
        <v>-</v>
      </c>
      <c r="Q39" s="319" t="str">
        <f t="shared" ref="Q39" si="200">IFERROR(Q40*Q34/100,"-")</f>
        <v>-</v>
      </c>
      <c r="R39" s="319" t="str">
        <f t="shared" ref="R39" si="201">IFERROR(R40*R34/100,"-")</f>
        <v>-</v>
      </c>
      <c r="S39" s="319" t="str">
        <f t="shared" ref="S39" si="202">IFERROR(S40*S34/100,"-")</f>
        <v>-</v>
      </c>
      <c r="T39" s="319" t="str">
        <f t="shared" ref="T39" si="203">IFERROR(T40*T34/100,"-")</f>
        <v>-</v>
      </c>
      <c r="U39" s="319" t="str">
        <f t="shared" ref="U39" si="204">IFERROR(U40*U34/100,"-")</f>
        <v>-</v>
      </c>
      <c r="V39" s="319" t="str">
        <f t="shared" ref="V39" si="205">IFERROR(V40*V34/100,"-")</f>
        <v>-</v>
      </c>
      <c r="W39" s="319" t="str">
        <f t="shared" ref="W39" si="206">IFERROR(W40*W34/100,"-")</f>
        <v>-</v>
      </c>
      <c r="X39" s="319" t="str">
        <f t="shared" ref="X39" si="207">IFERROR(X40*X34/100,"-")</f>
        <v>-</v>
      </c>
      <c r="Y39" s="319" t="str">
        <f t="shared" ref="Y39" si="208">IFERROR(Y40*Y34/100,"-")</f>
        <v>-</v>
      </c>
      <c r="Z39" s="319" t="str">
        <f t="shared" ref="Z39" si="209">IFERROR(Z40*Z34/100,"-")</f>
        <v>-</v>
      </c>
      <c r="AA39" s="319" t="str">
        <f t="shared" ref="AA39" si="210">IFERROR(AA40*AA34/100,"-")</f>
        <v>-</v>
      </c>
      <c r="AB39" s="319" t="str">
        <f t="shared" ref="AB39" si="211">IFERROR(AB40*AB34/100,"-")</f>
        <v>-</v>
      </c>
      <c r="AC39" s="319" t="str">
        <f t="shared" ref="AC39" si="212">IFERROR(AC40*AC34/100,"-")</f>
        <v>-</v>
      </c>
      <c r="AD39" s="319" t="str">
        <f t="shared" ref="AD39" si="213">IFERROR(AD40*AD34/100,"-")</f>
        <v>-</v>
      </c>
      <c r="AE39" s="319" t="str">
        <f t="shared" ref="AE39" si="214">IFERROR(AE40*AE34/100,"-")</f>
        <v>-</v>
      </c>
      <c r="AF39" s="319" t="str">
        <f t="shared" ref="AF39" si="215">IFERROR(AF40*AF34/100,"-")</f>
        <v>-</v>
      </c>
      <c r="AG39" s="319" t="str">
        <f t="shared" ref="AG39" si="216">IFERROR(AG40*AG34/100,"-")</f>
        <v>-</v>
      </c>
      <c r="AH39" s="457" t="str">
        <f t="shared" ref="AH39" si="217">IFERROR(AH40*AH34/100,"-")</f>
        <v>-</v>
      </c>
      <c r="AI39" s="14"/>
      <c r="AJ39" s="409"/>
      <c r="AK39" s="397"/>
      <c r="AL39" s="397"/>
      <c r="AM39" s="397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s="1" customFormat="1" ht="20.25" hidden="1" customHeight="1" x14ac:dyDescent="0.25">
      <c r="A40" s="348"/>
      <c r="B40" s="529"/>
      <c r="C40" s="531"/>
      <c r="D40" s="321" t="s">
        <v>220</v>
      </c>
      <c r="E40" s="361">
        <f>IFERROR(E37/E$255*(100-E38)/100,"-")</f>
        <v>0</v>
      </c>
      <c r="F40" s="361" t="str">
        <f t="shared" ref="F40:AH40" si="218">IFERROR(F37/F$255*(100-F38)/100,"-")</f>
        <v>-</v>
      </c>
      <c r="G40" s="361" t="str">
        <f t="shared" si="218"/>
        <v>-</v>
      </c>
      <c r="H40" s="361" t="str">
        <f t="shared" si="218"/>
        <v>-</v>
      </c>
      <c r="I40" s="361" t="str">
        <f t="shared" si="218"/>
        <v>-</v>
      </c>
      <c r="J40" s="361" t="str">
        <f t="shared" si="218"/>
        <v>-</v>
      </c>
      <c r="K40" s="361" t="str">
        <f t="shared" si="218"/>
        <v>-</v>
      </c>
      <c r="L40" s="361" t="str">
        <f t="shared" si="218"/>
        <v>-</v>
      </c>
      <c r="M40" s="361" t="str">
        <f t="shared" si="218"/>
        <v>-</v>
      </c>
      <c r="N40" s="361" t="str">
        <f t="shared" si="218"/>
        <v>-</v>
      </c>
      <c r="O40" s="361" t="str">
        <f t="shared" si="218"/>
        <v>-</v>
      </c>
      <c r="P40" s="361" t="str">
        <f t="shared" si="218"/>
        <v>-</v>
      </c>
      <c r="Q40" s="361" t="str">
        <f t="shared" si="218"/>
        <v>-</v>
      </c>
      <c r="R40" s="361" t="str">
        <f t="shared" si="218"/>
        <v>-</v>
      </c>
      <c r="S40" s="361" t="str">
        <f t="shared" si="218"/>
        <v>-</v>
      </c>
      <c r="T40" s="361" t="str">
        <f t="shared" si="218"/>
        <v>-</v>
      </c>
      <c r="U40" s="361" t="str">
        <f t="shared" si="218"/>
        <v>-</v>
      </c>
      <c r="V40" s="361" t="str">
        <f t="shared" si="218"/>
        <v>-</v>
      </c>
      <c r="W40" s="361" t="str">
        <f t="shared" si="218"/>
        <v>-</v>
      </c>
      <c r="X40" s="361" t="str">
        <f t="shared" si="218"/>
        <v>-</v>
      </c>
      <c r="Y40" s="361" t="str">
        <f t="shared" si="218"/>
        <v>-</v>
      </c>
      <c r="Z40" s="361" t="str">
        <f t="shared" si="218"/>
        <v>-</v>
      </c>
      <c r="AA40" s="361" t="str">
        <f t="shared" si="218"/>
        <v>-</v>
      </c>
      <c r="AB40" s="361" t="str">
        <f t="shared" si="218"/>
        <v>-</v>
      </c>
      <c r="AC40" s="361" t="str">
        <f t="shared" si="218"/>
        <v>-</v>
      </c>
      <c r="AD40" s="361" t="str">
        <f t="shared" si="218"/>
        <v>-</v>
      </c>
      <c r="AE40" s="361" t="str">
        <f t="shared" si="218"/>
        <v>-</v>
      </c>
      <c r="AF40" s="361" t="str">
        <f t="shared" si="218"/>
        <v>-</v>
      </c>
      <c r="AG40" s="361" t="str">
        <f t="shared" si="218"/>
        <v>-</v>
      </c>
      <c r="AH40" s="458" t="str">
        <f t="shared" si="218"/>
        <v>-</v>
      </c>
      <c r="AI40" s="14"/>
      <c r="AJ40" s="359"/>
      <c r="AK40" s="372"/>
      <c r="AL40" s="372"/>
      <c r="AM40" s="372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s="1" customFormat="1" ht="20.25" hidden="1" customHeight="1" thickBot="1" x14ac:dyDescent="0.3">
      <c r="A41" s="348"/>
      <c r="B41" s="529"/>
      <c r="C41" s="532"/>
      <c r="D41" s="390" t="s">
        <v>177</v>
      </c>
      <c r="E41" s="391">
        <f t="shared" ref="E41" si="219">IFERROR(E33/100*E39,"0")</f>
        <v>0</v>
      </c>
      <c r="F41" s="391" t="str">
        <f t="shared" ref="F41:AH41" si="220">IFERROR(F33/100*F39,"0")</f>
        <v>0</v>
      </c>
      <c r="G41" s="391" t="str">
        <f t="shared" si="220"/>
        <v>0</v>
      </c>
      <c r="H41" s="391" t="str">
        <f t="shared" si="220"/>
        <v>0</v>
      </c>
      <c r="I41" s="391" t="str">
        <f t="shared" si="220"/>
        <v>0</v>
      </c>
      <c r="J41" s="391" t="str">
        <f t="shared" si="220"/>
        <v>0</v>
      </c>
      <c r="K41" s="391" t="str">
        <f t="shared" si="220"/>
        <v>0</v>
      </c>
      <c r="L41" s="391" t="str">
        <f t="shared" si="220"/>
        <v>0</v>
      </c>
      <c r="M41" s="391" t="str">
        <f t="shared" si="220"/>
        <v>0</v>
      </c>
      <c r="N41" s="391" t="str">
        <f t="shared" si="220"/>
        <v>0</v>
      </c>
      <c r="O41" s="391" t="str">
        <f t="shared" si="220"/>
        <v>0</v>
      </c>
      <c r="P41" s="391" t="str">
        <f t="shared" si="220"/>
        <v>0</v>
      </c>
      <c r="Q41" s="391" t="str">
        <f t="shared" si="220"/>
        <v>0</v>
      </c>
      <c r="R41" s="391" t="str">
        <f t="shared" si="220"/>
        <v>0</v>
      </c>
      <c r="S41" s="391" t="str">
        <f t="shared" si="220"/>
        <v>0</v>
      </c>
      <c r="T41" s="391" t="str">
        <f t="shared" si="220"/>
        <v>0</v>
      </c>
      <c r="U41" s="391" t="str">
        <f t="shared" si="220"/>
        <v>0</v>
      </c>
      <c r="V41" s="391" t="str">
        <f t="shared" si="220"/>
        <v>0</v>
      </c>
      <c r="W41" s="391" t="str">
        <f t="shared" si="220"/>
        <v>0</v>
      </c>
      <c r="X41" s="391" t="str">
        <f t="shared" si="220"/>
        <v>0</v>
      </c>
      <c r="Y41" s="391" t="str">
        <f t="shared" si="220"/>
        <v>0</v>
      </c>
      <c r="Z41" s="391" t="str">
        <f t="shared" si="220"/>
        <v>0</v>
      </c>
      <c r="AA41" s="391" t="str">
        <f t="shared" si="220"/>
        <v>0</v>
      </c>
      <c r="AB41" s="391" t="str">
        <f t="shared" si="220"/>
        <v>0</v>
      </c>
      <c r="AC41" s="391" t="str">
        <f t="shared" si="220"/>
        <v>0</v>
      </c>
      <c r="AD41" s="391" t="str">
        <f t="shared" si="220"/>
        <v>0</v>
      </c>
      <c r="AE41" s="391" t="str">
        <f t="shared" si="220"/>
        <v>0</v>
      </c>
      <c r="AF41" s="391" t="str">
        <f t="shared" si="220"/>
        <v>0</v>
      </c>
      <c r="AG41" s="391" t="str">
        <f t="shared" si="220"/>
        <v>0</v>
      </c>
      <c r="AH41" s="392" t="str">
        <f t="shared" si="220"/>
        <v>0</v>
      </c>
      <c r="AI41" s="14"/>
      <c r="AJ41" s="413"/>
      <c r="AK41" s="408"/>
      <c r="AL41" s="408"/>
      <c r="AM41" s="408"/>
      <c r="AN41" s="13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" customFormat="1" ht="20.25" customHeight="1" x14ac:dyDescent="0.25">
      <c r="A42" s="348"/>
      <c r="B42" s="529"/>
      <c r="C42" s="530" t="s">
        <v>140</v>
      </c>
      <c r="D42" s="383" t="s">
        <v>246</v>
      </c>
      <c r="E42" s="384">
        <f>E33</f>
        <v>17.5</v>
      </c>
      <c r="F42" s="384" t="str">
        <f>IF(Milch!F$4&gt;0,E42,"-")</f>
        <v>-</v>
      </c>
      <c r="G42" s="384" t="str">
        <f>IF(Milch!G$4&gt;0,F42,"-")</f>
        <v>-</v>
      </c>
      <c r="H42" s="384" t="str">
        <f>IF(Milch!H$4&gt;0,G42,"-")</f>
        <v>-</v>
      </c>
      <c r="I42" s="384" t="str">
        <f>IF(Milch!I$4&gt;0,H42,"-")</f>
        <v>-</v>
      </c>
      <c r="J42" s="384" t="str">
        <f>IF(Milch!J$4&gt;0,I42,"-")</f>
        <v>-</v>
      </c>
      <c r="K42" s="384" t="str">
        <f>IF(Milch!K$4&gt;0,J42,"-")</f>
        <v>-</v>
      </c>
      <c r="L42" s="384" t="str">
        <f>IF(Milch!L$4&gt;0,K42,"-")</f>
        <v>-</v>
      </c>
      <c r="M42" s="384" t="str">
        <f>IF(Milch!M$4&gt;0,L42,"-")</f>
        <v>-</v>
      </c>
      <c r="N42" s="384" t="str">
        <f>IF(Milch!N$4&gt;0,M42,"-")</f>
        <v>-</v>
      </c>
      <c r="O42" s="384" t="str">
        <f>IF(Milch!O$4&gt;0,N42,"-")</f>
        <v>-</v>
      </c>
      <c r="P42" s="384" t="str">
        <f>IF(Milch!P$4&gt;0,O42,"-")</f>
        <v>-</v>
      </c>
      <c r="Q42" s="384" t="str">
        <f>IF(Milch!Q$4&gt;0,P42,"-")</f>
        <v>-</v>
      </c>
      <c r="R42" s="384" t="str">
        <f>IF(Milch!R$4&gt;0,Q42,"-")</f>
        <v>-</v>
      </c>
      <c r="S42" s="384" t="str">
        <f>IF(Milch!S$4&gt;0,R42,"-")</f>
        <v>-</v>
      </c>
      <c r="T42" s="384" t="str">
        <f>IF(Milch!T$4&gt;0,S42,"-")</f>
        <v>-</v>
      </c>
      <c r="U42" s="384" t="str">
        <f>IF(Milch!U$4&gt;0,T42,"-")</f>
        <v>-</v>
      </c>
      <c r="V42" s="384" t="str">
        <f>IF(Milch!V$4&gt;0,U42,"-")</f>
        <v>-</v>
      </c>
      <c r="W42" s="384" t="str">
        <f>IF(Milch!W$4&gt;0,V42,"-")</f>
        <v>-</v>
      </c>
      <c r="X42" s="384" t="str">
        <f>IF(Milch!X$4&gt;0,W42,"-")</f>
        <v>-</v>
      </c>
      <c r="Y42" s="384" t="str">
        <f>IF(Milch!Y$4&gt;0,X42,"-")</f>
        <v>-</v>
      </c>
      <c r="Z42" s="384" t="str">
        <f>IF(Milch!Z$4&gt;0,Y42,"-")</f>
        <v>-</v>
      </c>
      <c r="AA42" s="384" t="str">
        <f>IF(Milch!AA$4&gt;0,Z42,"-")</f>
        <v>-</v>
      </c>
      <c r="AB42" s="384" t="str">
        <f>IF(Milch!AB$4&gt;0,AA42,"-")</f>
        <v>-</v>
      </c>
      <c r="AC42" s="384" t="str">
        <f>IF(Milch!AC$4&gt;0,AB42,"-")</f>
        <v>-</v>
      </c>
      <c r="AD42" s="384" t="str">
        <f>IF(Milch!AD$4&gt;0,AC42,"-")</f>
        <v>-</v>
      </c>
      <c r="AE42" s="384" t="str">
        <f>IF(Milch!AE$4&gt;0,AD42,"-")</f>
        <v>-</v>
      </c>
      <c r="AF42" s="384" t="str">
        <f>IF(Milch!AF$4&gt;0,AE42,"-")</f>
        <v>-</v>
      </c>
      <c r="AG42" s="384" t="str">
        <f>IF(Milch!AG$4&gt;0,AF42,"-")</f>
        <v>-</v>
      </c>
      <c r="AH42" s="385" t="str">
        <f>IF(Milch!AH$4&gt;0,AG42,"-")</f>
        <v>-</v>
      </c>
      <c r="AI42" s="14"/>
      <c r="AJ42" s="398" t="s">
        <v>134</v>
      </c>
      <c r="AK42" s="399" t="s">
        <v>55</v>
      </c>
      <c r="AL42" s="399" t="s">
        <v>55</v>
      </c>
      <c r="AM42" s="400" t="s">
        <v>55</v>
      </c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" customFormat="1" ht="20.25" customHeight="1" x14ac:dyDescent="0.25">
      <c r="A43" s="348"/>
      <c r="B43" s="529"/>
      <c r="C43" s="531"/>
      <c r="D43" s="233" t="s">
        <v>4</v>
      </c>
      <c r="E43" s="114">
        <v>33</v>
      </c>
      <c r="F43" s="114" t="str">
        <f>IF(Milch!F$4&gt;0,E43,"-")</f>
        <v>-</v>
      </c>
      <c r="G43" s="114" t="str">
        <f>IF(Milch!G$4&gt;0,F43,"-")</f>
        <v>-</v>
      </c>
      <c r="H43" s="114" t="str">
        <f>IF(Milch!H$4&gt;0,G43,"-")</f>
        <v>-</v>
      </c>
      <c r="I43" s="114" t="str">
        <f>IF(Milch!I$4&gt;0,H43,"-")</f>
        <v>-</v>
      </c>
      <c r="J43" s="114" t="str">
        <f>IF(Milch!J$4&gt;0,I43,"-")</f>
        <v>-</v>
      </c>
      <c r="K43" s="114" t="str">
        <f>IF(Milch!K$4&gt;0,J43,"-")</f>
        <v>-</v>
      </c>
      <c r="L43" s="114" t="str">
        <f>IF(Milch!L$4&gt;0,K43,"-")</f>
        <v>-</v>
      </c>
      <c r="M43" s="114" t="str">
        <f>IF(Milch!M$4&gt;0,L43,"-")</f>
        <v>-</v>
      </c>
      <c r="N43" s="114" t="str">
        <f>IF(Milch!N$4&gt;0,M43,"-")</f>
        <v>-</v>
      </c>
      <c r="O43" s="114" t="str">
        <f>IF(Milch!O$4&gt;0,N43,"-")</f>
        <v>-</v>
      </c>
      <c r="P43" s="114" t="str">
        <f>IF(Milch!P$4&gt;0,O43,"-")</f>
        <v>-</v>
      </c>
      <c r="Q43" s="114" t="str">
        <f>IF(Milch!Q$4&gt;0,P43,"-")</f>
        <v>-</v>
      </c>
      <c r="R43" s="114" t="str">
        <f>IF(Milch!R$4&gt;0,Q43,"-")</f>
        <v>-</v>
      </c>
      <c r="S43" s="114" t="str">
        <f>IF(Milch!S$4&gt;0,R43,"-")</f>
        <v>-</v>
      </c>
      <c r="T43" s="114" t="str">
        <f>IF(Milch!T$4&gt;0,S43,"-")</f>
        <v>-</v>
      </c>
      <c r="U43" s="114" t="str">
        <f>IF(Milch!U$4&gt;0,T43,"-")</f>
        <v>-</v>
      </c>
      <c r="V43" s="114" t="str">
        <f>IF(Milch!V$4&gt;0,U43,"-")</f>
        <v>-</v>
      </c>
      <c r="W43" s="114" t="str">
        <f>IF(Milch!W$4&gt;0,V43,"-")</f>
        <v>-</v>
      </c>
      <c r="X43" s="114" t="str">
        <f>IF(Milch!X$4&gt;0,W43,"-")</f>
        <v>-</v>
      </c>
      <c r="Y43" s="114" t="str">
        <f>IF(Milch!Y$4&gt;0,X43,"-")</f>
        <v>-</v>
      </c>
      <c r="Z43" s="114" t="str">
        <f>IF(Milch!Z$4&gt;0,Y43,"-")</f>
        <v>-</v>
      </c>
      <c r="AA43" s="114" t="str">
        <f>IF(Milch!AA$4&gt;0,Z43,"-")</f>
        <v>-</v>
      </c>
      <c r="AB43" s="114" t="str">
        <f>IF(Milch!AB$4&gt;0,AA43,"-")</f>
        <v>-</v>
      </c>
      <c r="AC43" s="114" t="str">
        <f>IF(Milch!AC$4&gt;0,AB43,"-")</f>
        <v>-</v>
      </c>
      <c r="AD43" s="114" t="str">
        <f>IF(Milch!AD$4&gt;0,AC43,"-")</f>
        <v>-</v>
      </c>
      <c r="AE43" s="114" t="str">
        <f>IF(Milch!AE$4&gt;0,AD43,"-")</f>
        <v>-</v>
      </c>
      <c r="AF43" s="114" t="str">
        <f>IF(Milch!AF$4&gt;0,AE43,"-")</f>
        <v>-</v>
      </c>
      <c r="AG43" s="114" t="str">
        <f>IF(Milch!AG$4&gt;0,AF43,"-")</f>
        <v>-</v>
      </c>
      <c r="AH43" s="386" t="str">
        <f>IF(Milch!AH$4&gt;0,AG43,"-")</f>
        <v>-</v>
      </c>
      <c r="AI43" s="13"/>
      <c r="AJ43" s="410" t="s">
        <v>125</v>
      </c>
      <c r="AK43" s="372"/>
      <c r="AL43" s="372"/>
      <c r="AM43" s="402"/>
      <c r="AN43" s="13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</row>
    <row r="44" spans="1:60" s="1" customFormat="1" ht="20.25" customHeight="1" x14ac:dyDescent="0.25">
      <c r="A44" s="348"/>
      <c r="B44" s="529"/>
      <c r="C44" s="531"/>
      <c r="D44" s="233" t="s">
        <v>47</v>
      </c>
      <c r="E44" s="276">
        <f>E42*E43/100</f>
        <v>5.7750000000000004</v>
      </c>
      <c r="F44" s="276" t="str">
        <f t="shared" ref="F44:AH44" si="221">IFERROR(F42*F43/100,"-")</f>
        <v>-</v>
      </c>
      <c r="G44" s="276" t="str">
        <f t="shared" si="221"/>
        <v>-</v>
      </c>
      <c r="H44" s="276" t="str">
        <f t="shared" si="221"/>
        <v>-</v>
      </c>
      <c r="I44" s="276" t="str">
        <f t="shared" si="221"/>
        <v>-</v>
      </c>
      <c r="J44" s="276" t="str">
        <f t="shared" si="221"/>
        <v>-</v>
      </c>
      <c r="K44" s="276" t="str">
        <f t="shared" si="221"/>
        <v>-</v>
      </c>
      <c r="L44" s="276" t="str">
        <f t="shared" si="221"/>
        <v>-</v>
      </c>
      <c r="M44" s="276" t="str">
        <f t="shared" si="221"/>
        <v>-</v>
      </c>
      <c r="N44" s="276" t="str">
        <f t="shared" si="221"/>
        <v>-</v>
      </c>
      <c r="O44" s="276" t="str">
        <f t="shared" si="221"/>
        <v>-</v>
      </c>
      <c r="P44" s="276" t="str">
        <f t="shared" si="221"/>
        <v>-</v>
      </c>
      <c r="Q44" s="276" t="str">
        <f t="shared" si="221"/>
        <v>-</v>
      </c>
      <c r="R44" s="276" t="str">
        <f t="shared" si="221"/>
        <v>-</v>
      </c>
      <c r="S44" s="276" t="str">
        <f t="shared" si="221"/>
        <v>-</v>
      </c>
      <c r="T44" s="276" t="str">
        <f t="shared" si="221"/>
        <v>-</v>
      </c>
      <c r="U44" s="276" t="str">
        <f t="shared" si="221"/>
        <v>-</v>
      </c>
      <c r="V44" s="276" t="str">
        <f t="shared" si="221"/>
        <v>-</v>
      </c>
      <c r="W44" s="276" t="str">
        <f t="shared" si="221"/>
        <v>-</v>
      </c>
      <c r="X44" s="276" t="str">
        <f t="shared" si="221"/>
        <v>-</v>
      </c>
      <c r="Y44" s="276" t="str">
        <f t="shared" si="221"/>
        <v>-</v>
      </c>
      <c r="Z44" s="276" t="str">
        <f t="shared" si="221"/>
        <v>-</v>
      </c>
      <c r="AA44" s="276" t="str">
        <f t="shared" si="221"/>
        <v>-</v>
      </c>
      <c r="AB44" s="276" t="str">
        <f t="shared" si="221"/>
        <v>-</v>
      </c>
      <c r="AC44" s="276" t="str">
        <f t="shared" si="221"/>
        <v>-</v>
      </c>
      <c r="AD44" s="276" t="str">
        <f t="shared" si="221"/>
        <v>-</v>
      </c>
      <c r="AE44" s="276" t="str">
        <f t="shared" si="221"/>
        <v>-</v>
      </c>
      <c r="AF44" s="276" t="str">
        <f t="shared" si="221"/>
        <v>-</v>
      </c>
      <c r="AG44" s="276" t="str">
        <f t="shared" si="221"/>
        <v>-</v>
      </c>
      <c r="AH44" s="387" t="str">
        <f t="shared" si="221"/>
        <v>-</v>
      </c>
      <c r="AI44" s="13"/>
      <c r="AJ44" s="411" t="s">
        <v>131</v>
      </c>
      <c r="AK44" s="372"/>
      <c r="AL44" s="372"/>
      <c r="AM44" s="402"/>
      <c r="AN44" s="13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s="1" customFormat="1" ht="20.25" customHeight="1" x14ac:dyDescent="0.25">
      <c r="A45" s="348"/>
      <c r="B45" s="529"/>
      <c r="C45" s="531"/>
      <c r="D45" s="374" t="s">
        <v>133</v>
      </c>
      <c r="E45" s="271"/>
      <c r="F45" s="317" t="str">
        <f>IFERROR(IF((E46&lt;&gt;E$255*E45*100/E43),E46/E$255*E43/100,IF(F$5&lt;&gt;"-",E45,"-")),"-")</f>
        <v>-</v>
      </c>
      <c r="G45" s="317" t="str">
        <f t="shared" ref="G45:AH45" si="222">IFERROR(IF((F46&lt;&gt;F$255*F45*100/F43),F46/F$255*F43/100,IF(G$5&lt;&gt;"-",F45,"-")),"-")</f>
        <v>-</v>
      </c>
      <c r="H45" s="317" t="str">
        <f t="shared" si="222"/>
        <v>-</v>
      </c>
      <c r="I45" s="317" t="str">
        <f t="shared" si="222"/>
        <v>-</v>
      </c>
      <c r="J45" s="317" t="str">
        <f t="shared" si="222"/>
        <v>-</v>
      </c>
      <c r="K45" s="317" t="str">
        <f t="shared" si="222"/>
        <v>-</v>
      </c>
      <c r="L45" s="317" t="str">
        <f t="shared" si="222"/>
        <v>-</v>
      </c>
      <c r="M45" s="317" t="str">
        <f t="shared" si="222"/>
        <v>-</v>
      </c>
      <c r="N45" s="317" t="str">
        <f t="shared" si="222"/>
        <v>-</v>
      </c>
      <c r="O45" s="317" t="str">
        <f t="shared" si="222"/>
        <v>-</v>
      </c>
      <c r="P45" s="317" t="str">
        <f t="shared" si="222"/>
        <v>-</v>
      </c>
      <c r="Q45" s="317" t="str">
        <f t="shared" si="222"/>
        <v>-</v>
      </c>
      <c r="R45" s="317" t="str">
        <f t="shared" si="222"/>
        <v>-</v>
      </c>
      <c r="S45" s="317" t="str">
        <f t="shared" si="222"/>
        <v>-</v>
      </c>
      <c r="T45" s="317" t="str">
        <f t="shared" si="222"/>
        <v>-</v>
      </c>
      <c r="U45" s="317" t="str">
        <f t="shared" si="222"/>
        <v>-</v>
      </c>
      <c r="V45" s="317" t="str">
        <f t="shared" si="222"/>
        <v>-</v>
      </c>
      <c r="W45" s="317" t="str">
        <f t="shared" si="222"/>
        <v>-</v>
      </c>
      <c r="X45" s="317" t="str">
        <f t="shared" si="222"/>
        <v>-</v>
      </c>
      <c r="Y45" s="317" t="str">
        <f t="shared" si="222"/>
        <v>-</v>
      </c>
      <c r="Z45" s="317" t="str">
        <f t="shared" si="222"/>
        <v>-</v>
      </c>
      <c r="AA45" s="317" t="str">
        <f t="shared" si="222"/>
        <v>-</v>
      </c>
      <c r="AB45" s="317" t="str">
        <f t="shared" si="222"/>
        <v>-</v>
      </c>
      <c r="AC45" s="317" t="str">
        <f t="shared" si="222"/>
        <v>-</v>
      </c>
      <c r="AD45" s="317" t="str">
        <f t="shared" si="222"/>
        <v>-</v>
      </c>
      <c r="AE45" s="317" t="str">
        <f t="shared" si="222"/>
        <v>-</v>
      </c>
      <c r="AF45" s="317" t="str">
        <f t="shared" si="222"/>
        <v>-</v>
      </c>
      <c r="AG45" s="317" t="str">
        <f t="shared" si="222"/>
        <v>-</v>
      </c>
      <c r="AH45" s="388" t="str">
        <f t="shared" si="222"/>
        <v>-</v>
      </c>
      <c r="AI45" s="13"/>
      <c r="AJ45" s="411" t="s">
        <v>130</v>
      </c>
      <c r="AK45" s="372"/>
      <c r="AL45" s="372"/>
      <c r="AM45" s="402"/>
      <c r="AN45" s="13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s="1" customFormat="1" ht="20.25" customHeight="1" x14ac:dyDescent="0.25">
      <c r="A46" s="348"/>
      <c r="B46" s="529"/>
      <c r="C46" s="531"/>
      <c r="D46" s="273" t="s">
        <v>132</v>
      </c>
      <c r="E46" s="305">
        <f>IFERROR(E$1*E45*100/E43,"-")</f>
        <v>0</v>
      </c>
      <c r="F46" s="305" t="str">
        <f t="shared" ref="F46" si="223">IFERROR(F$1*F45*100/F43,"-")</f>
        <v>-</v>
      </c>
      <c r="G46" s="305" t="str">
        <f t="shared" ref="G46" si="224">IFERROR(G$1*G45*100/G43,"-")</f>
        <v>-</v>
      </c>
      <c r="H46" s="305" t="str">
        <f t="shared" ref="H46" si="225">IFERROR(H$1*H45*100/H43,"-")</f>
        <v>-</v>
      </c>
      <c r="I46" s="305" t="str">
        <f t="shared" ref="I46" si="226">IFERROR(I$1*I45*100/I43,"-")</f>
        <v>-</v>
      </c>
      <c r="J46" s="305" t="str">
        <f t="shared" ref="J46" si="227">IFERROR(J$1*J45*100/J43,"-")</f>
        <v>-</v>
      </c>
      <c r="K46" s="305" t="str">
        <f t="shared" ref="K46" si="228">IFERROR(K$1*K45*100/K43,"-")</f>
        <v>-</v>
      </c>
      <c r="L46" s="305" t="str">
        <f t="shared" ref="L46" si="229">IFERROR(L$1*L45*100/L43,"-")</f>
        <v>-</v>
      </c>
      <c r="M46" s="305" t="str">
        <f t="shared" ref="M46" si="230">IFERROR(M$1*M45*100/M43,"-")</f>
        <v>-</v>
      </c>
      <c r="N46" s="305" t="str">
        <f t="shared" ref="N46" si="231">IFERROR(N$1*N45*100/N43,"-")</f>
        <v>-</v>
      </c>
      <c r="O46" s="305" t="str">
        <f t="shared" ref="O46" si="232">IFERROR(O$1*O45*100/O43,"-")</f>
        <v>-</v>
      </c>
      <c r="P46" s="305" t="str">
        <f t="shared" ref="P46" si="233">IFERROR(P$1*P45*100/P43,"-")</f>
        <v>-</v>
      </c>
      <c r="Q46" s="305" t="str">
        <f t="shared" ref="Q46" si="234">IFERROR(Q$1*Q45*100/Q43,"-")</f>
        <v>-</v>
      </c>
      <c r="R46" s="305" t="str">
        <f t="shared" ref="R46" si="235">IFERROR(R$1*R45*100/R43,"-")</f>
        <v>-</v>
      </c>
      <c r="S46" s="305" t="str">
        <f t="shared" ref="S46" si="236">IFERROR(S$1*S45*100/S43,"-")</f>
        <v>-</v>
      </c>
      <c r="T46" s="305" t="str">
        <f t="shared" ref="T46" si="237">IFERROR(T$1*T45*100/T43,"-")</f>
        <v>-</v>
      </c>
      <c r="U46" s="305" t="str">
        <f t="shared" ref="U46" si="238">IFERROR(U$1*U45*100/U43,"-")</f>
        <v>-</v>
      </c>
      <c r="V46" s="305" t="str">
        <f t="shared" ref="V46" si="239">IFERROR(V$1*V45*100/V43,"-")</f>
        <v>-</v>
      </c>
      <c r="W46" s="305" t="str">
        <f t="shared" ref="W46" si="240">IFERROR(W$1*W45*100/W43,"-")</f>
        <v>-</v>
      </c>
      <c r="X46" s="305" t="str">
        <f t="shared" ref="X46" si="241">IFERROR(X$1*X45*100/X43,"-")</f>
        <v>-</v>
      </c>
      <c r="Y46" s="305" t="str">
        <f t="shared" ref="Y46" si="242">IFERROR(Y$1*Y45*100/Y43,"-")</f>
        <v>-</v>
      </c>
      <c r="Z46" s="305" t="str">
        <f t="shared" ref="Z46" si="243">IFERROR(Z$1*Z45*100/Z43,"-")</f>
        <v>-</v>
      </c>
      <c r="AA46" s="305" t="str">
        <f t="shared" ref="AA46" si="244">IFERROR(AA$1*AA45*100/AA43,"-")</f>
        <v>-</v>
      </c>
      <c r="AB46" s="305" t="str">
        <f t="shared" ref="AB46" si="245">IFERROR(AB$1*AB45*100/AB43,"-")</f>
        <v>-</v>
      </c>
      <c r="AC46" s="305" t="str">
        <f t="shared" ref="AC46" si="246">IFERROR(AC$1*AC45*100/AC43,"-")</f>
        <v>-</v>
      </c>
      <c r="AD46" s="305" t="str">
        <f t="shared" ref="AD46" si="247">IFERROR(AD$1*AD45*100/AD43,"-")</f>
        <v>-</v>
      </c>
      <c r="AE46" s="305" t="str">
        <f t="shared" ref="AE46" si="248">IFERROR(AE$1*AE45*100/AE43,"-")</f>
        <v>-</v>
      </c>
      <c r="AF46" s="305" t="str">
        <f t="shared" ref="AF46" si="249">IFERROR(AF$1*AF45*100/AF43,"-")</f>
        <v>-</v>
      </c>
      <c r="AG46" s="305" t="str">
        <f t="shared" ref="AG46" si="250">IFERROR(AG$1*AG45*100/AG43,"-")</f>
        <v>-</v>
      </c>
      <c r="AH46" s="456" t="str">
        <f t="shared" ref="AH46" si="251">IFERROR(AH$1*AH45*100/AH43,"-")</f>
        <v>-</v>
      </c>
      <c r="AI46" s="14"/>
      <c r="AJ46" s="411" t="s">
        <v>128</v>
      </c>
      <c r="AK46" s="372"/>
      <c r="AL46" s="372"/>
      <c r="AM46" s="402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s="1" customFormat="1" ht="20.25" customHeight="1" thickBot="1" x14ac:dyDescent="0.3">
      <c r="A47" s="348"/>
      <c r="B47" s="529"/>
      <c r="C47" s="531"/>
      <c r="D47" s="233" t="s">
        <v>105</v>
      </c>
      <c r="E47" s="270">
        <f>E$11</f>
        <v>2</v>
      </c>
      <c r="F47" s="270" t="str">
        <f>IF(Milch!F$4&gt;0,E47,"-")</f>
        <v>-</v>
      </c>
      <c r="G47" s="270" t="str">
        <f>IF(Milch!G$4&gt;0,F47,"-")</f>
        <v>-</v>
      </c>
      <c r="H47" s="270" t="str">
        <f>IF(Milch!H$4&gt;0,G47,"-")</f>
        <v>-</v>
      </c>
      <c r="I47" s="270" t="str">
        <f>IF(Milch!I$4&gt;0,H47,"-")</f>
        <v>-</v>
      </c>
      <c r="J47" s="270" t="str">
        <f>IF(Milch!J$4&gt;0,I47,"-")</f>
        <v>-</v>
      </c>
      <c r="K47" s="270" t="str">
        <f>IF(Milch!K$4&gt;0,J47,"-")</f>
        <v>-</v>
      </c>
      <c r="L47" s="270" t="str">
        <f>IF(Milch!L$4&gt;0,K47,"-")</f>
        <v>-</v>
      </c>
      <c r="M47" s="270" t="str">
        <f>IF(Milch!M$4&gt;0,L47,"-")</f>
        <v>-</v>
      </c>
      <c r="N47" s="270" t="str">
        <f>IF(Milch!N$4&gt;0,M47,"-")</f>
        <v>-</v>
      </c>
      <c r="O47" s="270" t="str">
        <f>IF(Milch!O$4&gt;0,N47,"-")</f>
        <v>-</v>
      </c>
      <c r="P47" s="270" t="str">
        <f>IF(Milch!P$4&gt;0,O47,"-")</f>
        <v>-</v>
      </c>
      <c r="Q47" s="270" t="str">
        <f>IF(Milch!Q$4&gt;0,P47,"-")</f>
        <v>-</v>
      </c>
      <c r="R47" s="270" t="str">
        <f>IF(Milch!R$4&gt;0,Q47,"-")</f>
        <v>-</v>
      </c>
      <c r="S47" s="270" t="str">
        <f>IF(Milch!S$4&gt;0,R47,"-")</f>
        <v>-</v>
      </c>
      <c r="T47" s="270" t="str">
        <f>IF(Milch!T$4&gt;0,S47,"-")</f>
        <v>-</v>
      </c>
      <c r="U47" s="270" t="str">
        <f>IF(Milch!U$4&gt;0,T47,"-")</f>
        <v>-</v>
      </c>
      <c r="V47" s="270" t="str">
        <f>IF(Milch!V$4&gt;0,U47,"-")</f>
        <v>-</v>
      </c>
      <c r="W47" s="270" t="str">
        <f>IF(Milch!W$4&gt;0,V47,"-")</f>
        <v>-</v>
      </c>
      <c r="X47" s="270" t="str">
        <f>IF(Milch!X$4&gt;0,W47,"-")</f>
        <v>-</v>
      </c>
      <c r="Y47" s="270" t="str">
        <f>IF(Milch!Y$4&gt;0,X47,"-")</f>
        <v>-</v>
      </c>
      <c r="Z47" s="270" t="str">
        <f>IF(Milch!Z$4&gt;0,Y47,"-")</f>
        <v>-</v>
      </c>
      <c r="AA47" s="270" t="str">
        <f>IF(Milch!AA$4&gt;0,Z47,"-")</f>
        <v>-</v>
      </c>
      <c r="AB47" s="270" t="str">
        <f>IF(Milch!AB$4&gt;0,AA47,"-")</f>
        <v>-</v>
      </c>
      <c r="AC47" s="270" t="str">
        <f>IF(Milch!AC$4&gt;0,AB47,"-")</f>
        <v>-</v>
      </c>
      <c r="AD47" s="270" t="str">
        <f>IF(Milch!AD$4&gt;0,AC47,"-")</f>
        <v>-</v>
      </c>
      <c r="AE47" s="270" t="str">
        <f>IF(Milch!AE$4&gt;0,AD47,"-")</f>
        <v>-</v>
      </c>
      <c r="AF47" s="270" t="str">
        <f>IF(Milch!AF$4&gt;0,AE47,"-")</f>
        <v>-</v>
      </c>
      <c r="AG47" s="270" t="str">
        <f>IF(Milch!AG$4&gt;0,AF47,"-")</f>
        <v>-</v>
      </c>
      <c r="AH47" s="389" t="str">
        <f>IF(Milch!AH$4&gt;0,AG47,"-")</f>
        <v>-</v>
      </c>
      <c r="AI47" s="13"/>
      <c r="AJ47" s="412" t="s">
        <v>129</v>
      </c>
      <c r="AK47" s="405"/>
      <c r="AL47" s="405"/>
      <c r="AM47" s="406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s="1" customFormat="1" ht="20.25" hidden="1" customHeight="1" x14ac:dyDescent="0.25">
      <c r="A48" s="348"/>
      <c r="B48" s="529"/>
      <c r="C48" s="531"/>
      <c r="D48" s="297" t="str">
        <f>D$12</f>
        <v>FM &gt; KUH kg TM/Tag
ohne Futterrest</v>
      </c>
      <c r="E48" s="319">
        <f>IFERROR(E49*E43/100,"-")</f>
        <v>0</v>
      </c>
      <c r="F48" s="319" t="str">
        <f t="shared" ref="F48" si="252">IFERROR(F49*F43/100,"-")</f>
        <v>-</v>
      </c>
      <c r="G48" s="319" t="str">
        <f t="shared" ref="G48" si="253">IFERROR(G49*G43/100,"-")</f>
        <v>-</v>
      </c>
      <c r="H48" s="319" t="str">
        <f t="shared" ref="H48" si="254">IFERROR(H49*H43/100,"-")</f>
        <v>-</v>
      </c>
      <c r="I48" s="319" t="str">
        <f t="shared" ref="I48" si="255">IFERROR(I49*I43/100,"-")</f>
        <v>-</v>
      </c>
      <c r="J48" s="319" t="str">
        <f t="shared" ref="J48" si="256">IFERROR(J49*J43/100,"-")</f>
        <v>-</v>
      </c>
      <c r="K48" s="319" t="str">
        <f t="shared" ref="K48" si="257">IFERROR(K49*K43/100,"-")</f>
        <v>-</v>
      </c>
      <c r="L48" s="319" t="str">
        <f t="shared" ref="L48" si="258">IFERROR(L49*L43/100,"-")</f>
        <v>-</v>
      </c>
      <c r="M48" s="319" t="str">
        <f t="shared" ref="M48" si="259">IFERROR(M49*M43/100,"-")</f>
        <v>-</v>
      </c>
      <c r="N48" s="319" t="str">
        <f t="shared" ref="N48" si="260">IFERROR(N49*N43/100,"-")</f>
        <v>-</v>
      </c>
      <c r="O48" s="319" t="str">
        <f t="shared" ref="O48" si="261">IFERROR(O49*O43/100,"-")</f>
        <v>-</v>
      </c>
      <c r="P48" s="319" t="str">
        <f t="shared" ref="P48" si="262">IFERROR(P49*P43/100,"-")</f>
        <v>-</v>
      </c>
      <c r="Q48" s="319" t="str">
        <f t="shared" ref="Q48" si="263">IFERROR(Q49*Q43/100,"-")</f>
        <v>-</v>
      </c>
      <c r="R48" s="319" t="str">
        <f t="shared" ref="R48" si="264">IFERROR(R49*R43/100,"-")</f>
        <v>-</v>
      </c>
      <c r="S48" s="319" t="str">
        <f t="shared" ref="S48" si="265">IFERROR(S49*S43/100,"-")</f>
        <v>-</v>
      </c>
      <c r="T48" s="319" t="str">
        <f t="shared" ref="T48" si="266">IFERROR(T49*T43/100,"-")</f>
        <v>-</v>
      </c>
      <c r="U48" s="319" t="str">
        <f t="shared" ref="U48" si="267">IFERROR(U49*U43/100,"-")</f>
        <v>-</v>
      </c>
      <c r="V48" s="319" t="str">
        <f t="shared" ref="V48" si="268">IFERROR(V49*V43/100,"-")</f>
        <v>-</v>
      </c>
      <c r="W48" s="319" t="str">
        <f t="shared" ref="W48" si="269">IFERROR(W49*W43/100,"-")</f>
        <v>-</v>
      </c>
      <c r="X48" s="319" t="str">
        <f t="shared" ref="X48" si="270">IFERROR(X49*X43/100,"-")</f>
        <v>-</v>
      </c>
      <c r="Y48" s="319" t="str">
        <f t="shared" ref="Y48" si="271">IFERROR(Y49*Y43/100,"-")</f>
        <v>-</v>
      </c>
      <c r="Z48" s="319" t="str">
        <f t="shared" ref="Z48" si="272">IFERROR(Z49*Z43/100,"-")</f>
        <v>-</v>
      </c>
      <c r="AA48" s="319" t="str">
        <f t="shared" ref="AA48" si="273">IFERROR(AA49*AA43/100,"-")</f>
        <v>-</v>
      </c>
      <c r="AB48" s="319" t="str">
        <f t="shared" ref="AB48" si="274">IFERROR(AB49*AB43/100,"-")</f>
        <v>-</v>
      </c>
      <c r="AC48" s="319" t="str">
        <f t="shared" ref="AC48" si="275">IFERROR(AC49*AC43/100,"-")</f>
        <v>-</v>
      </c>
      <c r="AD48" s="319" t="str">
        <f t="shared" ref="AD48" si="276">IFERROR(AD49*AD43/100,"-")</f>
        <v>-</v>
      </c>
      <c r="AE48" s="319" t="str">
        <f t="shared" ref="AE48" si="277">IFERROR(AE49*AE43/100,"-")</f>
        <v>-</v>
      </c>
      <c r="AF48" s="319" t="str">
        <f t="shared" ref="AF48" si="278">IFERROR(AF49*AF43/100,"-")</f>
        <v>-</v>
      </c>
      <c r="AG48" s="319" t="str">
        <f t="shared" ref="AG48" si="279">IFERROR(AG49*AG43/100,"-")</f>
        <v>-</v>
      </c>
      <c r="AH48" s="457" t="str">
        <f t="shared" ref="AH48" si="280">IFERROR(AH49*AH43/100,"-")</f>
        <v>-</v>
      </c>
      <c r="AI48" s="14"/>
      <c r="AJ48" s="409"/>
      <c r="AK48" s="397"/>
      <c r="AL48" s="397"/>
      <c r="AM48" s="397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s="1" customFormat="1" ht="20.25" hidden="1" customHeight="1" x14ac:dyDescent="0.25">
      <c r="A49" s="348"/>
      <c r="B49" s="529"/>
      <c r="C49" s="531"/>
      <c r="D49" s="321" t="s">
        <v>220</v>
      </c>
      <c r="E49" s="361">
        <f>IFERROR(E46/E$255*(100-E47)/100,"-")</f>
        <v>0</v>
      </c>
      <c r="F49" s="361" t="str">
        <f t="shared" ref="F49:AH49" si="281">IFERROR(F46/F$255*(100-F47)/100,"-")</f>
        <v>-</v>
      </c>
      <c r="G49" s="361" t="str">
        <f t="shared" si="281"/>
        <v>-</v>
      </c>
      <c r="H49" s="361" t="str">
        <f t="shared" si="281"/>
        <v>-</v>
      </c>
      <c r="I49" s="361" t="str">
        <f t="shared" si="281"/>
        <v>-</v>
      </c>
      <c r="J49" s="361" t="str">
        <f t="shared" si="281"/>
        <v>-</v>
      </c>
      <c r="K49" s="361" t="str">
        <f t="shared" si="281"/>
        <v>-</v>
      </c>
      <c r="L49" s="361" t="str">
        <f t="shared" si="281"/>
        <v>-</v>
      </c>
      <c r="M49" s="361" t="str">
        <f t="shared" si="281"/>
        <v>-</v>
      </c>
      <c r="N49" s="361" t="str">
        <f t="shared" si="281"/>
        <v>-</v>
      </c>
      <c r="O49" s="361" t="str">
        <f t="shared" si="281"/>
        <v>-</v>
      </c>
      <c r="P49" s="361" t="str">
        <f t="shared" si="281"/>
        <v>-</v>
      </c>
      <c r="Q49" s="361" t="str">
        <f t="shared" si="281"/>
        <v>-</v>
      </c>
      <c r="R49" s="361" t="str">
        <f t="shared" si="281"/>
        <v>-</v>
      </c>
      <c r="S49" s="361" t="str">
        <f t="shared" si="281"/>
        <v>-</v>
      </c>
      <c r="T49" s="361" t="str">
        <f t="shared" si="281"/>
        <v>-</v>
      </c>
      <c r="U49" s="361" t="str">
        <f t="shared" si="281"/>
        <v>-</v>
      </c>
      <c r="V49" s="361" t="str">
        <f t="shared" si="281"/>
        <v>-</v>
      </c>
      <c r="W49" s="361" t="str">
        <f t="shared" si="281"/>
        <v>-</v>
      </c>
      <c r="X49" s="361" t="str">
        <f t="shared" si="281"/>
        <v>-</v>
      </c>
      <c r="Y49" s="361" t="str">
        <f t="shared" si="281"/>
        <v>-</v>
      </c>
      <c r="Z49" s="361" t="str">
        <f t="shared" si="281"/>
        <v>-</v>
      </c>
      <c r="AA49" s="361" t="str">
        <f t="shared" si="281"/>
        <v>-</v>
      </c>
      <c r="AB49" s="361" t="str">
        <f t="shared" si="281"/>
        <v>-</v>
      </c>
      <c r="AC49" s="361" t="str">
        <f t="shared" si="281"/>
        <v>-</v>
      </c>
      <c r="AD49" s="361" t="str">
        <f t="shared" si="281"/>
        <v>-</v>
      </c>
      <c r="AE49" s="361" t="str">
        <f t="shared" si="281"/>
        <v>-</v>
      </c>
      <c r="AF49" s="361" t="str">
        <f t="shared" si="281"/>
        <v>-</v>
      </c>
      <c r="AG49" s="361" t="str">
        <f t="shared" si="281"/>
        <v>-</v>
      </c>
      <c r="AH49" s="458" t="str">
        <f t="shared" si="281"/>
        <v>-</v>
      </c>
      <c r="AI49" s="14"/>
      <c r="AJ49" s="359"/>
      <c r="AK49" s="372"/>
      <c r="AL49" s="372"/>
      <c r="AM49" s="372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s="1" customFormat="1" ht="20.25" hidden="1" customHeight="1" thickBot="1" x14ac:dyDescent="0.3">
      <c r="A50" s="348"/>
      <c r="B50" s="529"/>
      <c r="C50" s="532"/>
      <c r="D50" s="390" t="s">
        <v>177</v>
      </c>
      <c r="E50" s="391">
        <f t="shared" ref="E50" si="282">IFERROR(E42/100*E48,"0")</f>
        <v>0</v>
      </c>
      <c r="F50" s="391" t="str">
        <f t="shared" ref="F50:AH50" si="283">IFERROR(F42/100*F48,"0")</f>
        <v>0</v>
      </c>
      <c r="G50" s="391" t="str">
        <f t="shared" si="283"/>
        <v>0</v>
      </c>
      <c r="H50" s="391" t="str">
        <f t="shared" si="283"/>
        <v>0</v>
      </c>
      <c r="I50" s="391" t="str">
        <f t="shared" si="283"/>
        <v>0</v>
      </c>
      <c r="J50" s="391" t="str">
        <f t="shared" si="283"/>
        <v>0</v>
      </c>
      <c r="K50" s="391" t="str">
        <f t="shared" si="283"/>
        <v>0</v>
      </c>
      <c r="L50" s="391" t="str">
        <f t="shared" si="283"/>
        <v>0</v>
      </c>
      <c r="M50" s="391" t="str">
        <f t="shared" si="283"/>
        <v>0</v>
      </c>
      <c r="N50" s="391" t="str">
        <f t="shared" si="283"/>
        <v>0</v>
      </c>
      <c r="O50" s="391" t="str">
        <f t="shared" si="283"/>
        <v>0</v>
      </c>
      <c r="P50" s="391" t="str">
        <f t="shared" si="283"/>
        <v>0</v>
      </c>
      <c r="Q50" s="391" t="str">
        <f t="shared" si="283"/>
        <v>0</v>
      </c>
      <c r="R50" s="391" t="str">
        <f t="shared" si="283"/>
        <v>0</v>
      </c>
      <c r="S50" s="391" t="str">
        <f t="shared" si="283"/>
        <v>0</v>
      </c>
      <c r="T50" s="391" t="str">
        <f t="shared" si="283"/>
        <v>0</v>
      </c>
      <c r="U50" s="391" t="str">
        <f t="shared" si="283"/>
        <v>0</v>
      </c>
      <c r="V50" s="391" t="str">
        <f t="shared" si="283"/>
        <v>0</v>
      </c>
      <c r="W50" s="391" t="str">
        <f t="shared" si="283"/>
        <v>0</v>
      </c>
      <c r="X50" s="391" t="str">
        <f t="shared" si="283"/>
        <v>0</v>
      </c>
      <c r="Y50" s="391" t="str">
        <f t="shared" si="283"/>
        <v>0</v>
      </c>
      <c r="Z50" s="391" t="str">
        <f t="shared" si="283"/>
        <v>0</v>
      </c>
      <c r="AA50" s="391" t="str">
        <f t="shared" si="283"/>
        <v>0</v>
      </c>
      <c r="AB50" s="391" t="str">
        <f t="shared" si="283"/>
        <v>0</v>
      </c>
      <c r="AC50" s="391" t="str">
        <f t="shared" si="283"/>
        <v>0</v>
      </c>
      <c r="AD50" s="391" t="str">
        <f t="shared" si="283"/>
        <v>0</v>
      </c>
      <c r="AE50" s="391" t="str">
        <f t="shared" si="283"/>
        <v>0</v>
      </c>
      <c r="AF50" s="391" t="str">
        <f t="shared" si="283"/>
        <v>0</v>
      </c>
      <c r="AG50" s="391" t="str">
        <f t="shared" si="283"/>
        <v>0</v>
      </c>
      <c r="AH50" s="392" t="str">
        <f t="shared" si="283"/>
        <v>0</v>
      </c>
      <c r="AI50" s="14"/>
      <c r="AJ50" s="413"/>
      <c r="AK50" s="408"/>
      <c r="AL50" s="408"/>
      <c r="AM50" s="408"/>
      <c r="AN50" s="13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s="1" customFormat="1" ht="20.25" customHeight="1" x14ac:dyDescent="0.25">
      <c r="A51" s="348"/>
      <c r="B51" s="529"/>
      <c r="C51" s="530" t="s">
        <v>141</v>
      </c>
      <c r="D51" s="383" t="s">
        <v>246</v>
      </c>
      <c r="E51" s="384">
        <f>E42</f>
        <v>17.5</v>
      </c>
      <c r="F51" s="384" t="str">
        <f>IF(Milch!F$4&gt;0,E51,"-")</f>
        <v>-</v>
      </c>
      <c r="G51" s="384" t="str">
        <f>IF(Milch!G$4&gt;0,F51,"-")</f>
        <v>-</v>
      </c>
      <c r="H51" s="384" t="str">
        <f>IF(Milch!H$4&gt;0,G51,"-")</f>
        <v>-</v>
      </c>
      <c r="I51" s="384" t="str">
        <f>IF(Milch!I$4&gt;0,H51,"-")</f>
        <v>-</v>
      </c>
      <c r="J51" s="384" t="str">
        <f>IF(Milch!J$4&gt;0,I51,"-")</f>
        <v>-</v>
      </c>
      <c r="K51" s="384" t="str">
        <f>IF(Milch!K$4&gt;0,J51,"-")</f>
        <v>-</v>
      </c>
      <c r="L51" s="384" t="str">
        <f>IF(Milch!L$4&gt;0,K51,"-")</f>
        <v>-</v>
      </c>
      <c r="M51" s="384" t="str">
        <f>IF(Milch!M$4&gt;0,L51,"-")</f>
        <v>-</v>
      </c>
      <c r="N51" s="384" t="str">
        <f>IF(Milch!N$4&gt;0,M51,"-")</f>
        <v>-</v>
      </c>
      <c r="O51" s="384" t="str">
        <f>IF(Milch!O$4&gt;0,N51,"-")</f>
        <v>-</v>
      </c>
      <c r="P51" s="384" t="str">
        <f>IF(Milch!P$4&gt;0,O51,"-")</f>
        <v>-</v>
      </c>
      <c r="Q51" s="384" t="str">
        <f>IF(Milch!Q$4&gt;0,P51,"-")</f>
        <v>-</v>
      </c>
      <c r="R51" s="384" t="str">
        <f>IF(Milch!R$4&gt;0,Q51,"-")</f>
        <v>-</v>
      </c>
      <c r="S51" s="384" t="str">
        <f>IF(Milch!S$4&gt;0,R51,"-")</f>
        <v>-</v>
      </c>
      <c r="T51" s="384" t="str">
        <f>IF(Milch!T$4&gt;0,S51,"-")</f>
        <v>-</v>
      </c>
      <c r="U51" s="384" t="str">
        <f>IF(Milch!U$4&gt;0,T51,"-")</f>
        <v>-</v>
      </c>
      <c r="V51" s="384" t="str">
        <f>IF(Milch!V$4&gt;0,U51,"-")</f>
        <v>-</v>
      </c>
      <c r="W51" s="384" t="str">
        <f>IF(Milch!W$4&gt;0,V51,"-")</f>
        <v>-</v>
      </c>
      <c r="X51" s="384" t="str">
        <f>IF(Milch!X$4&gt;0,W51,"-")</f>
        <v>-</v>
      </c>
      <c r="Y51" s="384" t="str">
        <f>IF(Milch!Y$4&gt;0,X51,"-")</f>
        <v>-</v>
      </c>
      <c r="Z51" s="384" t="str">
        <f>IF(Milch!Z$4&gt;0,Y51,"-")</f>
        <v>-</v>
      </c>
      <c r="AA51" s="384" t="str">
        <f>IF(Milch!AA$4&gt;0,Z51,"-")</f>
        <v>-</v>
      </c>
      <c r="AB51" s="384" t="str">
        <f>IF(Milch!AB$4&gt;0,AA51,"-")</f>
        <v>-</v>
      </c>
      <c r="AC51" s="384" t="str">
        <f>IF(Milch!AC$4&gt;0,AB51,"-")</f>
        <v>-</v>
      </c>
      <c r="AD51" s="384" t="str">
        <f>IF(Milch!AD$4&gt;0,AC51,"-")</f>
        <v>-</v>
      </c>
      <c r="AE51" s="384" t="str">
        <f>IF(Milch!AE$4&gt;0,AD51,"-")</f>
        <v>-</v>
      </c>
      <c r="AF51" s="384" t="str">
        <f>IF(Milch!AF$4&gt;0,AE51,"-")</f>
        <v>-</v>
      </c>
      <c r="AG51" s="384" t="str">
        <f>IF(Milch!AG$4&gt;0,AF51,"-")</f>
        <v>-</v>
      </c>
      <c r="AH51" s="385" t="str">
        <f>IF(Milch!AH$4&gt;0,AG51,"-")</f>
        <v>-</v>
      </c>
      <c r="AI51" s="14"/>
      <c r="AJ51" s="398" t="s">
        <v>134</v>
      </c>
      <c r="AK51" s="399" t="s">
        <v>55</v>
      </c>
      <c r="AL51" s="399" t="s">
        <v>55</v>
      </c>
      <c r="AM51" s="400" t="s">
        <v>55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s="1" customFormat="1" ht="20.25" customHeight="1" x14ac:dyDescent="0.25">
      <c r="A52" s="348"/>
      <c r="B52" s="529"/>
      <c r="C52" s="531"/>
      <c r="D52" s="233" t="s">
        <v>4</v>
      </c>
      <c r="E52" s="114">
        <v>33</v>
      </c>
      <c r="F52" s="114" t="str">
        <f>IF(Milch!F$4&gt;0,E52,"-")</f>
        <v>-</v>
      </c>
      <c r="G52" s="114" t="str">
        <f>IF(Milch!G$4&gt;0,F52,"-")</f>
        <v>-</v>
      </c>
      <c r="H52" s="114" t="str">
        <f>IF(Milch!H$4&gt;0,G52,"-")</f>
        <v>-</v>
      </c>
      <c r="I52" s="114" t="str">
        <f>IF(Milch!I$4&gt;0,H52,"-")</f>
        <v>-</v>
      </c>
      <c r="J52" s="114" t="str">
        <f>IF(Milch!J$4&gt;0,I52,"-")</f>
        <v>-</v>
      </c>
      <c r="K52" s="114" t="str">
        <f>IF(Milch!K$4&gt;0,J52,"-")</f>
        <v>-</v>
      </c>
      <c r="L52" s="114" t="str">
        <f>IF(Milch!L$4&gt;0,K52,"-")</f>
        <v>-</v>
      </c>
      <c r="M52" s="114" t="str">
        <f>IF(Milch!M$4&gt;0,L52,"-")</f>
        <v>-</v>
      </c>
      <c r="N52" s="114" t="str">
        <f>IF(Milch!N$4&gt;0,M52,"-")</f>
        <v>-</v>
      </c>
      <c r="O52" s="114" t="str">
        <f>IF(Milch!O$4&gt;0,N52,"-")</f>
        <v>-</v>
      </c>
      <c r="P52" s="114" t="str">
        <f>IF(Milch!P$4&gt;0,O52,"-")</f>
        <v>-</v>
      </c>
      <c r="Q52" s="114" t="str">
        <f>IF(Milch!Q$4&gt;0,P52,"-")</f>
        <v>-</v>
      </c>
      <c r="R52" s="114" t="str">
        <f>IF(Milch!R$4&gt;0,Q52,"-")</f>
        <v>-</v>
      </c>
      <c r="S52" s="114" t="str">
        <f>IF(Milch!S$4&gt;0,R52,"-")</f>
        <v>-</v>
      </c>
      <c r="T52" s="114" t="str">
        <f>IF(Milch!T$4&gt;0,S52,"-")</f>
        <v>-</v>
      </c>
      <c r="U52" s="114" t="str">
        <f>IF(Milch!U$4&gt;0,T52,"-")</f>
        <v>-</v>
      </c>
      <c r="V52" s="114" t="str">
        <f>IF(Milch!V$4&gt;0,U52,"-")</f>
        <v>-</v>
      </c>
      <c r="W52" s="114" t="str">
        <f>IF(Milch!W$4&gt;0,V52,"-")</f>
        <v>-</v>
      </c>
      <c r="X52" s="114" t="str">
        <f>IF(Milch!X$4&gt;0,W52,"-")</f>
        <v>-</v>
      </c>
      <c r="Y52" s="114" t="str">
        <f>IF(Milch!Y$4&gt;0,X52,"-")</f>
        <v>-</v>
      </c>
      <c r="Z52" s="114" t="str">
        <f>IF(Milch!Z$4&gt;0,Y52,"-")</f>
        <v>-</v>
      </c>
      <c r="AA52" s="114" t="str">
        <f>IF(Milch!AA$4&gt;0,Z52,"-")</f>
        <v>-</v>
      </c>
      <c r="AB52" s="114" t="str">
        <f>IF(Milch!AB$4&gt;0,AA52,"-")</f>
        <v>-</v>
      </c>
      <c r="AC52" s="114" t="str">
        <f>IF(Milch!AC$4&gt;0,AB52,"-")</f>
        <v>-</v>
      </c>
      <c r="AD52" s="114" t="str">
        <f>IF(Milch!AD$4&gt;0,AC52,"-")</f>
        <v>-</v>
      </c>
      <c r="AE52" s="114" t="str">
        <f>IF(Milch!AE$4&gt;0,AD52,"-")</f>
        <v>-</v>
      </c>
      <c r="AF52" s="114" t="str">
        <f>IF(Milch!AF$4&gt;0,AE52,"-")</f>
        <v>-</v>
      </c>
      <c r="AG52" s="114" t="str">
        <f>IF(Milch!AG$4&gt;0,AF52,"-")</f>
        <v>-</v>
      </c>
      <c r="AH52" s="386" t="str">
        <f>IF(Milch!AH$4&gt;0,AG52,"-")</f>
        <v>-</v>
      </c>
      <c r="AI52" s="13"/>
      <c r="AJ52" s="410" t="s">
        <v>125</v>
      </c>
      <c r="AK52" s="372"/>
      <c r="AL52" s="372"/>
      <c r="AM52" s="402"/>
      <c r="AN52" s="13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s="1" customFormat="1" ht="20.25" customHeight="1" x14ac:dyDescent="0.25">
      <c r="A53" s="348"/>
      <c r="B53" s="529"/>
      <c r="C53" s="531"/>
      <c r="D53" s="233" t="s">
        <v>47</v>
      </c>
      <c r="E53" s="276">
        <f>E51*E52/100</f>
        <v>5.7750000000000004</v>
      </c>
      <c r="F53" s="276" t="str">
        <f t="shared" ref="F53:AH53" si="284">IFERROR(F51*F52/100,"-")</f>
        <v>-</v>
      </c>
      <c r="G53" s="276" t="str">
        <f t="shared" si="284"/>
        <v>-</v>
      </c>
      <c r="H53" s="276" t="str">
        <f t="shared" si="284"/>
        <v>-</v>
      </c>
      <c r="I53" s="276" t="str">
        <f t="shared" si="284"/>
        <v>-</v>
      </c>
      <c r="J53" s="276" t="str">
        <f t="shared" si="284"/>
        <v>-</v>
      </c>
      <c r="K53" s="276" t="str">
        <f t="shared" si="284"/>
        <v>-</v>
      </c>
      <c r="L53" s="276" t="str">
        <f t="shared" si="284"/>
        <v>-</v>
      </c>
      <c r="M53" s="276" t="str">
        <f t="shared" si="284"/>
        <v>-</v>
      </c>
      <c r="N53" s="276" t="str">
        <f t="shared" si="284"/>
        <v>-</v>
      </c>
      <c r="O53" s="276" t="str">
        <f t="shared" si="284"/>
        <v>-</v>
      </c>
      <c r="P53" s="276" t="str">
        <f t="shared" si="284"/>
        <v>-</v>
      </c>
      <c r="Q53" s="276" t="str">
        <f t="shared" si="284"/>
        <v>-</v>
      </c>
      <c r="R53" s="276" t="str">
        <f t="shared" si="284"/>
        <v>-</v>
      </c>
      <c r="S53" s="276" t="str">
        <f t="shared" si="284"/>
        <v>-</v>
      </c>
      <c r="T53" s="276" t="str">
        <f t="shared" si="284"/>
        <v>-</v>
      </c>
      <c r="U53" s="276" t="str">
        <f t="shared" si="284"/>
        <v>-</v>
      </c>
      <c r="V53" s="276" t="str">
        <f t="shared" si="284"/>
        <v>-</v>
      </c>
      <c r="W53" s="276" t="str">
        <f t="shared" si="284"/>
        <v>-</v>
      </c>
      <c r="X53" s="276" t="str">
        <f t="shared" si="284"/>
        <v>-</v>
      </c>
      <c r="Y53" s="276" t="str">
        <f t="shared" si="284"/>
        <v>-</v>
      </c>
      <c r="Z53" s="276" t="str">
        <f t="shared" si="284"/>
        <v>-</v>
      </c>
      <c r="AA53" s="276" t="str">
        <f t="shared" si="284"/>
        <v>-</v>
      </c>
      <c r="AB53" s="276" t="str">
        <f t="shared" si="284"/>
        <v>-</v>
      </c>
      <c r="AC53" s="276" t="str">
        <f t="shared" si="284"/>
        <v>-</v>
      </c>
      <c r="AD53" s="276" t="str">
        <f t="shared" si="284"/>
        <v>-</v>
      </c>
      <c r="AE53" s="276" t="str">
        <f t="shared" si="284"/>
        <v>-</v>
      </c>
      <c r="AF53" s="276" t="str">
        <f t="shared" si="284"/>
        <v>-</v>
      </c>
      <c r="AG53" s="276" t="str">
        <f t="shared" si="284"/>
        <v>-</v>
      </c>
      <c r="AH53" s="387" t="str">
        <f t="shared" si="284"/>
        <v>-</v>
      </c>
      <c r="AI53" s="13"/>
      <c r="AJ53" s="411" t="s">
        <v>131</v>
      </c>
      <c r="AK53" s="372"/>
      <c r="AL53" s="372"/>
      <c r="AM53" s="402"/>
      <c r="AN53" s="13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1" customFormat="1" ht="20.25" customHeight="1" x14ac:dyDescent="0.25">
      <c r="A54" s="348"/>
      <c r="B54" s="529"/>
      <c r="C54" s="531"/>
      <c r="D54" s="374" t="s">
        <v>133</v>
      </c>
      <c r="E54" s="271"/>
      <c r="F54" s="317" t="str">
        <f>IFERROR(IF((E55&lt;&gt;E$255*E54*100/E52),E55/E$255*E52/100,IF(F$5&lt;&gt;"-",E54,"-")),"-")</f>
        <v>-</v>
      </c>
      <c r="G54" s="317" t="str">
        <f t="shared" ref="G54:AH54" si="285">IFERROR(IF((F55&lt;&gt;F$255*F54*100/F52),F55/F$255*F52/100,IF(G$5&lt;&gt;"-",F54,"-")),"-")</f>
        <v>-</v>
      </c>
      <c r="H54" s="317" t="str">
        <f t="shared" si="285"/>
        <v>-</v>
      </c>
      <c r="I54" s="317" t="str">
        <f t="shared" si="285"/>
        <v>-</v>
      </c>
      <c r="J54" s="317" t="str">
        <f t="shared" si="285"/>
        <v>-</v>
      </c>
      <c r="K54" s="317" t="str">
        <f t="shared" si="285"/>
        <v>-</v>
      </c>
      <c r="L54" s="317" t="str">
        <f t="shared" si="285"/>
        <v>-</v>
      </c>
      <c r="M54" s="317" t="str">
        <f t="shared" si="285"/>
        <v>-</v>
      </c>
      <c r="N54" s="317" t="str">
        <f t="shared" si="285"/>
        <v>-</v>
      </c>
      <c r="O54" s="317" t="str">
        <f t="shared" si="285"/>
        <v>-</v>
      </c>
      <c r="P54" s="317" t="str">
        <f t="shared" si="285"/>
        <v>-</v>
      </c>
      <c r="Q54" s="317" t="str">
        <f t="shared" si="285"/>
        <v>-</v>
      </c>
      <c r="R54" s="317" t="str">
        <f t="shared" si="285"/>
        <v>-</v>
      </c>
      <c r="S54" s="317" t="str">
        <f t="shared" si="285"/>
        <v>-</v>
      </c>
      <c r="T54" s="317" t="str">
        <f t="shared" si="285"/>
        <v>-</v>
      </c>
      <c r="U54" s="317" t="str">
        <f t="shared" si="285"/>
        <v>-</v>
      </c>
      <c r="V54" s="317" t="str">
        <f t="shared" si="285"/>
        <v>-</v>
      </c>
      <c r="W54" s="317" t="str">
        <f t="shared" si="285"/>
        <v>-</v>
      </c>
      <c r="X54" s="317" t="str">
        <f t="shared" si="285"/>
        <v>-</v>
      </c>
      <c r="Y54" s="317" t="str">
        <f t="shared" si="285"/>
        <v>-</v>
      </c>
      <c r="Z54" s="317" t="str">
        <f t="shared" si="285"/>
        <v>-</v>
      </c>
      <c r="AA54" s="317" t="str">
        <f t="shared" si="285"/>
        <v>-</v>
      </c>
      <c r="AB54" s="317" t="str">
        <f t="shared" si="285"/>
        <v>-</v>
      </c>
      <c r="AC54" s="317" t="str">
        <f t="shared" si="285"/>
        <v>-</v>
      </c>
      <c r="AD54" s="317" t="str">
        <f t="shared" si="285"/>
        <v>-</v>
      </c>
      <c r="AE54" s="317" t="str">
        <f t="shared" si="285"/>
        <v>-</v>
      </c>
      <c r="AF54" s="317" t="str">
        <f t="shared" si="285"/>
        <v>-</v>
      </c>
      <c r="AG54" s="317" t="str">
        <f t="shared" si="285"/>
        <v>-</v>
      </c>
      <c r="AH54" s="388" t="str">
        <f t="shared" si="285"/>
        <v>-</v>
      </c>
      <c r="AI54" s="13"/>
      <c r="AJ54" s="411" t="s">
        <v>130</v>
      </c>
      <c r="AK54" s="372"/>
      <c r="AL54" s="372"/>
      <c r="AM54" s="402"/>
      <c r="AN54" s="13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s="1" customFormat="1" ht="20.25" customHeight="1" x14ac:dyDescent="0.25">
      <c r="A55" s="348"/>
      <c r="B55" s="529"/>
      <c r="C55" s="531"/>
      <c r="D55" s="273" t="s">
        <v>132</v>
      </c>
      <c r="E55" s="305">
        <f>IFERROR(E$1*E54*100/E52,"-")</f>
        <v>0</v>
      </c>
      <c r="F55" s="305" t="str">
        <f t="shared" ref="F55" si="286">IFERROR(F$1*F54*100/F52,"-")</f>
        <v>-</v>
      </c>
      <c r="G55" s="305" t="str">
        <f t="shared" ref="G55" si="287">IFERROR(G$1*G54*100/G52,"-")</f>
        <v>-</v>
      </c>
      <c r="H55" s="305" t="str">
        <f t="shared" ref="H55" si="288">IFERROR(H$1*H54*100/H52,"-")</f>
        <v>-</v>
      </c>
      <c r="I55" s="305" t="str">
        <f t="shared" ref="I55" si="289">IFERROR(I$1*I54*100/I52,"-")</f>
        <v>-</v>
      </c>
      <c r="J55" s="305" t="str">
        <f t="shared" ref="J55" si="290">IFERROR(J$1*J54*100/J52,"-")</f>
        <v>-</v>
      </c>
      <c r="K55" s="305" t="str">
        <f t="shared" ref="K55" si="291">IFERROR(K$1*K54*100/K52,"-")</f>
        <v>-</v>
      </c>
      <c r="L55" s="305" t="str">
        <f t="shared" ref="L55" si="292">IFERROR(L$1*L54*100/L52,"-")</f>
        <v>-</v>
      </c>
      <c r="M55" s="305" t="str">
        <f t="shared" ref="M55" si="293">IFERROR(M$1*M54*100/M52,"-")</f>
        <v>-</v>
      </c>
      <c r="N55" s="305" t="str">
        <f t="shared" ref="N55" si="294">IFERROR(N$1*N54*100/N52,"-")</f>
        <v>-</v>
      </c>
      <c r="O55" s="305" t="str">
        <f t="shared" ref="O55" si="295">IFERROR(O$1*O54*100/O52,"-")</f>
        <v>-</v>
      </c>
      <c r="P55" s="305" t="str">
        <f t="shared" ref="P55" si="296">IFERROR(P$1*P54*100/P52,"-")</f>
        <v>-</v>
      </c>
      <c r="Q55" s="305" t="str">
        <f t="shared" ref="Q55" si="297">IFERROR(Q$1*Q54*100/Q52,"-")</f>
        <v>-</v>
      </c>
      <c r="R55" s="305" t="str">
        <f t="shared" ref="R55" si="298">IFERROR(R$1*R54*100/R52,"-")</f>
        <v>-</v>
      </c>
      <c r="S55" s="305" t="str">
        <f t="shared" ref="S55" si="299">IFERROR(S$1*S54*100/S52,"-")</f>
        <v>-</v>
      </c>
      <c r="T55" s="305" t="str">
        <f t="shared" ref="T55" si="300">IFERROR(T$1*T54*100/T52,"-")</f>
        <v>-</v>
      </c>
      <c r="U55" s="305" t="str">
        <f t="shared" ref="U55" si="301">IFERROR(U$1*U54*100/U52,"-")</f>
        <v>-</v>
      </c>
      <c r="V55" s="305" t="str">
        <f t="shared" ref="V55" si="302">IFERROR(V$1*V54*100/V52,"-")</f>
        <v>-</v>
      </c>
      <c r="W55" s="305" t="str">
        <f t="shared" ref="W55" si="303">IFERROR(W$1*W54*100/W52,"-")</f>
        <v>-</v>
      </c>
      <c r="X55" s="305" t="str">
        <f t="shared" ref="X55" si="304">IFERROR(X$1*X54*100/X52,"-")</f>
        <v>-</v>
      </c>
      <c r="Y55" s="305" t="str">
        <f t="shared" ref="Y55" si="305">IFERROR(Y$1*Y54*100/Y52,"-")</f>
        <v>-</v>
      </c>
      <c r="Z55" s="305" t="str">
        <f t="shared" ref="Z55" si="306">IFERROR(Z$1*Z54*100/Z52,"-")</f>
        <v>-</v>
      </c>
      <c r="AA55" s="305" t="str">
        <f t="shared" ref="AA55" si="307">IFERROR(AA$1*AA54*100/AA52,"-")</f>
        <v>-</v>
      </c>
      <c r="AB55" s="305" t="str">
        <f t="shared" ref="AB55" si="308">IFERROR(AB$1*AB54*100/AB52,"-")</f>
        <v>-</v>
      </c>
      <c r="AC55" s="305" t="str">
        <f t="shared" ref="AC55" si="309">IFERROR(AC$1*AC54*100/AC52,"-")</f>
        <v>-</v>
      </c>
      <c r="AD55" s="305" t="str">
        <f t="shared" ref="AD55" si="310">IFERROR(AD$1*AD54*100/AD52,"-")</f>
        <v>-</v>
      </c>
      <c r="AE55" s="305" t="str">
        <f t="shared" ref="AE55" si="311">IFERROR(AE$1*AE54*100/AE52,"-")</f>
        <v>-</v>
      </c>
      <c r="AF55" s="305" t="str">
        <f t="shared" ref="AF55" si="312">IFERROR(AF$1*AF54*100/AF52,"-")</f>
        <v>-</v>
      </c>
      <c r="AG55" s="305" t="str">
        <f t="shared" ref="AG55" si="313">IFERROR(AG$1*AG54*100/AG52,"-")</f>
        <v>-</v>
      </c>
      <c r="AH55" s="456" t="str">
        <f t="shared" ref="AH55" si="314">IFERROR(AH$1*AH54*100/AH52,"-")</f>
        <v>-</v>
      </c>
      <c r="AI55" s="14"/>
      <c r="AJ55" s="411" t="s">
        <v>128</v>
      </c>
      <c r="AK55" s="372"/>
      <c r="AL55" s="372"/>
      <c r="AM55" s="402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s="1" customFormat="1" ht="20.25" customHeight="1" thickBot="1" x14ac:dyDescent="0.3">
      <c r="A56" s="348"/>
      <c r="B56" s="529"/>
      <c r="C56" s="531"/>
      <c r="D56" s="233" t="s">
        <v>105</v>
      </c>
      <c r="E56" s="270">
        <f>E$11</f>
        <v>2</v>
      </c>
      <c r="F56" s="270" t="str">
        <f>IF(Milch!F$4&gt;0,E56,"-")</f>
        <v>-</v>
      </c>
      <c r="G56" s="270" t="str">
        <f>IF(Milch!G$4&gt;0,F56,"-")</f>
        <v>-</v>
      </c>
      <c r="H56" s="270" t="str">
        <f>IF(Milch!H$4&gt;0,G56,"-")</f>
        <v>-</v>
      </c>
      <c r="I56" s="270" t="str">
        <f>IF(Milch!I$4&gt;0,H56,"-")</f>
        <v>-</v>
      </c>
      <c r="J56" s="270" t="str">
        <f>IF(Milch!J$4&gt;0,I56,"-")</f>
        <v>-</v>
      </c>
      <c r="K56" s="270" t="str">
        <f>IF(Milch!K$4&gt;0,J56,"-")</f>
        <v>-</v>
      </c>
      <c r="L56" s="270" t="str">
        <f>IF(Milch!L$4&gt;0,K56,"-")</f>
        <v>-</v>
      </c>
      <c r="M56" s="270" t="str">
        <f>IF(Milch!M$4&gt;0,L56,"-")</f>
        <v>-</v>
      </c>
      <c r="N56" s="270" t="str">
        <f>IF(Milch!N$4&gt;0,M56,"-")</f>
        <v>-</v>
      </c>
      <c r="O56" s="270" t="str">
        <f>IF(Milch!O$4&gt;0,N56,"-")</f>
        <v>-</v>
      </c>
      <c r="P56" s="270" t="str">
        <f>IF(Milch!P$4&gt;0,O56,"-")</f>
        <v>-</v>
      </c>
      <c r="Q56" s="270" t="str">
        <f>IF(Milch!Q$4&gt;0,P56,"-")</f>
        <v>-</v>
      </c>
      <c r="R56" s="270" t="str">
        <f>IF(Milch!R$4&gt;0,Q56,"-")</f>
        <v>-</v>
      </c>
      <c r="S56" s="270" t="str">
        <f>IF(Milch!S$4&gt;0,R56,"-")</f>
        <v>-</v>
      </c>
      <c r="T56" s="270" t="str">
        <f>IF(Milch!T$4&gt;0,S56,"-")</f>
        <v>-</v>
      </c>
      <c r="U56" s="270" t="str">
        <f>IF(Milch!U$4&gt;0,T56,"-")</f>
        <v>-</v>
      </c>
      <c r="V56" s="270" t="str">
        <f>IF(Milch!V$4&gt;0,U56,"-")</f>
        <v>-</v>
      </c>
      <c r="W56" s="270" t="str">
        <f>IF(Milch!W$4&gt;0,V56,"-")</f>
        <v>-</v>
      </c>
      <c r="X56" s="270" t="str">
        <f>IF(Milch!X$4&gt;0,W56,"-")</f>
        <v>-</v>
      </c>
      <c r="Y56" s="270" t="str">
        <f>IF(Milch!Y$4&gt;0,X56,"-")</f>
        <v>-</v>
      </c>
      <c r="Z56" s="270" t="str">
        <f>IF(Milch!Z$4&gt;0,Y56,"-")</f>
        <v>-</v>
      </c>
      <c r="AA56" s="270" t="str">
        <f>IF(Milch!AA$4&gt;0,Z56,"-")</f>
        <v>-</v>
      </c>
      <c r="AB56" s="270" t="str">
        <f>IF(Milch!AB$4&gt;0,AA56,"-")</f>
        <v>-</v>
      </c>
      <c r="AC56" s="270" t="str">
        <f>IF(Milch!AC$4&gt;0,AB56,"-")</f>
        <v>-</v>
      </c>
      <c r="AD56" s="270" t="str">
        <f>IF(Milch!AD$4&gt;0,AC56,"-")</f>
        <v>-</v>
      </c>
      <c r="AE56" s="270" t="str">
        <f>IF(Milch!AE$4&gt;0,AD56,"-")</f>
        <v>-</v>
      </c>
      <c r="AF56" s="270" t="str">
        <f>IF(Milch!AF$4&gt;0,AE56,"-")</f>
        <v>-</v>
      </c>
      <c r="AG56" s="270" t="str">
        <f>IF(Milch!AG$4&gt;0,AF56,"-")</f>
        <v>-</v>
      </c>
      <c r="AH56" s="389" t="str">
        <f>IF(Milch!AH$4&gt;0,AG56,"-")</f>
        <v>-</v>
      </c>
      <c r="AI56" s="13"/>
      <c r="AJ56" s="412" t="s">
        <v>129</v>
      </c>
      <c r="AK56" s="405"/>
      <c r="AL56" s="405"/>
      <c r="AM56" s="406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s="1" customFormat="1" ht="20.25" hidden="1" customHeight="1" x14ac:dyDescent="0.25">
      <c r="A57" s="348"/>
      <c r="B57" s="529"/>
      <c r="C57" s="531"/>
      <c r="D57" s="297" t="str">
        <f>D$12</f>
        <v>FM &gt; KUH kg TM/Tag
ohne Futterrest</v>
      </c>
      <c r="E57" s="319">
        <f>IFERROR(E58*E52/100,"-")</f>
        <v>0</v>
      </c>
      <c r="F57" s="319" t="str">
        <f t="shared" ref="F57" si="315">IFERROR(F58*F52/100,"-")</f>
        <v>-</v>
      </c>
      <c r="G57" s="319" t="str">
        <f t="shared" ref="G57" si="316">IFERROR(G58*G52/100,"-")</f>
        <v>-</v>
      </c>
      <c r="H57" s="319" t="str">
        <f t="shared" ref="H57" si="317">IFERROR(H58*H52/100,"-")</f>
        <v>-</v>
      </c>
      <c r="I57" s="319" t="str">
        <f t="shared" ref="I57" si="318">IFERROR(I58*I52/100,"-")</f>
        <v>-</v>
      </c>
      <c r="J57" s="319" t="str">
        <f t="shared" ref="J57" si="319">IFERROR(J58*J52/100,"-")</f>
        <v>-</v>
      </c>
      <c r="K57" s="319" t="str">
        <f t="shared" ref="K57" si="320">IFERROR(K58*K52/100,"-")</f>
        <v>-</v>
      </c>
      <c r="L57" s="319" t="str">
        <f t="shared" ref="L57" si="321">IFERROR(L58*L52/100,"-")</f>
        <v>-</v>
      </c>
      <c r="M57" s="319" t="str">
        <f t="shared" ref="M57" si="322">IFERROR(M58*M52/100,"-")</f>
        <v>-</v>
      </c>
      <c r="N57" s="319" t="str">
        <f t="shared" ref="N57" si="323">IFERROR(N58*N52/100,"-")</f>
        <v>-</v>
      </c>
      <c r="O57" s="319" t="str">
        <f t="shared" ref="O57" si="324">IFERROR(O58*O52/100,"-")</f>
        <v>-</v>
      </c>
      <c r="P57" s="319" t="str">
        <f t="shared" ref="P57" si="325">IFERROR(P58*P52/100,"-")</f>
        <v>-</v>
      </c>
      <c r="Q57" s="319" t="str">
        <f t="shared" ref="Q57" si="326">IFERROR(Q58*Q52/100,"-")</f>
        <v>-</v>
      </c>
      <c r="R57" s="319" t="str">
        <f t="shared" ref="R57" si="327">IFERROR(R58*R52/100,"-")</f>
        <v>-</v>
      </c>
      <c r="S57" s="319" t="str">
        <f t="shared" ref="S57" si="328">IFERROR(S58*S52/100,"-")</f>
        <v>-</v>
      </c>
      <c r="T57" s="319" t="str">
        <f t="shared" ref="T57" si="329">IFERROR(T58*T52/100,"-")</f>
        <v>-</v>
      </c>
      <c r="U57" s="319" t="str">
        <f t="shared" ref="U57" si="330">IFERROR(U58*U52/100,"-")</f>
        <v>-</v>
      </c>
      <c r="V57" s="319" t="str">
        <f t="shared" ref="V57" si="331">IFERROR(V58*V52/100,"-")</f>
        <v>-</v>
      </c>
      <c r="W57" s="319" t="str">
        <f t="shared" ref="W57" si="332">IFERROR(W58*W52/100,"-")</f>
        <v>-</v>
      </c>
      <c r="X57" s="319" t="str">
        <f t="shared" ref="X57" si="333">IFERROR(X58*X52/100,"-")</f>
        <v>-</v>
      </c>
      <c r="Y57" s="319" t="str">
        <f t="shared" ref="Y57" si="334">IFERROR(Y58*Y52/100,"-")</f>
        <v>-</v>
      </c>
      <c r="Z57" s="319" t="str">
        <f t="shared" ref="Z57" si="335">IFERROR(Z58*Z52/100,"-")</f>
        <v>-</v>
      </c>
      <c r="AA57" s="319" t="str">
        <f t="shared" ref="AA57" si="336">IFERROR(AA58*AA52/100,"-")</f>
        <v>-</v>
      </c>
      <c r="AB57" s="319" t="str">
        <f t="shared" ref="AB57" si="337">IFERROR(AB58*AB52/100,"-")</f>
        <v>-</v>
      </c>
      <c r="AC57" s="319" t="str">
        <f t="shared" ref="AC57" si="338">IFERROR(AC58*AC52/100,"-")</f>
        <v>-</v>
      </c>
      <c r="AD57" s="319" t="str">
        <f t="shared" ref="AD57" si="339">IFERROR(AD58*AD52/100,"-")</f>
        <v>-</v>
      </c>
      <c r="AE57" s="319" t="str">
        <f t="shared" ref="AE57" si="340">IFERROR(AE58*AE52/100,"-")</f>
        <v>-</v>
      </c>
      <c r="AF57" s="319" t="str">
        <f t="shared" ref="AF57" si="341">IFERROR(AF58*AF52/100,"-")</f>
        <v>-</v>
      </c>
      <c r="AG57" s="319" t="str">
        <f t="shared" ref="AG57" si="342">IFERROR(AG58*AG52/100,"-")</f>
        <v>-</v>
      </c>
      <c r="AH57" s="457" t="str">
        <f t="shared" ref="AH57" si="343">IFERROR(AH58*AH52/100,"-")</f>
        <v>-</v>
      </c>
      <c r="AI57" s="14"/>
      <c r="AJ57" s="409"/>
      <c r="AK57" s="414"/>
      <c r="AL57" s="414"/>
      <c r="AM57" s="4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s="1" customFormat="1" ht="20.25" hidden="1" customHeight="1" x14ac:dyDescent="0.25">
      <c r="A58" s="348"/>
      <c r="B58" s="529"/>
      <c r="C58" s="531"/>
      <c r="D58" s="321" t="s">
        <v>220</v>
      </c>
      <c r="E58" s="361">
        <f>IFERROR(E55/E$255*(100-E56)/100,"-")</f>
        <v>0</v>
      </c>
      <c r="F58" s="361" t="str">
        <f t="shared" ref="F58:AH58" si="344">IFERROR(F55/F$255*(100-F56)/100,"-")</f>
        <v>-</v>
      </c>
      <c r="G58" s="361" t="str">
        <f t="shared" si="344"/>
        <v>-</v>
      </c>
      <c r="H58" s="361" t="str">
        <f t="shared" si="344"/>
        <v>-</v>
      </c>
      <c r="I58" s="361" t="str">
        <f t="shared" si="344"/>
        <v>-</v>
      </c>
      <c r="J58" s="361" t="str">
        <f t="shared" si="344"/>
        <v>-</v>
      </c>
      <c r="K58" s="361" t="str">
        <f t="shared" si="344"/>
        <v>-</v>
      </c>
      <c r="L58" s="361" t="str">
        <f t="shared" si="344"/>
        <v>-</v>
      </c>
      <c r="M58" s="361" t="str">
        <f t="shared" si="344"/>
        <v>-</v>
      </c>
      <c r="N58" s="361" t="str">
        <f t="shared" si="344"/>
        <v>-</v>
      </c>
      <c r="O58" s="361" t="str">
        <f t="shared" si="344"/>
        <v>-</v>
      </c>
      <c r="P58" s="361" t="str">
        <f t="shared" si="344"/>
        <v>-</v>
      </c>
      <c r="Q58" s="361" t="str">
        <f t="shared" si="344"/>
        <v>-</v>
      </c>
      <c r="R58" s="361" t="str">
        <f t="shared" si="344"/>
        <v>-</v>
      </c>
      <c r="S58" s="361" t="str">
        <f t="shared" si="344"/>
        <v>-</v>
      </c>
      <c r="T58" s="361" t="str">
        <f t="shared" si="344"/>
        <v>-</v>
      </c>
      <c r="U58" s="361" t="str">
        <f t="shared" si="344"/>
        <v>-</v>
      </c>
      <c r="V58" s="361" t="str">
        <f t="shared" si="344"/>
        <v>-</v>
      </c>
      <c r="W58" s="361" t="str">
        <f t="shared" si="344"/>
        <v>-</v>
      </c>
      <c r="X58" s="361" t="str">
        <f t="shared" si="344"/>
        <v>-</v>
      </c>
      <c r="Y58" s="361" t="str">
        <f t="shared" si="344"/>
        <v>-</v>
      </c>
      <c r="Z58" s="361" t="str">
        <f t="shared" si="344"/>
        <v>-</v>
      </c>
      <c r="AA58" s="361" t="str">
        <f t="shared" si="344"/>
        <v>-</v>
      </c>
      <c r="AB58" s="361" t="str">
        <f t="shared" si="344"/>
        <v>-</v>
      </c>
      <c r="AC58" s="361" t="str">
        <f t="shared" si="344"/>
        <v>-</v>
      </c>
      <c r="AD58" s="361" t="str">
        <f t="shared" si="344"/>
        <v>-</v>
      </c>
      <c r="AE58" s="361" t="str">
        <f t="shared" si="344"/>
        <v>-</v>
      </c>
      <c r="AF58" s="361" t="str">
        <f t="shared" si="344"/>
        <v>-</v>
      </c>
      <c r="AG58" s="361" t="str">
        <f t="shared" si="344"/>
        <v>-</v>
      </c>
      <c r="AH58" s="458" t="str">
        <f t="shared" si="344"/>
        <v>-</v>
      </c>
      <c r="AI58" s="14"/>
      <c r="AJ58" s="359"/>
      <c r="AK58" s="274"/>
      <c r="AL58" s="274"/>
      <c r="AM58" s="27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 s="1" customFormat="1" ht="20.25" hidden="1" customHeight="1" thickBot="1" x14ac:dyDescent="0.3">
      <c r="A59" s="348"/>
      <c r="B59" s="529"/>
      <c r="C59" s="532"/>
      <c r="D59" s="390" t="s">
        <v>177</v>
      </c>
      <c r="E59" s="391">
        <f t="shared" ref="E59" si="345">IFERROR(E51/100*E57,"0")</f>
        <v>0</v>
      </c>
      <c r="F59" s="391" t="str">
        <f t="shared" ref="F59:AH59" si="346">IFERROR(F51/100*F57,"0")</f>
        <v>0</v>
      </c>
      <c r="G59" s="391" t="str">
        <f t="shared" si="346"/>
        <v>0</v>
      </c>
      <c r="H59" s="391" t="str">
        <f t="shared" si="346"/>
        <v>0</v>
      </c>
      <c r="I59" s="391" t="str">
        <f t="shared" si="346"/>
        <v>0</v>
      </c>
      <c r="J59" s="391" t="str">
        <f t="shared" si="346"/>
        <v>0</v>
      </c>
      <c r="K59" s="391" t="str">
        <f t="shared" si="346"/>
        <v>0</v>
      </c>
      <c r="L59" s="391" t="str">
        <f t="shared" si="346"/>
        <v>0</v>
      </c>
      <c r="M59" s="391" t="str">
        <f t="shared" si="346"/>
        <v>0</v>
      </c>
      <c r="N59" s="391" t="str">
        <f t="shared" si="346"/>
        <v>0</v>
      </c>
      <c r="O59" s="391" t="str">
        <f t="shared" si="346"/>
        <v>0</v>
      </c>
      <c r="P59" s="391" t="str">
        <f t="shared" si="346"/>
        <v>0</v>
      </c>
      <c r="Q59" s="391" t="str">
        <f t="shared" si="346"/>
        <v>0</v>
      </c>
      <c r="R59" s="391" t="str">
        <f t="shared" si="346"/>
        <v>0</v>
      </c>
      <c r="S59" s="391" t="str">
        <f t="shared" si="346"/>
        <v>0</v>
      </c>
      <c r="T59" s="391" t="str">
        <f t="shared" si="346"/>
        <v>0</v>
      </c>
      <c r="U59" s="391" t="str">
        <f t="shared" si="346"/>
        <v>0</v>
      </c>
      <c r="V59" s="391" t="str">
        <f t="shared" si="346"/>
        <v>0</v>
      </c>
      <c r="W59" s="391" t="str">
        <f t="shared" si="346"/>
        <v>0</v>
      </c>
      <c r="X59" s="391" t="str">
        <f t="shared" si="346"/>
        <v>0</v>
      </c>
      <c r="Y59" s="391" t="str">
        <f t="shared" si="346"/>
        <v>0</v>
      </c>
      <c r="Z59" s="391" t="str">
        <f t="shared" si="346"/>
        <v>0</v>
      </c>
      <c r="AA59" s="391" t="str">
        <f t="shared" si="346"/>
        <v>0</v>
      </c>
      <c r="AB59" s="391" t="str">
        <f t="shared" si="346"/>
        <v>0</v>
      </c>
      <c r="AC59" s="391" t="str">
        <f t="shared" si="346"/>
        <v>0</v>
      </c>
      <c r="AD59" s="391" t="str">
        <f t="shared" si="346"/>
        <v>0</v>
      </c>
      <c r="AE59" s="391" t="str">
        <f t="shared" si="346"/>
        <v>0</v>
      </c>
      <c r="AF59" s="391" t="str">
        <f t="shared" si="346"/>
        <v>0</v>
      </c>
      <c r="AG59" s="391" t="str">
        <f t="shared" si="346"/>
        <v>0</v>
      </c>
      <c r="AH59" s="392" t="str">
        <f t="shared" si="346"/>
        <v>0</v>
      </c>
      <c r="AI59" s="14"/>
      <c r="AJ59" s="359"/>
      <c r="AK59" s="274"/>
      <c r="AL59" s="274"/>
      <c r="AM59" s="274"/>
      <c r="AN59" s="13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 s="1" customFormat="1" ht="20.25" customHeight="1" x14ac:dyDescent="0.25">
      <c r="A60" s="348"/>
      <c r="B60" s="529"/>
      <c r="C60" s="519" t="s">
        <v>142</v>
      </c>
      <c r="D60" s="418" t="s">
        <v>211</v>
      </c>
      <c r="E60" s="384">
        <v>12</v>
      </c>
      <c r="F60" s="384">
        <f t="shared" ref="F60:H61" si="347">E60</f>
        <v>12</v>
      </c>
      <c r="G60" s="384">
        <f t="shared" si="347"/>
        <v>12</v>
      </c>
      <c r="H60" s="384">
        <f t="shared" si="347"/>
        <v>12</v>
      </c>
      <c r="I60" s="384">
        <f t="shared" ref="I60:AH60" si="348">H60</f>
        <v>12</v>
      </c>
      <c r="J60" s="384">
        <f t="shared" si="348"/>
        <v>12</v>
      </c>
      <c r="K60" s="384">
        <f t="shared" si="348"/>
        <v>12</v>
      </c>
      <c r="L60" s="384">
        <f t="shared" si="348"/>
        <v>12</v>
      </c>
      <c r="M60" s="384">
        <f t="shared" si="348"/>
        <v>12</v>
      </c>
      <c r="N60" s="384">
        <f t="shared" si="348"/>
        <v>12</v>
      </c>
      <c r="O60" s="384">
        <f t="shared" si="348"/>
        <v>12</v>
      </c>
      <c r="P60" s="384">
        <f t="shared" si="348"/>
        <v>12</v>
      </c>
      <c r="Q60" s="384">
        <f t="shared" si="348"/>
        <v>12</v>
      </c>
      <c r="R60" s="384">
        <f t="shared" si="348"/>
        <v>12</v>
      </c>
      <c r="S60" s="384">
        <f t="shared" si="348"/>
        <v>12</v>
      </c>
      <c r="T60" s="384">
        <f t="shared" si="348"/>
        <v>12</v>
      </c>
      <c r="U60" s="384">
        <f t="shared" si="348"/>
        <v>12</v>
      </c>
      <c r="V60" s="384">
        <f t="shared" si="348"/>
        <v>12</v>
      </c>
      <c r="W60" s="384">
        <f t="shared" si="348"/>
        <v>12</v>
      </c>
      <c r="X60" s="384">
        <f t="shared" si="348"/>
        <v>12</v>
      </c>
      <c r="Y60" s="384">
        <f t="shared" si="348"/>
        <v>12</v>
      </c>
      <c r="Z60" s="384">
        <f t="shared" si="348"/>
        <v>12</v>
      </c>
      <c r="AA60" s="384">
        <f t="shared" si="348"/>
        <v>12</v>
      </c>
      <c r="AB60" s="384">
        <f t="shared" si="348"/>
        <v>12</v>
      </c>
      <c r="AC60" s="384">
        <f t="shared" si="348"/>
        <v>12</v>
      </c>
      <c r="AD60" s="384">
        <f t="shared" si="348"/>
        <v>12</v>
      </c>
      <c r="AE60" s="384">
        <f t="shared" si="348"/>
        <v>12</v>
      </c>
      <c r="AF60" s="384">
        <f t="shared" si="348"/>
        <v>12</v>
      </c>
      <c r="AG60" s="384">
        <f t="shared" si="348"/>
        <v>12</v>
      </c>
      <c r="AH60" s="385">
        <f t="shared" si="348"/>
        <v>12</v>
      </c>
      <c r="AI60" s="13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 s="1" customFormat="1" ht="20.25" customHeight="1" x14ac:dyDescent="0.25">
      <c r="A61" s="348"/>
      <c r="B61" s="529"/>
      <c r="C61" s="520"/>
      <c r="D61" s="233" t="s">
        <v>4</v>
      </c>
      <c r="E61" s="114">
        <v>88</v>
      </c>
      <c r="F61" s="114">
        <f t="shared" si="347"/>
        <v>88</v>
      </c>
      <c r="G61" s="114">
        <f t="shared" si="347"/>
        <v>88</v>
      </c>
      <c r="H61" s="114">
        <f t="shared" si="347"/>
        <v>88</v>
      </c>
      <c r="I61" s="114">
        <f t="shared" ref="I61:AH61" si="349">H61</f>
        <v>88</v>
      </c>
      <c r="J61" s="114">
        <f t="shared" si="349"/>
        <v>88</v>
      </c>
      <c r="K61" s="114">
        <f t="shared" si="349"/>
        <v>88</v>
      </c>
      <c r="L61" s="114">
        <f t="shared" si="349"/>
        <v>88</v>
      </c>
      <c r="M61" s="114">
        <f t="shared" si="349"/>
        <v>88</v>
      </c>
      <c r="N61" s="114">
        <f t="shared" si="349"/>
        <v>88</v>
      </c>
      <c r="O61" s="114">
        <f t="shared" si="349"/>
        <v>88</v>
      </c>
      <c r="P61" s="114">
        <f t="shared" si="349"/>
        <v>88</v>
      </c>
      <c r="Q61" s="114">
        <f t="shared" si="349"/>
        <v>88</v>
      </c>
      <c r="R61" s="114">
        <f t="shared" si="349"/>
        <v>88</v>
      </c>
      <c r="S61" s="114">
        <f t="shared" si="349"/>
        <v>88</v>
      </c>
      <c r="T61" s="114">
        <f t="shared" si="349"/>
        <v>88</v>
      </c>
      <c r="U61" s="114">
        <f t="shared" si="349"/>
        <v>88</v>
      </c>
      <c r="V61" s="114">
        <f t="shared" si="349"/>
        <v>88</v>
      </c>
      <c r="W61" s="114">
        <f t="shared" si="349"/>
        <v>88</v>
      </c>
      <c r="X61" s="114">
        <f t="shared" si="349"/>
        <v>88</v>
      </c>
      <c r="Y61" s="114">
        <f t="shared" si="349"/>
        <v>88</v>
      </c>
      <c r="Z61" s="114">
        <f t="shared" si="349"/>
        <v>88</v>
      </c>
      <c r="AA61" s="114">
        <f t="shared" si="349"/>
        <v>88</v>
      </c>
      <c r="AB61" s="114">
        <f t="shared" si="349"/>
        <v>88</v>
      </c>
      <c r="AC61" s="114">
        <f t="shared" si="349"/>
        <v>88</v>
      </c>
      <c r="AD61" s="114">
        <f t="shared" si="349"/>
        <v>88</v>
      </c>
      <c r="AE61" s="114">
        <f t="shared" si="349"/>
        <v>88</v>
      </c>
      <c r="AF61" s="114">
        <f t="shared" si="349"/>
        <v>88</v>
      </c>
      <c r="AG61" s="114">
        <f t="shared" si="349"/>
        <v>88</v>
      </c>
      <c r="AH61" s="386">
        <f t="shared" si="349"/>
        <v>88</v>
      </c>
      <c r="AI61" s="18"/>
      <c r="AJ61" s="14"/>
      <c r="AK61" s="14"/>
      <c r="AL61" s="14"/>
      <c r="AM61" s="14"/>
      <c r="AN61" s="18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</row>
    <row r="62" spans="1:60" s="1" customFormat="1" ht="20.25" customHeight="1" x14ac:dyDescent="0.25">
      <c r="A62" s="348"/>
      <c r="B62" s="529"/>
      <c r="C62" s="520"/>
      <c r="D62" s="233" t="s">
        <v>102</v>
      </c>
      <c r="E62" s="277">
        <f>E60*100/E61</f>
        <v>13.636363636363637</v>
      </c>
      <c r="F62" s="277">
        <f>F60*100/F61</f>
        <v>13.636363636363637</v>
      </c>
      <c r="G62" s="277">
        <f>G60*100/G61</f>
        <v>13.636363636363637</v>
      </c>
      <c r="H62" s="277">
        <f>H60*100/H61</f>
        <v>13.636363636363637</v>
      </c>
      <c r="I62" s="277">
        <f t="shared" ref="I62:AH62" si="350">I60*100/I61</f>
        <v>13.636363636363637</v>
      </c>
      <c r="J62" s="277">
        <f t="shared" si="350"/>
        <v>13.636363636363637</v>
      </c>
      <c r="K62" s="277">
        <f t="shared" si="350"/>
        <v>13.636363636363637</v>
      </c>
      <c r="L62" s="277">
        <f t="shared" si="350"/>
        <v>13.636363636363637</v>
      </c>
      <c r="M62" s="277">
        <f t="shared" si="350"/>
        <v>13.636363636363637</v>
      </c>
      <c r="N62" s="277">
        <f t="shared" si="350"/>
        <v>13.636363636363637</v>
      </c>
      <c r="O62" s="277">
        <f t="shared" si="350"/>
        <v>13.636363636363637</v>
      </c>
      <c r="P62" s="277">
        <f t="shared" si="350"/>
        <v>13.636363636363637</v>
      </c>
      <c r="Q62" s="277">
        <f t="shared" si="350"/>
        <v>13.636363636363637</v>
      </c>
      <c r="R62" s="277">
        <f t="shared" si="350"/>
        <v>13.636363636363637</v>
      </c>
      <c r="S62" s="277">
        <f t="shared" si="350"/>
        <v>13.636363636363637</v>
      </c>
      <c r="T62" s="277">
        <f t="shared" si="350"/>
        <v>13.636363636363637</v>
      </c>
      <c r="U62" s="277">
        <f t="shared" si="350"/>
        <v>13.636363636363637</v>
      </c>
      <c r="V62" s="277">
        <f t="shared" si="350"/>
        <v>13.636363636363637</v>
      </c>
      <c r="W62" s="277">
        <f t="shared" si="350"/>
        <v>13.636363636363637</v>
      </c>
      <c r="X62" s="277">
        <f t="shared" si="350"/>
        <v>13.636363636363637</v>
      </c>
      <c r="Y62" s="277">
        <f t="shared" si="350"/>
        <v>13.636363636363637</v>
      </c>
      <c r="Z62" s="277">
        <f t="shared" si="350"/>
        <v>13.636363636363637</v>
      </c>
      <c r="AA62" s="277">
        <f t="shared" si="350"/>
        <v>13.636363636363637</v>
      </c>
      <c r="AB62" s="277">
        <f t="shared" si="350"/>
        <v>13.636363636363637</v>
      </c>
      <c r="AC62" s="277">
        <f t="shared" si="350"/>
        <v>13.636363636363637</v>
      </c>
      <c r="AD62" s="277">
        <f t="shared" si="350"/>
        <v>13.636363636363637</v>
      </c>
      <c r="AE62" s="277">
        <f t="shared" si="350"/>
        <v>13.636363636363637</v>
      </c>
      <c r="AF62" s="277">
        <f t="shared" si="350"/>
        <v>13.636363636363637</v>
      </c>
      <c r="AG62" s="277">
        <f t="shared" si="350"/>
        <v>13.636363636363637</v>
      </c>
      <c r="AH62" s="419">
        <f t="shared" si="350"/>
        <v>13.636363636363637</v>
      </c>
      <c r="AI62" s="18"/>
      <c r="AJ62" s="14"/>
      <c r="AK62" s="14"/>
      <c r="AL62" s="14"/>
      <c r="AM62" s="14"/>
      <c r="AN62" s="18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</row>
    <row r="63" spans="1:60" s="1" customFormat="1" ht="20.25" customHeight="1" x14ac:dyDescent="0.25">
      <c r="A63" s="348"/>
      <c r="B63" s="529"/>
      <c r="C63" s="520"/>
      <c r="D63" s="374" t="s">
        <v>133</v>
      </c>
      <c r="E63" s="271"/>
      <c r="F63" s="317" t="str">
        <f>IFERROR(IF((E64&lt;&gt;E$255*E63*100/E61),E64/E$255*E61/100,IF(F$5&lt;&gt;"-",E63,"-")),"-")</f>
        <v>-</v>
      </c>
      <c r="G63" s="317" t="str">
        <f t="shared" ref="G63:AH63" si="351">IFERROR(IF((F64&lt;&gt;F$255*F63*100/F61),F64/F$255*F61/100,IF(G$5&lt;&gt;"-",F63,"-")),"-")</f>
        <v>-</v>
      </c>
      <c r="H63" s="317" t="str">
        <f t="shared" si="351"/>
        <v>-</v>
      </c>
      <c r="I63" s="317" t="str">
        <f t="shared" si="351"/>
        <v>-</v>
      </c>
      <c r="J63" s="317" t="str">
        <f t="shared" si="351"/>
        <v>-</v>
      </c>
      <c r="K63" s="317" t="str">
        <f t="shared" si="351"/>
        <v>-</v>
      </c>
      <c r="L63" s="317" t="str">
        <f t="shared" si="351"/>
        <v>-</v>
      </c>
      <c r="M63" s="317" t="str">
        <f t="shared" si="351"/>
        <v>-</v>
      </c>
      <c r="N63" s="317" t="str">
        <f t="shared" si="351"/>
        <v>-</v>
      </c>
      <c r="O63" s="317" t="str">
        <f t="shared" si="351"/>
        <v>-</v>
      </c>
      <c r="P63" s="317" t="str">
        <f t="shared" si="351"/>
        <v>-</v>
      </c>
      <c r="Q63" s="317" t="str">
        <f t="shared" si="351"/>
        <v>-</v>
      </c>
      <c r="R63" s="317" t="str">
        <f t="shared" si="351"/>
        <v>-</v>
      </c>
      <c r="S63" s="317" t="str">
        <f t="shared" si="351"/>
        <v>-</v>
      </c>
      <c r="T63" s="317" t="str">
        <f t="shared" si="351"/>
        <v>-</v>
      </c>
      <c r="U63" s="317" t="str">
        <f t="shared" si="351"/>
        <v>-</v>
      </c>
      <c r="V63" s="317" t="str">
        <f t="shared" si="351"/>
        <v>-</v>
      </c>
      <c r="W63" s="317" t="str">
        <f t="shared" si="351"/>
        <v>-</v>
      </c>
      <c r="X63" s="317" t="str">
        <f t="shared" si="351"/>
        <v>-</v>
      </c>
      <c r="Y63" s="317" t="str">
        <f t="shared" si="351"/>
        <v>-</v>
      </c>
      <c r="Z63" s="317" t="str">
        <f t="shared" si="351"/>
        <v>-</v>
      </c>
      <c r="AA63" s="317" t="str">
        <f t="shared" si="351"/>
        <v>-</v>
      </c>
      <c r="AB63" s="317" t="str">
        <f t="shared" si="351"/>
        <v>-</v>
      </c>
      <c r="AC63" s="317" t="str">
        <f t="shared" si="351"/>
        <v>-</v>
      </c>
      <c r="AD63" s="317" t="str">
        <f t="shared" si="351"/>
        <v>-</v>
      </c>
      <c r="AE63" s="317" t="str">
        <f t="shared" si="351"/>
        <v>-</v>
      </c>
      <c r="AF63" s="317" t="str">
        <f t="shared" si="351"/>
        <v>-</v>
      </c>
      <c r="AG63" s="317" t="str">
        <f t="shared" si="351"/>
        <v>-</v>
      </c>
      <c r="AH63" s="388" t="str">
        <f t="shared" si="351"/>
        <v>-</v>
      </c>
      <c r="AI63" s="18"/>
      <c r="AJ63" s="14"/>
      <c r="AK63" s="14"/>
      <c r="AL63" s="14"/>
      <c r="AM63" s="14"/>
      <c r="AN63" s="18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</row>
    <row r="64" spans="1:60" s="1" customFormat="1" ht="20.25" customHeight="1" x14ac:dyDescent="0.25">
      <c r="A64" s="348"/>
      <c r="B64" s="529"/>
      <c r="C64" s="520"/>
      <c r="D64" s="273" t="s">
        <v>132</v>
      </c>
      <c r="E64" s="305">
        <f>IFERROR(E$1*E63*100/E61,"-")</f>
        <v>0</v>
      </c>
      <c r="F64" s="305" t="str">
        <f t="shared" ref="F64" si="352">IFERROR(F$1*F63*100/F61,"-")</f>
        <v>-</v>
      </c>
      <c r="G64" s="305" t="str">
        <f t="shared" ref="G64" si="353">IFERROR(G$1*G63*100/G61,"-")</f>
        <v>-</v>
      </c>
      <c r="H64" s="305" t="str">
        <f t="shared" ref="H64" si="354">IFERROR(H$1*H63*100/H61,"-")</f>
        <v>-</v>
      </c>
      <c r="I64" s="305" t="str">
        <f t="shared" ref="I64" si="355">IFERROR(I$1*I63*100/I61,"-")</f>
        <v>-</v>
      </c>
      <c r="J64" s="305" t="str">
        <f t="shared" ref="J64" si="356">IFERROR(J$1*J63*100/J61,"-")</f>
        <v>-</v>
      </c>
      <c r="K64" s="305" t="str">
        <f t="shared" ref="K64" si="357">IFERROR(K$1*K63*100/K61,"-")</f>
        <v>-</v>
      </c>
      <c r="L64" s="305" t="str">
        <f t="shared" ref="L64" si="358">IFERROR(L$1*L63*100/L61,"-")</f>
        <v>-</v>
      </c>
      <c r="M64" s="305" t="str">
        <f t="shared" ref="M64" si="359">IFERROR(M$1*M63*100/M61,"-")</f>
        <v>-</v>
      </c>
      <c r="N64" s="305" t="str">
        <f t="shared" ref="N64" si="360">IFERROR(N$1*N63*100/N61,"-")</f>
        <v>-</v>
      </c>
      <c r="O64" s="305" t="str">
        <f t="shared" ref="O64" si="361">IFERROR(O$1*O63*100/O61,"-")</f>
        <v>-</v>
      </c>
      <c r="P64" s="305" t="str">
        <f t="shared" ref="P64" si="362">IFERROR(P$1*P63*100/P61,"-")</f>
        <v>-</v>
      </c>
      <c r="Q64" s="305" t="str">
        <f t="shared" ref="Q64" si="363">IFERROR(Q$1*Q63*100/Q61,"-")</f>
        <v>-</v>
      </c>
      <c r="R64" s="305" t="str">
        <f t="shared" ref="R64" si="364">IFERROR(R$1*R63*100/R61,"-")</f>
        <v>-</v>
      </c>
      <c r="S64" s="305" t="str">
        <f t="shared" ref="S64" si="365">IFERROR(S$1*S63*100/S61,"-")</f>
        <v>-</v>
      </c>
      <c r="T64" s="305" t="str">
        <f t="shared" ref="T64" si="366">IFERROR(T$1*T63*100/T61,"-")</f>
        <v>-</v>
      </c>
      <c r="U64" s="305" t="str">
        <f t="shared" ref="U64" si="367">IFERROR(U$1*U63*100/U61,"-")</f>
        <v>-</v>
      </c>
      <c r="V64" s="305" t="str">
        <f t="shared" ref="V64" si="368">IFERROR(V$1*V63*100/V61,"-")</f>
        <v>-</v>
      </c>
      <c r="W64" s="305" t="str">
        <f t="shared" ref="W64" si="369">IFERROR(W$1*W63*100/W61,"-")</f>
        <v>-</v>
      </c>
      <c r="X64" s="305" t="str">
        <f t="shared" ref="X64" si="370">IFERROR(X$1*X63*100/X61,"-")</f>
        <v>-</v>
      </c>
      <c r="Y64" s="305" t="str">
        <f t="shared" ref="Y64" si="371">IFERROR(Y$1*Y63*100/Y61,"-")</f>
        <v>-</v>
      </c>
      <c r="Z64" s="305" t="str">
        <f t="shared" ref="Z64" si="372">IFERROR(Z$1*Z63*100/Z61,"-")</f>
        <v>-</v>
      </c>
      <c r="AA64" s="305" t="str">
        <f t="shared" ref="AA64" si="373">IFERROR(AA$1*AA63*100/AA61,"-")</f>
        <v>-</v>
      </c>
      <c r="AB64" s="305" t="str">
        <f t="shared" ref="AB64" si="374">IFERROR(AB$1*AB63*100/AB61,"-")</f>
        <v>-</v>
      </c>
      <c r="AC64" s="305" t="str">
        <f t="shared" ref="AC64" si="375">IFERROR(AC$1*AC63*100/AC61,"-")</f>
        <v>-</v>
      </c>
      <c r="AD64" s="305" t="str">
        <f t="shared" ref="AD64" si="376">IFERROR(AD$1*AD63*100/AD61,"-")</f>
        <v>-</v>
      </c>
      <c r="AE64" s="305" t="str">
        <f t="shared" ref="AE64" si="377">IFERROR(AE$1*AE63*100/AE61,"-")</f>
        <v>-</v>
      </c>
      <c r="AF64" s="305" t="str">
        <f t="shared" ref="AF64" si="378">IFERROR(AF$1*AF63*100/AF61,"-")</f>
        <v>-</v>
      </c>
      <c r="AG64" s="305" t="str">
        <f t="shared" ref="AG64" si="379">IFERROR(AG$1*AG63*100/AG61,"-")</f>
        <v>-</v>
      </c>
      <c r="AH64" s="456" t="str">
        <f t="shared" ref="AH64" si="380">IFERROR(AH$1*AH63*100/AH61,"-")</f>
        <v>-</v>
      </c>
      <c r="AI64" s="18"/>
      <c r="AJ64" s="14"/>
      <c r="AK64" s="14"/>
      <c r="AL64" s="14"/>
      <c r="AM64" s="14"/>
      <c r="AN64" s="18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</row>
    <row r="65" spans="1:60" s="1" customFormat="1" ht="20.25" customHeight="1" x14ac:dyDescent="0.25">
      <c r="A65" s="348"/>
      <c r="B65" s="529"/>
      <c r="C65" s="520"/>
      <c r="D65" s="233" t="s">
        <v>105</v>
      </c>
      <c r="E65" s="270">
        <f>E$11</f>
        <v>2</v>
      </c>
      <c r="F65" s="270" t="str">
        <f>IF(Milch!F$4&gt;0,E65,"-")</f>
        <v>-</v>
      </c>
      <c r="G65" s="270" t="str">
        <f>IF(Milch!G$4&gt;0,F65,"-")</f>
        <v>-</v>
      </c>
      <c r="H65" s="270" t="str">
        <f>IF(Milch!H$4&gt;0,G65,"-")</f>
        <v>-</v>
      </c>
      <c r="I65" s="270" t="str">
        <f>IF(Milch!I$4&gt;0,H65,"-")</f>
        <v>-</v>
      </c>
      <c r="J65" s="270" t="str">
        <f>IF(Milch!J$4&gt;0,I65,"-")</f>
        <v>-</v>
      </c>
      <c r="K65" s="270" t="str">
        <f>IF(Milch!K$4&gt;0,J65,"-")</f>
        <v>-</v>
      </c>
      <c r="L65" s="270" t="str">
        <f>IF(Milch!L$4&gt;0,K65,"-")</f>
        <v>-</v>
      </c>
      <c r="M65" s="270" t="str">
        <f>IF(Milch!M$4&gt;0,L65,"-")</f>
        <v>-</v>
      </c>
      <c r="N65" s="270" t="str">
        <f>IF(Milch!N$4&gt;0,M65,"-")</f>
        <v>-</v>
      </c>
      <c r="O65" s="270" t="str">
        <f>IF(Milch!O$4&gt;0,N65,"-")</f>
        <v>-</v>
      </c>
      <c r="P65" s="270" t="str">
        <f>IF(Milch!P$4&gt;0,O65,"-")</f>
        <v>-</v>
      </c>
      <c r="Q65" s="270" t="str">
        <f>IF(Milch!Q$4&gt;0,P65,"-")</f>
        <v>-</v>
      </c>
      <c r="R65" s="270" t="str">
        <f>IF(Milch!R$4&gt;0,Q65,"-")</f>
        <v>-</v>
      </c>
      <c r="S65" s="270" t="str">
        <f>IF(Milch!S$4&gt;0,R65,"-")</f>
        <v>-</v>
      </c>
      <c r="T65" s="270" t="str">
        <f>IF(Milch!T$4&gt;0,S65,"-")</f>
        <v>-</v>
      </c>
      <c r="U65" s="270" t="str">
        <f>IF(Milch!U$4&gt;0,T65,"-")</f>
        <v>-</v>
      </c>
      <c r="V65" s="270" t="str">
        <f>IF(Milch!V$4&gt;0,U65,"-")</f>
        <v>-</v>
      </c>
      <c r="W65" s="270" t="str">
        <f>IF(Milch!W$4&gt;0,V65,"-")</f>
        <v>-</v>
      </c>
      <c r="X65" s="270" t="str">
        <f>IF(Milch!X$4&gt;0,W65,"-")</f>
        <v>-</v>
      </c>
      <c r="Y65" s="270" t="str">
        <f>IF(Milch!Y$4&gt;0,X65,"-")</f>
        <v>-</v>
      </c>
      <c r="Z65" s="270" t="str">
        <f>IF(Milch!Z$4&gt;0,Y65,"-")</f>
        <v>-</v>
      </c>
      <c r="AA65" s="270" t="str">
        <f>IF(Milch!AA$4&gt;0,Z65,"-")</f>
        <v>-</v>
      </c>
      <c r="AB65" s="270" t="str">
        <f>IF(Milch!AB$4&gt;0,AA65,"-")</f>
        <v>-</v>
      </c>
      <c r="AC65" s="270" t="str">
        <f>IF(Milch!AC$4&gt;0,AB65,"-")</f>
        <v>-</v>
      </c>
      <c r="AD65" s="270" t="str">
        <f>IF(Milch!AD$4&gt;0,AC65,"-")</f>
        <v>-</v>
      </c>
      <c r="AE65" s="270" t="str">
        <f>IF(Milch!AE$4&gt;0,AD65,"-")</f>
        <v>-</v>
      </c>
      <c r="AF65" s="270" t="str">
        <f>IF(Milch!AF$4&gt;0,AE65,"-")</f>
        <v>-</v>
      </c>
      <c r="AG65" s="270" t="str">
        <f>IF(Milch!AG$4&gt;0,AF65,"-")</f>
        <v>-</v>
      </c>
      <c r="AH65" s="389" t="str">
        <f>IF(Milch!AH$4&gt;0,AG65,"-")</f>
        <v>-</v>
      </c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</row>
    <row r="66" spans="1:60" s="1" customFormat="1" ht="20.25" hidden="1" customHeight="1" x14ac:dyDescent="0.25">
      <c r="A66" s="348"/>
      <c r="B66" s="529"/>
      <c r="C66" s="520"/>
      <c r="D66" s="297" t="str">
        <f>D$12</f>
        <v>FM &gt; KUH kg TM/Tag
ohne Futterrest</v>
      </c>
      <c r="E66" s="319">
        <f>IFERROR(E67*E61/100,"-")</f>
        <v>0</v>
      </c>
      <c r="F66" s="319" t="str">
        <f t="shared" ref="F66" si="381">IFERROR(F67*F61/100,"-")</f>
        <v>-</v>
      </c>
      <c r="G66" s="319" t="str">
        <f t="shared" ref="G66" si="382">IFERROR(G67*G61/100,"-")</f>
        <v>-</v>
      </c>
      <c r="H66" s="319" t="str">
        <f t="shared" ref="H66" si="383">IFERROR(H67*H61/100,"-")</f>
        <v>-</v>
      </c>
      <c r="I66" s="319" t="str">
        <f t="shared" ref="I66" si="384">IFERROR(I67*I61/100,"-")</f>
        <v>-</v>
      </c>
      <c r="J66" s="319" t="str">
        <f t="shared" ref="J66" si="385">IFERROR(J67*J61/100,"-")</f>
        <v>-</v>
      </c>
      <c r="K66" s="319" t="str">
        <f t="shared" ref="K66" si="386">IFERROR(K67*K61/100,"-")</f>
        <v>-</v>
      </c>
      <c r="L66" s="319" t="str">
        <f t="shared" ref="L66" si="387">IFERROR(L67*L61/100,"-")</f>
        <v>-</v>
      </c>
      <c r="M66" s="319" t="str">
        <f t="shared" ref="M66" si="388">IFERROR(M67*M61/100,"-")</f>
        <v>-</v>
      </c>
      <c r="N66" s="319" t="str">
        <f t="shared" ref="N66" si="389">IFERROR(N67*N61/100,"-")</f>
        <v>-</v>
      </c>
      <c r="O66" s="319" t="str">
        <f t="shared" ref="O66" si="390">IFERROR(O67*O61/100,"-")</f>
        <v>-</v>
      </c>
      <c r="P66" s="319" t="str">
        <f t="shared" ref="P66" si="391">IFERROR(P67*P61/100,"-")</f>
        <v>-</v>
      </c>
      <c r="Q66" s="319" t="str">
        <f t="shared" ref="Q66" si="392">IFERROR(Q67*Q61/100,"-")</f>
        <v>-</v>
      </c>
      <c r="R66" s="319" t="str">
        <f t="shared" ref="R66" si="393">IFERROR(R67*R61/100,"-")</f>
        <v>-</v>
      </c>
      <c r="S66" s="319" t="str">
        <f t="shared" ref="S66" si="394">IFERROR(S67*S61/100,"-")</f>
        <v>-</v>
      </c>
      <c r="T66" s="319" t="str">
        <f t="shared" ref="T66" si="395">IFERROR(T67*T61/100,"-")</f>
        <v>-</v>
      </c>
      <c r="U66" s="319" t="str">
        <f t="shared" ref="U66" si="396">IFERROR(U67*U61/100,"-")</f>
        <v>-</v>
      </c>
      <c r="V66" s="319" t="str">
        <f t="shared" ref="V66" si="397">IFERROR(V67*V61/100,"-")</f>
        <v>-</v>
      </c>
      <c r="W66" s="319" t="str">
        <f t="shared" ref="W66" si="398">IFERROR(W67*W61/100,"-")</f>
        <v>-</v>
      </c>
      <c r="X66" s="319" t="str">
        <f t="shared" ref="X66" si="399">IFERROR(X67*X61/100,"-")</f>
        <v>-</v>
      </c>
      <c r="Y66" s="319" t="str">
        <f t="shared" ref="Y66" si="400">IFERROR(Y67*Y61/100,"-")</f>
        <v>-</v>
      </c>
      <c r="Z66" s="319" t="str">
        <f t="shared" ref="Z66" si="401">IFERROR(Z67*Z61/100,"-")</f>
        <v>-</v>
      </c>
      <c r="AA66" s="319" t="str">
        <f t="shared" ref="AA66" si="402">IFERROR(AA67*AA61/100,"-")</f>
        <v>-</v>
      </c>
      <c r="AB66" s="319" t="str">
        <f t="shared" ref="AB66" si="403">IFERROR(AB67*AB61/100,"-")</f>
        <v>-</v>
      </c>
      <c r="AC66" s="319" t="str">
        <f t="shared" ref="AC66" si="404">IFERROR(AC67*AC61/100,"-")</f>
        <v>-</v>
      </c>
      <c r="AD66" s="319" t="str">
        <f t="shared" ref="AD66" si="405">IFERROR(AD67*AD61/100,"-")</f>
        <v>-</v>
      </c>
      <c r="AE66" s="319" t="str">
        <f t="shared" ref="AE66" si="406">IFERROR(AE67*AE61/100,"-")</f>
        <v>-</v>
      </c>
      <c r="AF66" s="319" t="str">
        <f t="shared" ref="AF66" si="407">IFERROR(AF67*AF61/100,"-")</f>
        <v>-</v>
      </c>
      <c r="AG66" s="319" t="str">
        <f t="shared" ref="AG66" si="408">IFERROR(AG67*AG61/100,"-")</f>
        <v>-</v>
      </c>
      <c r="AH66" s="457" t="str">
        <f t="shared" ref="AH66" si="409">IFERROR(AH67*AH61/100,"-")</f>
        <v>-</v>
      </c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</row>
    <row r="67" spans="1:60" s="1" customFormat="1" ht="20.25" hidden="1" customHeight="1" x14ac:dyDescent="0.25">
      <c r="A67" s="348"/>
      <c r="B67" s="529"/>
      <c r="C67" s="520"/>
      <c r="D67" s="321" t="s">
        <v>220</v>
      </c>
      <c r="E67" s="361">
        <f>IFERROR(E64/E$255*(100-E65)/100,"-")</f>
        <v>0</v>
      </c>
      <c r="F67" s="361" t="str">
        <f t="shared" ref="F67:AH67" si="410">IFERROR(F64/F$255*(100-F65)/100,"-")</f>
        <v>-</v>
      </c>
      <c r="G67" s="361" t="str">
        <f t="shared" si="410"/>
        <v>-</v>
      </c>
      <c r="H67" s="361" t="str">
        <f t="shared" si="410"/>
        <v>-</v>
      </c>
      <c r="I67" s="361" t="str">
        <f t="shared" si="410"/>
        <v>-</v>
      </c>
      <c r="J67" s="361" t="str">
        <f t="shared" si="410"/>
        <v>-</v>
      </c>
      <c r="K67" s="361" t="str">
        <f t="shared" si="410"/>
        <v>-</v>
      </c>
      <c r="L67" s="361" t="str">
        <f t="shared" si="410"/>
        <v>-</v>
      </c>
      <c r="M67" s="361" t="str">
        <f t="shared" si="410"/>
        <v>-</v>
      </c>
      <c r="N67" s="361" t="str">
        <f t="shared" si="410"/>
        <v>-</v>
      </c>
      <c r="O67" s="361" t="str">
        <f t="shared" si="410"/>
        <v>-</v>
      </c>
      <c r="P67" s="361" t="str">
        <f t="shared" si="410"/>
        <v>-</v>
      </c>
      <c r="Q67" s="361" t="str">
        <f t="shared" si="410"/>
        <v>-</v>
      </c>
      <c r="R67" s="361" t="str">
        <f t="shared" si="410"/>
        <v>-</v>
      </c>
      <c r="S67" s="361" t="str">
        <f t="shared" si="410"/>
        <v>-</v>
      </c>
      <c r="T67" s="361" t="str">
        <f t="shared" si="410"/>
        <v>-</v>
      </c>
      <c r="U67" s="361" t="str">
        <f t="shared" si="410"/>
        <v>-</v>
      </c>
      <c r="V67" s="361" t="str">
        <f t="shared" si="410"/>
        <v>-</v>
      </c>
      <c r="W67" s="361" t="str">
        <f t="shared" si="410"/>
        <v>-</v>
      </c>
      <c r="X67" s="361" t="str">
        <f t="shared" si="410"/>
        <v>-</v>
      </c>
      <c r="Y67" s="361" t="str">
        <f t="shared" si="410"/>
        <v>-</v>
      </c>
      <c r="Z67" s="361" t="str">
        <f t="shared" si="410"/>
        <v>-</v>
      </c>
      <c r="AA67" s="361" t="str">
        <f t="shared" si="410"/>
        <v>-</v>
      </c>
      <c r="AB67" s="361" t="str">
        <f t="shared" si="410"/>
        <v>-</v>
      </c>
      <c r="AC67" s="361" t="str">
        <f t="shared" si="410"/>
        <v>-</v>
      </c>
      <c r="AD67" s="361" t="str">
        <f t="shared" si="410"/>
        <v>-</v>
      </c>
      <c r="AE67" s="361" t="str">
        <f t="shared" si="410"/>
        <v>-</v>
      </c>
      <c r="AF67" s="361" t="str">
        <f t="shared" si="410"/>
        <v>-</v>
      </c>
      <c r="AG67" s="361" t="str">
        <f t="shared" si="410"/>
        <v>-</v>
      </c>
      <c r="AH67" s="458" t="str">
        <f t="shared" si="410"/>
        <v>-</v>
      </c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</row>
    <row r="68" spans="1:60" s="1" customFormat="1" ht="20.25" hidden="1" customHeight="1" thickBot="1" x14ac:dyDescent="0.3">
      <c r="A68" s="348"/>
      <c r="B68" s="529"/>
      <c r="C68" s="521"/>
      <c r="D68" s="390" t="s">
        <v>177</v>
      </c>
      <c r="E68" s="391">
        <f t="shared" ref="E68" si="411">IFERROR(E62/100*E66,"0")</f>
        <v>0</v>
      </c>
      <c r="F68" s="391" t="str">
        <f t="shared" ref="F68:AH68" si="412">IFERROR(F62/100*F66,"0")</f>
        <v>0</v>
      </c>
      <c r="G68" s="391" t="str">
        <f t="shared" si="412"/>
        <v>0</v>
      </c>
      <c r="H68" s="391" t="str">
        <f t="shared" si="412"/>
        <v>0</v>
      </c>
      <c r="I68" s="391" t="str">
        <f t="shared" si="412"/>
        <v>0</v>
      </c>
      <c r="J68" s="391" t="str">
        <f t="shared" si="412"/>
        <v>0</v>
      </c>
      <c r="K68" s="391" t="str">
        <f t="shared" si="412"/>
        <v>0</v>
      </c>
      <c r="L68" s="391" t="str">
        <f t="shared" si="412"/>
        <v>0</v>
      </c>
      <c r="M68" s="391" t="str">
        <f t="shared" si="412"/>
        <v>0</v>
      </c>
      <c r="N68" s="391" t="str">
        <f t="shared" si="412"/>
        <v>0</v>
      </c>
      <c r="O68" s="391" t="str">
        <f t="shared" si="412"/>
        <v>0</v>
      </c>
      <c r="P68" s="391" t="str">
        <f t="shared" si="412"/>
        <v>0</v>
      </c>
      <c r="Q68" s="391" t="str">
        <f t="shared" si="412"/>
        <v>0</v>
      </c>
      <c r="R68" s="391" t="str">
        <f t="shared" si="412"/>
        <v>0</v>
      </c>
      <c r="S68" s="391" t="str">
        <f t="shared" si="412"/>
        <v>0</v>
      </c>
      <c r="T68" s="391" t="str">
        <f t="shared" si="412"/>
        <v>0</v>
      </c>
      <c r="U68" s="391" t="str">
        <f t="shared" si="412"/>
        <v>0</v>
      </c>
      <c r="V68" s="391" t="str">
        <f t="shared" si="412"/>
        <v>0</v>
      </c>
      <c r="W68" s="391" t="str">
        <f t="shared" si="412"/>
        <v>0</v>
      </c>
      <c r="X68" s="391" t="str">
        <f t="shared" si="412"/>
        <v>0</v>
      </c>
      <c r="Y68" s="391" t="str">
        <f t="shared" si="412"/>
        <v>0</v>
      </c>
      <c r="Z68" s="391" t="str">
        <f t="shared" si="412"/>
        <v>0</v>
      </c>
      <c r="AA68" s="391" t="str">
        <f t="shared" si="412"/>
        <v>0</v>
      </c>
      <c r="AB68" s="391" t="str">
        <f t="shared" si="412"/>
        <v>0</v>
      </c>
      <c r="AC68" s="391" t="str">
        <f t="shared" si="412"/>
        <v>0</v>
      </c>
      <c r="AD68" s="391" t="str">
        <f t="shared" si="412"/>
        <v>0</v>
      </c>
      <c r="AE68" s="391" t="str">
        <f t="shared" si="412"/>
        <v>0</v>
      </c>
      <c r="AF68" s="391" t="str">
        <f t="shared" si="412"/>
        <v>0</v>
      </c>
      <c r="AG68" s="391" t="str">
        <f t="shared" si="412"/>
        <v>0</v>
      </c>
      <c r="AH68" s="392" t="str">
        <f t="shared" si="412"/>
        <v>0</v>
      </c>
      <c r="AI68" s="18"/>
      <c r="AJ68" s="14"/>
      <c r="AK68" s="14"/>
      <c r="AL68" s="14"/>
      <c r="AM68" s="14"/>
      <c r="AN68" s="18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</row>
    <row r="69" spans="1:60" s="14" customFormat="1" ht="30" customHeight="1" x14ac:dyDescent="0.25">
      <c r="A69" s="348"/>
      <c r="B69" s="354" t="s">
        <v>179</v>
      </c>
      <c r="C69" s="415" t="s">
        <v>1</v>
      </c>
      <c r="D69" s="416" t="s">
        <v>210</v>
      </c>
      <c r="E69" s="417">
        <f t="shared" ref="E69" si="413">IFERROR(E12+E21+E30+E39+E48+E57+E66,"-")</f>
        <v>5.88</v>
      </c>
      <c r="F69" s="417" t="str">
        <f t="shared" ref="F69:AH69" si="414">IFERROR(F12+F21+F30+F39+F48+F57+F66,"-")</f>
        <v>-</v>
      </c>
      <c r="G69" s="417" t="str">
        <f t="shared" si="414"/>
        <v>-</v>
      </c>
      <c r="H69" s="417" t="str">
        <f t="shared" si="414"/>
        <v>-</v>
      </c>
      <c r="I69" s="417" t="str">
        <f t="shared" si="414"/>
        <v>-</v>
      </c>
      <c r="J69" s="417" t="str">
        <f t="shared" si="414"/>
        <v>-</v>
      </c>
      <c r="K69" s="417" t="str">
        <f t="shared" si="414"/>
        <v>-</v>
      </c>
      <c r="L69" s="417" t="str">
        <f t="shared" si="414"/>
        <v>-</v>
      </c>
      <c r="M69" s="417" t="str">
        <f t="shared" si="414"/>
        <v>-</v>
      </c>
      <c r="N69" s="417" t="str">
        <f t="shared" si="414"/>
        <v>-</v>
      </c>
      <c r="O69" s="417" t="str">
        <f t="shared" si="414"/>
        <v>-</v>
      </c>
      <c r="P69" s="417" t="str">
        <f t="shared" si="414"/>
        <v>-</v>
      </c>
      <c r="Q69" s="417" t="str">
        <f t="shared" si="414"/>
        <v>-</v>
      </c>
      <c r="R69" s="417" t="str">
        <f t="shared" si="414"/>
        <v>-</v>
      </c>
      <c r="S69" s="417" t="str">
        <f t="shared" si="414"/>
        <v>-</v>
      </c>
      <c r="T69" s="417" t="str">
        <f t="shared" si="414"/>
        <v>-</v>
      </c>
      <c r="U69" s="417" t="str">
        <f t="shared" si="414"/>
        <v>-</v>
      </c>
      <c r="V69" s="417" t="str">
        <f t="shared" si="414"/>
        <v>-</v>
      </c>
      <c r="W69" s="417" t="str">
        <f t="shared" si="414"/>
        <v>-</v>
      </c>
      <c r="X69" s="417" t="str">
        <f t="shared" si="414"/>
        <v>-</v>
      </c>
      <c r="Y69" s="417" t="str">
        <f t="shared" si="414"/>
        <v>-</v>
      </c>
      <c r="Z69" s="417" t="str">
        <f t="shared" si="414"/>
        <v>-</v>
      </c>
      <c r="AA69" s="417" t="str">
        <f t="shared" si="414"/>
        <v>-</v>
      </c>
      <c r="AB69" s="417" t="str">
        <f t="shared" si="414"/>
        <v>-</v>
      </c>
      <c r="AC69" s="417" t="str">
        <f t="shared" si="414"/>
        <v>-</v>
      </c>
      <c r="AD69" s="417" t="str">
        <f t="shared" si="414"/>
        <v>-</v>
      </c>
      <c r="AE69" s="417" t="str">
        <f t="shared" si="414"/>
        <v>-</v>
      </c>
      <c r="AF69" s="417" t="str">
        <f t="shared" si="414"/>
        <v>-</v>
      </c>
      <c r="AG69" s="417" t="str">
        <f t="shared" si="414"/>
        <v>-</v>
      </c>
      <c r="AH69" s="417" t="str">
        <f t="shared" si="414"/>
        <v>-</v>
      </c>
      <c r="AN69" s="18"/>
    </row>
    <row r="70" spans="1:60" s="14" customFormat="1" ht="30" customHeight="1" x14ac:dyDescent="0.25">
      <c r="A70" s="348"/>
      <c r="B70" s="300" t="s">
        <v>179</v>
      </c>
      <c r="C70" s="394" t="s">
        <v>264</v>
      </c>
      <c r="D70" s="422" t="s">
        <v>263</v>
      </c>
      <c r="E70" s="423">
        <f>IFERROR(E69/E240*100,"-")</f>
        <v>48.458077170312009</v>
      </c>
      <c r="F70" s="423" t="str">
        <f t="shared" ref="F70:AH70" si="415">IFERROR(F69/F240*100,"-")</f>
        <v>-</v>
      </c>
      <c r="G70" s="423" t="str">
        <f t="shared" si="415"/>
        <v>-</v>
      </c>
      <c r="H70" s="423" t="str">
        <f t="shared" si="415"/>
        <v>-</v>
      </c>
      <c r="I70" s="423" t="str">
        <f t="shared" si="415"/>
        <v>-</v>
      </c>
      <c r="J70" s="423" t="str">
        <f t="shared" si="415"/>
        <v>-</v>
      </c>
      <c r="K70" s="423" t="str">
        <f t="shared" si="415"/>
        <v>-</v>
      </c>
      <c r="L70" s="423" t="str">
        <f t="shared" si="415"/>
        <v>-</v>
      </c>
      <c r="M70" s="423" t="str">
        <f t="shared" si="415"/>
        <v>-</v>
      </c>
      <c r="N70" s="423" t="str">
        <f t="shared" si="415"/>
        <v>-</v>
      </c>
      <c r="O70" s="423" t="str">
        <f t="shared" si="415"/>
        <v>-</v>
      </c>
      <c r="P70" s="423" t="str">
        <f t="shared" si="415"/>
        <v>-</v>
      </c>
      <c r="Q70" s="423" t="str">
        <f t="shared" si="415"/>
        <v>-</v>
      </c>
      <c r="R70" s="423" t="str">
        <f t="shared" si="415"/>
        <v>-</v>
      </c>
      <c r="S70" s="423" t="str">
        <f t="shared" si="415"/>
        <v>-</v>
      </c>
      <c r="T70" s="423" t="str">
        <f t="shared" si="415"/>
        <v>-</v>
      </c>
      <c r="U70" s="423" t="str">
        <f t="shared" si="415"/>
        <v>-</v>
      </c>
      <c r="V70" s="423" t="str">
        <f t="shared" si="415"/>
        <v>-</v>
      </c>
      <c r="W70" s="423" t="str">
        <f t="shared" si="415"/>
        <v>-</v>
      </c>
      <c r="X70" s="423" t="str">
        <f t="shared" si="415"/>
        <v>-</v>
      </c>
      <c r="Y70" s="423" t="str">
        <f t="shared" si="415"/>
        <v>-</v>
      </c>
      <c r="Z70" s="423" t="str">
        <f t="shared" si="415"/>
        <v>-</v>
      </c>
      <c r="AA70" s="423" t="str">
        <f t="shared" si="415"/>
        <v>-</v>
      </c>
      <c r="AB70" s="423" t="str">
        <f t="shared" si="415"/>
        <v>-</v>
      </c>
      <c r="AC70" s="423" t="str">
        <f t="shared" si="415"/>
        <v>-</v>
      </c>
      <c r="AD70" s="423" t="str">
        <f t="shared" si="415"/>
        <v>-</v>
      </c>
      <c r="AE70" s="423" t="str">
        <f t="shared" si="415"/>
        <v>-</v>
      </c>
      <c r="AF70" s="423" t="str">
        <f t="shared" si="415"/>
        <v>-</v>
      </c>
      <c r="AG70" s="423" t="str">
        <f t="shared" si="415"/>
        <v>-</v>
      </c>
      <c r="AH70" s="423" t="str">
        <f t="shared" si="415"/>
        <v>-</v>
      </c>
      <c r="AN70" s="18"/>
    </row>
    <row r="71" spans="1:60" s="14" customFormat="1" ht="30" hidden="1" customHeight="1" x14ac:dyDescent="0.25">
      <c r="A71" s="348"/>
      <c r="B71" s="354"/>
      <c r="C71" s="311" t="str">
        <f>C69</f>
        <v>Grundfutter</v>
      </c>
      <c r="D71" s="355" t="s">
        <v>219</v>
      </c>
      <c r="E71" s="364">
        <f>IFERROR(E13+E22+E31+E40+E49+E58+E67,"-")</f>
        <v>16.8</v>
      </c>
      <c r="F71" s="364" t="str">
        <f t="shared" ref="F71:AH71" si="416">IFERROR(F13+F22+F31+F40+F49+F58+F67,"-")</f>
        <v>-</v>
      </c>
      <c r="G71" s="364" t="str">
        <f t="shared" si="416"/>
        <v>-</v>
      </c>
      <c r="H71" s="364" t="str">
        <f t="shared" si="416"/>
        <v>-</v>
      </c>
      <c r="I71" s="364" t="str">
        <f t="shared" si="416"/>
        <v>-</v>
      </c>
      <c r="J71" s="364" t="str">
        <f t="shared" si="416"/>
        <v>-</v>
      </c>
      <c r="K71" s="364" t="str">
        <f t="shared" si="416"/>
        <v>-</v>
      </c>
      <c r="L71" s="364" t="str">
        <f t="shared" si="416"/>
        <v>-</v>
      </c>
      <c r="M71" s="364" t="str">
        <f t="shared" si="416"/>
        <v>-</v>
      </c>
      <c r="N71" s="364" t="str">
        <f t="shared" si="416"/>
        <v>-</v>
      </c>
      <c r="O71" s="364" t="str">
        <f t="shared" si="416"/>
        <v>-</v>
      </c>
      <c r="P71" s="364" t="str">
        <f t="shared" si="416"/>
        <v>-</v>
      </c>
      <c r="Q71" s="364" t="str">
        <f t="shared" si="416"/>
        <v>-</v>
      </c>
      <c r="R71" s="364" t="str">
        <f t="shared" si="416"/>
        <v>-</v>
      </c>
      <c r="S71" s="364" t="str">
        <f t="shared" si="416"/>
        <v>-</v>
      </c>
      <c r="T71" s="364" t="str">
        <f t="shared" si="416"/>
        <v>-</v>
      </c>
      <c r="U71" s="364" t="str">
        <f t="shared" si="416"/>
        <v>-</v>
      </c>
      <c r="V71" s="364" t="str">
        <f t="shared" si="416"/>
        <v>-</v>
      </c>
      <c r="W71" s="364" t="str">
        <f t="shared" si="416"/>
        <v>-</v>
      </c>
      <c r="X71" s="364" t="str">
        <f t="shared" si="416"/>
        <v>-</v>
      </c>
      <c r="Y71" s="364" t="str">
        <f t="shared" si="416"/>
        <v>-</v>
      </c>
      <c r="Z71" s="364" t="str">
        <f t="shared" si="416"/>
        <v>-</v>
      </c>
      <c r="AA71" s="364" t="str">
        <f t="shared" si="416"/>
        <v>-</v>
      </c>
      <c r="AB71" s="364" t="str">
        <f t="shared" si="416"/>
        <v>-</v>
      </c>
      <c r="AC71" s="364" t="str">
        <f t="shared" si="416"/>
        <v>-</v>
      </c>
      <c r="AD71" s="364" t="str">
        <f t="shared" si="416"/>
        <v>-</v>
      </c>
      <c r="AE71" s="364" t="str">
        <f t="shared" si="416"/>
        <v>-</v>
      </c>
      <c r="AF71" s="364" t="str">
        <f t="shared" si="416"/>
        <v>-</v>
      </c>
      <c r="AG71" s="364" t="str">
        <f t="shared" si="416"/>
        <v>-</v>
      </c>
      <c r="AH71" s="364" t="str">
        <f t="shared" si="416"/>
        <v>-</v>
      </c>
      <c r="AN71" s="18"/>
    </row>
    <row r="72" spans="1:60" s="14" customFormat="1" ht="30" customHeight="1" x14ac:dyDescent="0.25">
      <c r="A72" s="348"/>
      <c r="B72" s="354" t="s">
        <v>179</v>
      </c>
      <c r="C72" s="311" t="s">
        <v>1</v>
      </c>
      <c r="D72" s="355" t="s">
        <v>217</v>
      </c>
      <c r="E72" s="378">
        <f t="shared" ref="E72" si="417">IFERROR(E14+E23+E32+E41+E50+E59+E68,"-")</f>
        <v>1.0289999999999999</v>
      </c>
      <c r="F72" s="378">
        <f t="shared" ref="F72:AH72" si="418">IFERROR(F14+F23+F32+F41+F50+F59+F68,"-")</f>
        <v>0</v>
      </c>
      <c r="G72" s="378">
        <f t="shared" si="418"/>
        <v>0</v>
      </c>
      <c r="H72" s="378">
        <f t="shared" si="418"/>
        <v>0</v>
      </c>
      <c r="I72" s="378">
        <f t="shared" si="418"/>
        <v>0</v>
      </c>
      <c r="J72" s="378">
        <f t="shared" si="418"/>
        <v>0</v>
      </c>
      <c r="K72" s="378">
        <f t="shared" si="418"/>
        <v>0</v>
      </c>
      <c r="L72" s="378">
        <f t="shared" si="418"/>
        <v>0</v>
      </c>
      <c r="M72" s="378">
        <f t="shared" si="418"/>
        <v>0</v>
      </c>
      <c r="N72" s="378">
        <f t="shared" si="418"/>
        <v>0</v>
      </c>
      <c r="O72" s="378">
        <f t="shared" si="418"/>
        <v>0</v>
      </c>
      <c r="P72" s="378">
        <f t="shared" si="418"/>
        <v>0</v>
      </c>
      <c r="Q72" s="378">
        <f t="shared" si="418"/>
        <v>0</v>
      </c>
      <c r="R72" s="378">
        <f t="shared" si="418"/>
        <v>0</v>
      </c>
      <c r="S72" s="378">
        <f t="shared" si="418"/>
        <v>0</v>
      </c>
      <c r="T72" s="378">
        <f t="shared" si="418"/>
        <v>0</v>
      </c>
      <c r="U72" s="378">
        <f t="shared" si="418"/>
        <v>0</v>
      </c>
      <c r="V72" s="378">
        <f t="shared" si="418"/>
        <v>0</v>
      </c>
      <c r="W72" s="378">
        <f t="shared" si="418"/>
        <v>0</v>
      </c>
      <c r="X72" s="378">
        <f t="shared" si="418"/>
        <v>0</v>
      </c>
      <c r="Y72" s="378">
        <f t="shared" si="418"/>
        <v>0</v>
      </c>
      <c r="Z72" s="378">
        <f t="shared" si="418"/>
        <v>0</v>
      </c>
      <c r="AA72" s="378">
        <f t="shared" si="418"/>
        <v>0</v>
      </c>
      <c r="AB72" s="378">
        <f t="shared" si="418"/>
        <v>0</v>
      </c>
      <c r="AC72" s="378">
        <f t="shared" si="418"/>
        <v>0</v>
      </c>
      <c r="AD72" s="378">
        <f t="shared" si="418"/>
        <v>0</v>
      </c>
      <c r="AE72" s="378">
        <f t="shared" si="418"/>
        <v>0</v>
      </c>
      <c r="AF72" s="378">
        <f t="shared" si="418"/>
        <v>0</v>
      </c>
      <c r="AG72" s="378">
        <f t="shared" si="418"/>
        <v>0</v>
      </c>
      <c r="AH72" s="378">
        <f t="shared" si="418"/>
        <v>0</v>
      </c>
      <c r="AN72" s="18"/>
    </row>
    <row r="73" spans="1:60" s="14" customFormat="1" ht="30" customHeight="1" thickBot="1" x14ac:dyDescent="0.3">
      <c r="A73" s="348"/>
      <c r="B73" s="300" t="s">
        <v>179</v>
      </c>
      <c r="C73" s="394" t="s">
        <v>151</v>
      </c>
      <c r="D73" s="422" t="s">
        <v>221</v>
      </c>
      <c r="E73" s="423">
        <f t="shared" ref="E73" si="419">IFERROR(E12/E69*100,"-")</f>
        <v>0</v>
      </c>
      <c r="F73" s="423" t="str">
        <f t="shared" ref="F73:AH73" si="420">IFERROR(F12/F69*100,"-")</f>
        <v>-</v>
      </c>
      <c r="G73" s="423" t="str">
        <f t="shared" si="420"/>
        <v>-</v>
      </c>
      <c r="H73" s="423" t="str">
        <f t="shared" si="420"/>
        <v>-</v>
      </c>
      <c r="I73" s="423" t="str">
        <f t="shared" si="420"/>
        <v>-</v>
      </c>
      <c r="J73" s="423" t="str">
        <f t="shared" si="420"/>
        <v>-</v>
      </c>
      <c r="K73" s="423" t="str">
        <f t="shared" si="420"/>
        <v>-</v>
      </c>
      <c r="L73" s="423" t="str">
        <f t="shared" si="420"/>
        <v>-</v>
      </c>
      <c r="M73" s="423" t="str">
        <f t="shared" si="420"/>
        <v>-</v>
      </c>
      <c r="N73" s="423" t="str">
        <f t="shared" si="420"/>
        <v>-</v>
      </c>
      <c r="O73" s="423" t="str">
        <f t="shared" si="420"/>
        <v>-</v>
      </c>
      <c r="P73" s="423" t="str">
        <f t="shared" si="420"/>
        <v>-</v>
      </c>
      <c r="Q73" s="423" t="str">
        <f t="shared" si="420"/>
        <v>-</v>
      </c>
      <c r="R73" s="423" t="str">
        <f t="shared" si="420"/>
        <v>-</v>
      </c>
      <c r="S73" s="423" t="str">
        <f t="shared" si="420"/>
        <v>-</v>
      </c>
      <c r="T73" s="423" t="str">
        <f t="shared" si="420"/>
        <v>-</v>
      </c>
      <c r="U73" s="423" t="str">
        <f t="shared" si="420"/>
        <v>-</v>
      </c>
      <c r="V73" s="423" t="str">
        <f t="shared" si="420"/>
        <v>-</v>
      </c>
      <c r="W73" s="423" t="str">
        <f t="shared" si="420"/>
        <v>-</v>
      </c>
      <c r="X73" s="423" t="str">
        <f t="shared" si="420"/>
        <v>-</v>
      </c>
      <c r="Y73" s="423" t="str">
        <f t="shared" si="420"/>
        <v>-</v>
      </c>
      <c r="Z73" s="423" t="str">
        <f t="shared" si="420"/>
        <v>-</v>
      </c>
      <c r="AA73" s="423" t="str">
        <f t="shared" si="420"/>
        <v>-</v>
      </c>
      <c r="AB73" s="423" t="str">
        <f t="shared" si="420"/>
        <v>-</v>
      </c>
      <c r="AC73" s="423" t="str">
        <f t="shared" si="420"/>
        <v>-</v>
      </c>
      <c r="AD73" s="423" t="str">
        <f t="shared" si="420"/>
        <v>-</v>
      </c>
      <c r="AE73" s="423" t="str">
        <f t="shared" si="420"/>
        <v>-</v>
      </c>
      <c r="AF73" s="423" t="str">
        <f t="shared" si="420"/>
        <v>-</v>
      </c>
      <c r="AG73" s="423" t="str">
        <f t="shared" si="420"/>
        <v>-</v>
      </c>
      <c r="AH73" s="423" t="str">
        <f t="shared" si="420"/>
        <v>-</v>
      </c>
      <c r="AN73" s="18"/>
    </row>
    <row r="74" spans="1:60" s="1" customFormat="1" ht="20.25" customHeight="1" x14ac:dyDescent="0.25">
      <c r="A74" s="348"/>
      <c r="B74" s="420"/>
      <c r="C74" s="525" t="s">
        <v>82</v>
      </c>
      <c r="D74" s="426" t="s">
        <v>146</v>
      </c>
      <c r="E74" s="427">
        <v>0.1</v>
      </c>
      <c r="F74" s="428">
        <f t="shared" ref="F74:H74" si="421">E74</f>
        <v>0.1</v>
      </c>
      <c r="G74" s="428">
        <f t="shared" si="421"/>
        <v>0.1</v>
      </c>
      <c r="H74" s="428">
        <f t="shared" si="421"/>
        <v>0.1</v>
      </c>
      <c r="I74" s="428">
        <f t="shared" ref="I74" si="422">H74</f>
        <v>0.1</v>
      </c>
      <c r="J74" s="428">
        <f t="shared" ref="J74" si="423">I74</f>
        <v>0.1</v>
      </c>
      <c r="K74" s="428">
        <f t="shared" ref="K74" si="424">J74</f>
        <v>0.1</v>
      </c>
      <c r="L74" s="428">
        <f t="shared" ref="L74" si="425">K74</f>
        <v>0.1</v>
      </c>
      <c r="M74" s="428">
        <f t="shared" ref="M74" si="426">L74</f>
        <v>0.1</v>
      </c>
      <c r="N74" s="428">
        <f t="shared" ref="N74" si="427">M74</f>
        <v>0.1</v>
      </c>
      <c r="O74" s="428">
        <f t="shared" ref="O74" si="428">N74</f>
        <v>0.1</v>
      </c>
      <c r="P74" s="428">
        <f t="shared" ref="P74" si="429">O74</f>
        <v>0.1</v>
      </c>
      <c r="Q74" s="428">
        <f t="shared" ref="Q74" si="430">P74</f>
        <v>0.1</v>
      </c>
      <c r="R74" s="428">
        <f t="shared" ref="R74" si="431">Q74</f>
        <v>0.1</v>
      </c>
      <c r="S74" s="428">
        <f t="shared" ref="S74" si="432">R74</f>
        <v>0.1</v>
      </c>
      <c r="T74" s="428">
        <f t="shared" ref="T74" si="433">S74</f>
        <v>0.1</v>
      </c>
      <c r="U74" s="428">
        <f t="shared" ref="U74" si="434">T74</f>
        <v>0.1</v>
      </c>
      <c r="V74" s="428">
        <f t="shared" ref="V74" si="435">U74</f>
        <v>0.1</v>
      </c>
      <c r="W74" s="428">
        <f t="shared" ref="W74" si="436">V74</f>
        <v>0.1</v>
      </c>
      <c r="X74" s="428">
        <f t="shared" ref="X74" si="437">W74</f>
        <v>0.1</v>
      </c>
      <c r="Y74" s="428">
        <f t="shared" ref="Y74" si="438">X74</f>
        <v>0.1</v>
      </c>
      <c r="Z74" s="428">
        <f t="shared" ref="Z74" si="439">Y74</f>
        <v>0.1</v>
      </c>
      <c r="AA74" s="428">
        <f t="shared" ref="AA74" si="440">Z74</f>
        <v>0.1</v>
      </c>
      <c r="AB74" s="428">
        <f t="shared" ref="AB74" si="441">AA74</f>
        <v>0.1</v>
      </c>
      <c r="AC74" s="428">
        <f t="shared" ref="AC74" si="442">AB74</f>
        <v>0.1</v>
      </c>
      <c r="AD74" s="428">
        <f t="shared" ref="AD74" si="443">AC74</f>
        <v>0.1</v>
      </c>
      <c r="AE74" s="428">
        <f t="shared" ref="AE74" si="444">AD74</f>
        <v>0.1</v>
      </c>
      <c r="AF74" s="428">
        <f t="shared" ref="AF74" si="445">AE74</f>
        <v>0.1</v>
      </c>
      <c r="AG74" s="428">
        <f t="shared" ref="AG74" si="446">AF74</f>
        <v>0.1</v>
      </c>
      <c r="AH74" s="429">
        <f t="shared" ref="AH74" si="447">AG74</f>
        <v>0.1</v>
      </c>
      <c r="AI74" s="18"/>
      <c r="AJ74" s="14"/>
      <c r="AK74" s="14"/>
      <c r="AL74" s="14"/>
      <c r="AM74" s="14"/>
      <c r="AN74" s="18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</row>
    <row r="75" spans="1:60" s="1" customFormat="1" ht="20.25" customHeight="1" x14ac:dyDescent="0.25">
      <c r="A75" s="348"/>
      <c r="B75" s="420"/>
      <c r="C75" s="526"/>
      <c r="D75" s="275" t="s">
        <v>144</v>
      </c>
      <c r="E75" s="278">
        <v>5</v>
      </c>
      <c r="F75" s="278" t="str">
        <f>IF(Milch!F$4&gt;0,E75,"-")</f>
        <v>-</v>
      </c>
      <c r="G75" s="278" t="str">
        <f>IF(Milch!G$4&gt;0,F75,"-")</f>
        <v>-</v>
      </c>
      <c r="H75" s="278" t="str">
        <f>IF(Milch!H$4&gt;0,G75,"-")</f>
        <v>-</v>
      </c>
      <c r="I75" s="278" t="str">
        <f>IF(Milch!I$4&gt;0,H75,"-")</f>
        <v>-</v>
      </c>
      <c r="J75" s="278" t="str">
        <f>IF(Milch!J$4&gt;0,I75,"-")</f>
        <v>-</v>
      </c>
      <c r="K75" s="278" t="str">
        <f>IF(Milch!K$4&gt;0,J75,"-")</f>
        <v>-</v>
      </c>
      <c r="L75" s="278" t="str">
        <f>IF(Milch!L$4&gt;0,K75,"-")</f>
        <v>-</v>
      </c>
      <c r="M75" s="278" t="str">
        <f>IF(Milch!M$4&gt;0,L75,"-")</f>
        <v>-</v>
      </c>
      <c r="N75" s="278" t="str">
        <f>IF(Milch!N$4&gt;0,M75,"-")</f>
        <v>-</v>
      </c>
      <c r="O75" s="278" t="str">
        <f>IF(Milch!O$4&gt;0,N75,"-")</f>
        <v>-</v>
      </c>
      <c r="P75" s="278" t="str">
        <f>IF(Milch!P$4&gt;0,O75,"-")</f>
        <v>-</v>
      </c>
      <c r="Q75" s="278" t="str">
        <f>IF(Milch!Q$4&gt;0,P75,"-")</f>
        <v>-</v>
      </c>
      <c r="R75" s="278" t="str">
        <f>IF(Milch!R$4&gt;0,Q75,"-")</f>
        <v>-</v>
      </c>
      <c r="S75" s="278" t="str">
        <f>IF(Milch!S$4&gt;0,R75,"-")</f>
        <v>-</v>
      </c>
      <c r="T75" s="278" t="str">
        <f>IF(Milch!T$4&gt;0,S75,"-")</f>
        <v>-</v>
      </c>
      <c r="U75" s="278" t="str">
        <f>IF(Milch!U$4&gt;0,T75,"-")</f>
        <v>-</v>
      </c>
      <c r="V75" s="278" t="str">
        <f>IF(Milch!V$4&gt;0,U75,"-")</f>
        <v>-</v>
      </c>
      <c r="W75" s="278" t="str">
        <f>IF(Milch!W$4&gt;0,V75,"-")</f>
        <v>-</v>
      </c>
      <c r="X75" s="278" t="str">
        <f>IF(Milch!X$4&gt;0,W75,"-")</f>
        <v>-</v>
      </c>
      <c r="Y75" s="278" t="str">
        <f>IF(Milch!Y$4&gt;0,X75,"-")</f>
        <v>-</v>
      </c>
      <c r="Z75" s="278" t="str">
        <f>IF(Milch!Z$4&gt;0,Y75,"-")</f>
        <v>-</v>
      </c>
      <c r="AA75" s="278" t="str">
        <f>IF(Milch!AA$4&gt;0,Z75,"-")</f>
        <v>-</v>
      </c>
      <c r="AB75" s="278" t="str">
        <f>IF(Milch!AB$4&gt;0,AA75,"-")</f>
        <v>-</v>
      </c>
      <c r="AC75" s="278" t="str">
        <f>IF(Milch!AC$4&gt;0,AB75,"-")</f>
        <v>-</v>
      </c>
      <c r="AD75" s="278" t="str">
        <f>IF(Milch!AD$4&gt;0,AC75,"-")</f>
        <v>-</v>
      </c>
      <c r="AE75" s="278" t="str">
        <f>IF(Milch!AE$4&gt;0,AD75,"-")</f>
        <v>-</v>
      </c>
      <c r="AF75" s="278" t="str">
        <f>IF(Milch!AF$4&gt;0,AE75,"-")</f>
        <v>-</v>
      </c>
      <c r="AG75" s="278" t="str">
        <f>IF(Milch!AG$4&gt;0,AF75,"-")</f>
        <v>-</v>
      </c>
      <c r="AH75" s="430" t="str">
        <f>IF(Milch!AH$4&gt;0,AG75,"-")</f>
        <v>-</v>
      </c>
      <c r="AI75" s="18"/>
      <c r="AJ75" s="14"/>
      <c r="AK75" s="14"/>
      <c r="AL75" s="14"/>
      <c r="AM75" s="14"/>
      <c r="AN75" s="18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</row>
    <row r="76" spans="1:60" s="1" customFormat="1" ht="20.25" customHeight="1" thickBot="1" x14ac:dyDescent="0.3">
      <c r="A76" s="348"/>
      <c r="B76" s="421"/>
      <c r="C76" s="527"/>
      <c r="D76" s="431" t="s">
        <v>145</v>
      </c>
      <c r="E76" s="432">
        <f>IFERROR(E$1*E75,"-")</f>
        <v>315</v>
      </c>
      <c r="F76" s="432" t="str">
        <f t="shared" ref="F76:AH76" si="448">IFERROR(F$1*F75,"-")</f>
        <v>-</v>
      </c>
      <c r="G76" s="432" t="str">
        <f t="shared" si="448"/>
        <v>-</v>
      </c>
      <c r="H76" s="432" t="str">
        <f t="shared" si="448"/>
        <v>-</v>
      </c>
      <c r="I76" s="432" t="str">
        <f t="shared" si="448"/>
        <v>-</v>
      </c>
      <c r="J76" s="432" t="str">
        <f t="shared" si="448"/>
        <v>-</v>
      </c>
      <c r="K76" s="432" t="str">
        <f t="shared" si="448"/>
        <v>-</v>
      </c>
      <c r="L76" s="432" t="str">
        <f t="shared" si="448"/>
        <v>-</v>
      </c>
      <c r="M76" s="432" t="str">
        <f t="shared" si="448"/>
        <v>-</v>
      </c>
      <c r="N76" s="432" t="str">
        <f t="shared" si="448"/>
        <v>-</v>
      </c>
      <c r="O76" s="432" t="str">
        <f t="shared" si="448"/>
        <v>-</v>
      </c>
      <c r="P76" s="432" t="str">
        <f t="shared" si="448"/>
        <v>-</v>
      </c>
      <c r="Q76" s="432" t="str">
        <f t="shared" si="448"/>
        <v>-</v>
      </c>
      <c r="R76" s="432" t="str">
        <f t="shared" si="448"/>
        <v>-</v>
      </c>
      <c r="S76" s="432" t="str">
        <f t="shared" si="448"/>
        <v>-</v>
      </c>
      <c r="T76" s="432" t="str">
        <f t="shared" si="448"/>
        <v>-</v>
      </c>
      <c r="U76" s="432" t="str">
        <f t="shared" si="448"/>
        <v>-</v>
      </c>
      <c r="V76" s="432" t="str">
        <f t="shared" si="448"/>
        <v>-</v>
      </c>
      <c r="W76" s="432" t="str">
        <f t="shared" si="448"/>
        <v>-</v>
      </c>
      <c r="X76" s="432" t="str">
        <f t="shared" si="448"/>
        <v>-</v>
      </c>
      <c r="Y76" s="432" t="str">
        <f t="shared" si="448"/>
        <v>-</v>
      </c>
      <c r="Z76" s="432" t="str">
        <f t="shared" si="448"/>
        <v>-</v>
      </c>
      <c r="AA76" s="432" t="str">
        <f t="shared" si="448"/>
        <v>-</v>
      </c>
      <c r="AB76" s="432" t="str">
        <f t="shared" si="448"/>
        <v>-</v>
      </c>
      <c r="AC76" s="432" t="str">
        <f t="shared" si="448"/>
        <v>-</v>
      </c>
      <c r="AD76" s="432" t="str">
        <f t="shared" si="448"/>
        <v>-</v>
      </c>
      <c r="AE76" s="432" t="str">
        <f t="shared" si="448"/>
        <v>-</v>
      </c>
      <c r="AF76" s="432" t="str">
        <f t="shared" si="448"/>
        <v>-</v>
      </c>
      <c r="AG76" s="432" t="str">
        <f t="shared" si="448"/>
        <v>-</v>
      </c>
      <c r="AH76" s="432" t="str">
        <f t="shared" si="448"/>
        <v>-</v>
      </c>
      <c r="AI76" s="18"/>
      <c r="AJ76" s="14"/>
      <c r="AK76" s="14"/>
      <c r="AL76" s="14"/>
      <c r="AM76" s="14"/>
      <c r="AN76" s="18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</row>
    <row r="77" spans="1:60" s="1" customFormat="1" ht="20.25" hidden="1" customHeight="1" x14ac:dyDescent="0.25">
      <c r="A77" s="348"/>
      <c r="B77" s="339"/>
      <c r="C77" s="340"/>
      <c r="D77" s="424" t="s">
        <v>189</v>
      </c>
      <c r="E77" s="425">
        <v>0</v>
      </c>
      <c r="F77" s="425">
        <v>0</v>
      </c>
      <c r="G77" s="425">
        <v>0</v>
      </c>
      <c r="H77" s="425">
        <v>0</v>
      </c>
      <c r="I77" s="425">
        <v>1</v>
      </c>
      <c r="J77" s="425">
        <v>2</v>
      </c>
      <c r="K77" s="425">
        <v>3</v>
      </c>
      <c r="L77" s="425">
        <v>4</v>
      </c>
      <c r="M77" s="425">
        <v>5</v>
      </c>
      <c r="N77" s="425">
        <v>6</v>
      </c>
      <c r="O77" s="425">
        <v>7</v>
      </c>
      <c r="P77" s="425">
        <v>8</v>
      </c>
      <c r="Q77" s="425">
        <v>9</v>
      </c>
      <c r="R77" s="425">
        <v>10</v>
      </c>
      <c r="S77" s="425">
        <v>11</v>
      </c>
      <c r="T77" s="425">
        <v>12</v>
      </c>
      <c r="U77" s="425">
        <v>13</v>
      </c>
      <c r="V77" s="425">
        <v>14</v>
      </c>
      <c r="W77" s="425">
        <v>15</v>
      </c>
      <c r="X77" s="425">
        <v>16</v>
      </c>
      <c r="Y77" s="425">
        <v>17</v>
      </c>
      <c r="Z77" s="425">
        <v>18</v>
      </c>
      <c r="AA77" s="425">
        <v>19</v>
      </c>
      <c r="AB77" s="425">
        <v>20</v>
      </c>
      <c r="AC77" s="425">
        <v>21</v>
      </c>
      <c r="AD77" s="425">
        <v>22</v>
      </c>
      <c r="AE77" s="425">
        <v>23</v>
      </c>
      <c r="AF77" s="425">
        <v>24</v>
      </c>
      <c r="AG77" s="425">
        <v>25</v>
      </c>
      <c r="AH77" s="425">
        <v>26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</row>
    <row r="78" spans="1:60" s="1" customFormat="1" ht="20.25" hidden="1" customHeight="1" thickBot="1" x14ac:dyDescent="0.3">
      <c r="A78" s="348"/>
      <c r="B78" s="339"/>
      <c r="C78" s="340"/>
      <c r="D78" s="381" t="s">
        <v>190</v>
      </c>
      <c r="E78" s="382">
        <f t="shared" ref="E78:AH78" si="449">IFERROR(E75*E74/100,"-")</f>
        <v>5.0000000000000001E-3</v>
      </c>
      <c r="F78" s="382" t="str">
        <f t="shared" si="449"/>
        <v>-</v>
      </c>
      <c r="G78" s="382" t="str">
        <f t="shared" si="449"/>
        <v>-</v>
      </c>
      <c r="H78" s="382" t="str">
        <f t="shared" si="449"/>
        <v>-</v>
      </c>
      <c r="I78" s="382" t="str">
        <f t="shared" si="449"/>
        <v>-</v>
      </c>
      <c r="J78" s="382" t="str">
        <f t="shared" si="449"/>
        <v>-</v>
      </c>
      <c r="K78" s="382" t="str">
        <f t="shared" si="449"/>
        <v>-</v>
      </c>
      <c r="L78" s="382" t="str">
        <f t="shared" si="449"/>
        <v>-</v>
      </c>
      <c r="M78" s="382" t="str">
        <f t="shared" si="449"/>
        <v>-</v>
      </c>
      <c r="N78" s="382" t="str">
        <f t="shared" si="449"/>
        <v>-</v>
      </c>
      <c r="O78" s="382" t="str">
        <f t="shared" si="449"/>
        <v>-</v>
      </c>
      <c r="P78" s="382" t="str">
        <f t="shared" si="449"/>
        <v>-</v>
      </c>
      <c r="Q78" s="382" t="str">
        <f t="shared" si="449"/>
        <v>-</v>
      </c>
      <c r="R78" s="382" t="str">
        <f t="shared" si="449"/>
        <v>-</v>
      </c>
      <c r="S78" s="382" t="str">
        <f t="shared" si="449"/>
        <v>-</v>
      </c>
      <c r="T78" s="382" t="str">
        <f t="shared" si="449"/>
        <v>-</v>
      </c>
      <c r="U78" s="382" t="str">
        <f t="shared" si="449"/>
        <v>-</v>
      </c>
      <c r="V78" s="382" t="str">
        <f t="shared" si="449"/>
        <v>-</v>
      </c>
      <c r="W78" s="382" t="str">
        <f t="shared" si="449"/>
        <v>-</v>
      </c>
      <c r="X78" s="382" t="str">
        <f t="shared" si="449"/>
        <v>-</v>
      </c>
      <c r="Y78" s="382" t="str">
        <f t="shared" si="449"/>
        <v>-</v>
      </c>
      <c r="Z78" s="382" t="str">
        <f t="shared" si="449"/>
        <v>-</v>
      </c>
      <c r="AA78" s="382" t="str">
        <f t="shared" si="449"/>
        <v>-</v>
      </c>
      <c r="AB78" s="382" t="str">
        <f t="shared" si="449"/>
        <v>-</v>
      </c>
      <c r="AC78" s="382" t="str">
        <f t="shared" si="449"/>
        <v>-</v>
      </c>
      <c r="AD78" s="382" t="str">
        <f t="shared" si="449"/>
        <v>-</v>
      </c>
      <c r="AE78" s="382" t="str">
        <f t="shared" si="449"/>
        <v>-</v>
      </c>
      <c r="AF78" s="382" t="str">
        <f t="shared" si="449"/>
        <v>-</v>
      </c>
      <c r="AG78" s="382" t="str">
        <f t="shared" si="449"/>
        <v>-</v>
      </c>
      <c r="AH78" s="382" t="str">
        <f t="shared" si="449"/>
        <v>-</v>
      </c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</row>
    <row r="79" spans="1:60" s="1" customFormat="1" ht="20.25" customHeight="1" x14ac:dyDescent="0.25">
      <c r="A79" s="348"/>
      <c r="B79" s="536" t="s">
        <v>251</v>
      </c>
      <c r="C79" s="522" t="s">
        <v>213</v>
      </c>
      <c r="D79" s="418" t="s">
        <v>47</v>
      </c>
      <c r="E79" s="433">
        <v>30</v>
      </c>
      <c r="F79" s="434">
        <f t="shared" ref="F79" si="450">E79</f>
        <v>30</v>
      </c>
      <c r="G79" s="434">
        <f t="shared" ref="G79" si="451">F79</f>
        <v>30</v>
      </c>
      <c r="H79" s="434">
        <f t="shared" ref="H79" si="452">G79</f>
        <v>30</v>
      </c>
      <c r="I79" s="434">
        <f t="shared" ref="I79:I80" si="453">H79</f>
        <v>30</v>
      </c>
      <c r="J79" s="434">
        <f t="shared" ref="J79:J80" si="454">I79</f>
        <v>30</v>
      </c>
      <c r="K79" s="434">
        <f t="shared" ref="K79:K80" si="455">J79</f>
        <v>30</v>
      </c>
      <c r="L79" s="434">
        <f t="shared" ref="L79:L80" si="456">K79</f>
        <v>30</v>
      </c>
      <c r="M79" s="434">
        <f t="shared" ref="M79:M80" si="457">L79</f>
        <v>30</v>
      </c>
      <c r="N79" s="434">
        <f t="shared" ref="N79:N80" si="458">M79</f>
        <v>30</v>
      </c>
      <c r="O79" s="434">
        <f t="shared" ref="O79:O80" si="459">N79</f>
        <v>30</v>
      </c>
      <c r="P79" s="434">
        <f t="shared" ref="P79:P80" si="460">O79</f>
        <v>30</v>
      </c>
      <c r="Q79" s="434">
        <f t="shared" ref="Q79:Q80" si="461">P79</f>
        <v>30</v>
      </c>
      <c r="R79" s="434">
        <f t="shared" ref="R79:R80" si="462">Q79</f>
        <v>30</v>
      </c>
      <c r="S79" s="434">
        <f t="shared" ref="S79:S80" si="463">R79</f>
        <v>30</v>
      </c>
      <c r="T79" s="434">
        <f t="shared" ref="T79:T80" si="464">S79</f>
        <v>30</v>
      </c>
      <c r="U79" s="434">
        <f t="shared" ref="U79:U80" si="465">T79</f>
        <v>30</v>
      </c>
      <c r="V79" s="434">
        <f t="shared" ref="V79:V80" si="466">U79</f>
        <v>30</v>
      </c>
      <c r="W79" s="434">
        <f t="shared" ref="W79:W80" si="467">V79</f>
        <v>30</v>
      </c>
      <c r="X79" s="434">
        <f t="shared" ref="X79:X80" si="468">W79</f>
        <v>30</v>
      </c>
      <c r="Y79" s="434">
        <f t="shared" ref="Y79:Y80" si="469">X79</f>
        <v>30</v>
      </c>
      <c r="Z79" s="434">
        <f t="shared" ref="Z79:Z80" si="470">Y79</f>
        <v>30</v>
      </c>
      <c r="AA79" s="434">
        <f t="shared" ref="AA79:AA80" si="471">Z79</f>
        <v>30</v>
      </c>
      <c r="AB79" s="434">
        <f t="shared" ref="AB79:AB80" si="472">AA79</f>
        <v>30</v>
      </c>
      <c r="AC79" s="434">
        <f t="shared" ref="AC79:AC80" si="473">AB79</f>
        <v>30</v>
      </c>
      <c r="AD79" s="434">
        <f t="shared" ref="AD79:AD80" si="474">AC79</f>
        <v>30</v>
      </c>
      <c r="AE79" s="434">
        <f t="shared" ref="AE79:AE80" si="475">AD79</f>
        <v>30</v>
      </c>
      <c r="AF79" s="434">
        <f t="shared" ref="AF79:AF80" si="476">AE79</f>
        <v>30</v>
      </c>
      <c r="AG79" s="434">
        <f t="shared" ref="AG79:AG80" si="477">AF79</f>
        <v>30</v>
      </c>
      <c r="AH79" s="435">
        <f t="shared" ref="AH79:AH80" si="478">AG79</f>
        <v>30</v>
      </c>
      <c r="AI79" s="18"/>
      <c r="AJ79" s="14"/>
      <c r="AK79" s="14"/>
      <c r="AL79" s="14"/>
      <c r="AM79" s="14"/>
      <c r="AN79" s="18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</row>
    <row r="80" spans="1:60" s="1" customFormat="1" ht="20.25" hidden="1" customHeight="1" x14ac:dyDescent="0.25">
      <c r="A80" s="348"/>
      <c r="B80" s="536"/>
      <c r="C80" s="523"/>
      <c r="D80" s="105" t="s">
        <v>4</v>
      </c>
      <c r="E80" s="232">
        <v>88</v>
      </c>
      <c r="F80" s="232">
        <f>E80</f>
        <v>88</v>
      </c>
      <c r="G80" s="232">
        <f>F80</f>
        <v>88</v>
      </c>
      <c r="H80" s="232">
        <f>G80</f>
        <v>88</v>
      </c>
      <c r="I80" s="232">
        <f t="shared" si="453"/>
        <v>88</v>
      </c>
      <c r="J80" s="232">
        <f t="shared" si="454"/>
        <v>88</v>
      </c>
      <c r="K80" s="232">
        <f t="shared" si="455"/>
        <v>88</v>
      </c>
      <c r="L80" s="232">
        <f t="shared" si="456"/>
        <v>88</v>
      </c>
      <c r="M80" s="232">
        <f t="shared" si="457"/>
        <v>88</v>
      </c>
      <c r="N80" s="232">
        <f t="shared" si="458"/>
        <v>88</v>
      </c>
      <c r="O80" s="232">
        <f t="shared" si="459"/>
        <v>88</v>
      </c>
      <c r="P80" s="232">
        <f t="shared" si="460"/>
        <v>88</v>
      </c>
      <c r="Q80" s="232">
        <f t="shared" si="461"/>
        <v>88</v>
      </c>
      <c r="R80" s="232">
        <f t="shared" si="462"/>
        <v>88</v>
      </c>
      <c r="S80" s="232">
        <f t="shared" si="463"/>
        <v>88</v>
      </c>
      <c r="T80" s="232">
        <f t="shared" si="464"/>
        <v>88</v>
      </c>
      <c r="U80" s="232">
        <f t="shared" si="465"/>
        <v>88</v>
      </c>
      <c r="V80" s="232">
        <f t="shared" si="466"/>
        <v>88</v>
      </c>
      <c r="W80" s="232">
        <f t="shared" si="467"/>
        <v>88</v>
      </c>
      <c r="X80" s="232">
        <f t="shared" si="468"/>
        <v>88</v>
      </c>
      <c r="Y80" s="232">
        <f t="shared" si="469"/>
        <v>88</v>
      </c>
      <c r="Z80" s="232">
        <f t="shared" si="470"/>
        <v>88</v>
      </c>
      <c r="AA80" s="232">
        <f t="shared" si="471"/>
        <v>88</v>
      </c>
      <c r="AB80" s="232">
        <f t="shared" si="472"/>
        <v>88</v>
      </c>
      <c r="AC80" s="232">
        <f t="shared" si="473"/>
        <v>88</v>
      </c>
      <c r="AD80" s="232">
        <f t="shared" si="474"/>
        <v>88</v>
      </c>
      <c r="AE80" s="232">
        <f t="shared" si="475"/>
        <v>88</v>
      </c>
      <c r="AF80" s="232">
        <f t="shared" si="476"/>
        <v>88</v>
      </c>
      <c r="AG80" s="232">
        <f t="shared" si="477"/>
        <v>88</v>
      </c>
      <c r="AH80" s="436">
        <f t="shared" si="478"/>
        <v>88</v>
      </c>
      <c r="AI80" s="18"/>
      <c r="AJ80" s="14"/>
      <c r="AK80" s="14"/>
      <c r="AL80" s="14"/>
      <c r="AM80" s="14"/>
      <c r="AN80" s="18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</row>
    <row r="81" spans="1:60" s="1" customFormat="1" ht="20.25" hidden="1" customHeight="1" x14ac:dyDescent="0.25">
      <c r="A81" s="348"/>
      <c r="B81" s="536"/>
      <c r="C81" s="523"/>
      <c r="D81" s="105" t="s">
        <v>102</v>
      </c>
      <c r="E81" s="373">
        <f>IFERROR(E79*100/E80,0)</f>
        <v>34.090909090909093</v>
      </c>
      <c r="F81" s="373">
        <f>IFERROR(F79*100/F80,0)</f>
        <v>34.090909090909093</v>
      </c>
      <c r="G81" s="373">
        <f>IFERROR(G79*100/G80,0)</f>
        <v>34.090909090909093</v>
      </c>
      <c r="H81" s="373">
        <f>IFERROR(H79*100/H80,0)</f>
        <v>34.090909090909093</v>
      </c>
      <c r="I81" s="373">
        <f t="shared" ref="I81:AH81" si="479">IFERROR(I79*100/I80,0)</f>
        <v>34.090909090909093</v>
      </c>
      <c r="J81" s="373">
        <f t="shared" si="479"/>
        <v>34.090909090909093</v>
      </c>
      <c r="K81" s="373">
        <f t="shared" si="479"/>
        <v>34.090909090909093</v>
      </c>
      <c r="L81" s="373">
        <f t="shared" si="479"/>
        <v>34.090909090909093</v>
      </c>
      <c r="M81" s="373">
        <f t="shared" si="479"/>
        <v>34.090909090909093</v>
      </c>
      <c r="N81" s="373">
        <f t="shared" si="479"/>
        <v>34.090909090909093</v>
      </c>
      <c r="O81" s="373">
        <f t="shared" si="479"/>
        <v>34.090909090909093</v>
      </c>
      <c r="P81" s="373">
        <f t="shared" si="479"/>
        <v>34.090909090909093</v>
      </c>
      <c r="Q81" s="373">
        <f t="shared" si="479"/>
        <v>34.090909090909093</v>
      </c>
      <c r="R81" s="373">
        <f t="shared" si="479"/>
        <v>34.090909090909093</v>
      </c>
      <c r="S81" s="373">
        <f t="shared" si="479"/>
        <v>34.090909090909093</v>
      </c>
      <c r="T81" s="373">
        <f t="shared" si="479"/>
        <v>34.090909090909093</v>
      </c>
      <c r="U81" s="373">
        <f t="shared" si="479"/>
        <v>34.090909090909093</v>
      </c>
      <c r="V81" s="373">
        <f t="shared" si="479"/>
        <v>34.090909090909093</v>
      </c>
      <c r="W81" s="373">
        <f t="shared" si="479"/>
        <v>34.090909090909093</v>
      </c>
      <c r="X81" s="373">
        <f t="shared" si="479"/>
        <v>34.090909090909093</v>
      </c>
      <c r="Y81" s="373">
        <f t="shared" si="479"/>
        <v>34.090909090909093</v>
      </c>
      <c r="Z81" s="373">
        <f t="shared" si="479"/>
        <v>34.090909090909093</v>
      </c>
      <c r="AA81" s="373">
        <f t="shared" si="479"/>
        <v>34.090909090909093</v>
      </c>
      <c r="AB81" s="373">
        <f t="shared" si="479"/>
        <v>34.090909090909093</v>
      </c>
      <c r="AC81" s="373">
        <f t="shared" si="479"/>
        <v>34.090909090909093</v>
      </c>
      <c r="AD81" s="373">
        <f t="shared" si="479"/>
        <v>34.090909090909093</v>
      </c>
      <c r="AE81" s="373">
        <f t="shared" si="479"/>
        <v>34.090909090909093</v>
      </c>
      <c r="AF81" s="373">
        <f t="shared" si="479"/>
        <v>34.090909090909093</v>
      </c>
      <c r="AG81" s="373">
        <f t="shared" si="479"/>
        <v>34.090909090909093</v>
      </c>
      <c r="AH81" s="437">
        <f t="shared" si="479"/>
        <v>34.090909090909093</v>
      </c>
      <c r="AI81" s="18"/>
      <c r="AJ81" s="14"/>
      <c r="AK81" s="14"/>
      <c r="AL81" s="14"/>
      <c r="AM81" s="14"/>
      <c r="AN81" s="18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1:60" s="1" customFormat="1" ht="20.25" customHeight="1" x14ac:dyDescent="0.25">
      <c r="A82" s="348"/>
      <c r="B82" s="536"/>
      <c r="C82" s="523"/>
      <c r="D82" s="375" t="s">
        <v>252</v>
      </c>
      <c r="E82" s="271">
        <v>3</v>
      </c>
      <c r="F82" s="317" t="str">
        <f>IFERROR(IF((E83&lt;&gt;E$255*E82),E83/E$255,IF(F$5&lt;&gt;"-",E82,"-")),"-")</f>
        <v>-</v>
      </c>
      <c r="G82" s="317" t="str">
        <f t="shared" ref="G82:AH82" si="480">IFERROR(IF((F83&lt;&gt;F$255*F82),F83/F$255,IF(G$5&lt;&gt;"-",F82,"-")),"-")</f>
        <v>-</v>
      </c>
      <c r="H82" s="317" t="str">
        <f t="shared" si="480"/>
        <v>-</v>
      </c>
      <c r="I82" s="317" t="str">
        <f t="shared" si="480"/>
        <v>-</v>
      </c>
      <c r="J82" s="317" t="str">
        <f t="shared" si="480"/>
        <v>-</v>
      </c>
      <c r="K82" s="317" t="str">
        <f t="shared" si="480"/>
        <v>-</v>
      </c>
      <c r="L82" s="317" t="str">
        <f t="shared" si="480"/>
        <v>-</v>
      </c>
      <c r="M82" s="317" t="str">
        <f t="shared" si="480"/>
        <v>-</v>
      </c>
      <c r="N82" s="317" t="str">
        <f t="shared" si="480"/>
        <v>-</v>
      </c>
      <c r="O82" s="317" t="str">
        <f t="shared" si="480"/>
        <v>-</v>
      </c>
      <c r="P82" s="317" t="str">
        <f t="shared" si="480"/>
        <v>-</v>
      </c>
      <c r="Q82" s="317" t="str">
        <f t="shared" si="480"/>
        <v>-</v>
      </c>
      <c r="R82" s="317" t="str">
        <f t="shared" si="480"/>
        <v>-</v>
      </c>
      <c r="S82" s="317" t="str">
        <f t="shared" si="480"/>
        <v>-</v>
      </c>
      <c r="T82" s="317" t="str">
        <f t="shared" si="480"/>
        <v>-</v>
      </c>
      <c r="U82" s="317" t="str">
        <f t="shared" si="480"/>
        <v>-</v>
      </c>
      <c r="V82" s="317" t="str">
        <f t="shared" si="480"/>
        <v>-</v>
      </c>
      <c r="W82" s="317" t="str">
        <f t="shared" si="480"/>
        <v>-</v>
      </c>
      <c r="X82" s="317" t="str">
        <f t="shared" si="480"/>
        <v>-</v>
      </c>
      <c r="Y82" s="317" t="str">
        <f t="shared" si="480"/>
        <v>-</v>
      </c>
      <c r="Z82" s="317" t="str">
        <f t="shared" si="480"/>
        <v>-</v>
      </c>
      <c r="AA82" s="317" t="str">
        <f t="shared" si="480"/>
        <v>-</v>
      </c>
      <c r="AB82" s="317" t="str">
        <f t="shared" si="480"/>
        <v>-</v>
      </c>
      <c r="AC82" s="317" t="str">
        <f t="shared" si="480"/>
        <v>-</v>
      </c>
      <c r="AD82" s="317" t="str">
        <f t="shared" si="480"/>
        <v>-</v>
      </c>
      <c r="AE82" s="317" t="str">
        <f t="shared" si="480"/>
        <v>-</v>
      </c>
      <c r="AF82" s="317" t="str">
        <f t="shared" si="480"/>
        <v>-</v>
      </c>
      <c r="AG82" s="317" t="str">
        <f t="shared" si="480"/>
        <v>-</v>
      </c>
      <c r="AH82" s="388" t="str">
        <f t="shared" si="480"/>
        <v>-</v>
      </c>
      <c r="AI82" s="18"/>
      <c r="AJ82" s="14"/>
      <c r="AK82" s="14"/>
      <c r="AL82" s="14"/>
      <c r="AM82" s="14"/>
      <c r="AN82" s="18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1:60" s="1" customFormat="1" ht="20.25" customHeight="1" thickBot="1" x14ac:dyDescent="0.3">
      <c r="A83" s="348"/>
      <c r="B83" s="536"/>
      <c r="C83" s="523"/>
      <c r="D83" s="273" t="s">
        <v>147</v>
      </c>
      <c r="E83" s="305">
        <f>IFERROR(E$255*E82,"-")</f>
        <v>189</v>
      </c>
      <c r="F83" s="305" t="str">
        <f t="shared" ref="F83:AH83" si="481">IFERROR(F$255*F82,"-")</f>
        <v>-</v>
      </c>
      <c r="G83" s="305" t="str">
        <f t="shared" si="481"/>
        <v>-</v>
      </c>
      <c r="H83" s="305" t="str">
        <f t="shared" si="481"/>
        <v>-</v>
      </c>
      <c r="I83" s="305" t="str">
        <f t="shared" si="481"/>
        <v>-</v>
      </c>
      <c r="J83" s="305" t="str">
        <f t="shared" si="481"/>
        <v>-</v>
      </c>
      <c r="K83" s="305" t="str">
        <f t="shared" si="481"/>
        <v>-</v>
      </c>
      <c r="L83" s="305" t="str">
        <f t="shared" si="481"/>
        <v>-</v>
      </c>
      <c r="M83" s="305" t="str">
        <f t="shared" si="481"/>
        <v>-</v>
      </c>
      <c r="N83" s="305" t="str">
        <f t="shared" si="481"/>
        <v>-</v>
      </c>
      <c r="O83" s="305" t="str">
        <f t="shared" si="481"/>
        <v>-</v>
      </c>
      <c r="P83" s="305" t="str">
        <f t="shared" si="481"/>
        <v>-</v>
      </c>
      <c r="Q83" s="305" t="str">
        <f t="shared" si="481"/>
        <v>-</v>
      </c>
      <c r="R83" s="305" t="str">
        <f t="shared" si="481"/>
        <v>-</v>
      </c>
      <c r="S83" s="305" t="str">
        <f t="shared" si="481"/>
        <v>-</v>
      </c>
      <c r="T83" s="305" t="str">
        <f t="shared" si="481"/>
        <v>-</v>
      </c>
      <c r="U83" s="305" t="str">
        <f t="shared" si="481"/>
        <v>-</v>
      </c>
      <c r="V83" s="305" t="str">
        <f t="shared" si="481"/>
        <v>-</v>
      </c>
      <c r="W83" s="305" t="str">
        <f t="shared" si="481"/>
        <v>-</v>
      </c>
      <c r="X83" s="305" t="str">
        <f t="shared" si="481"/>
        <v>-</v>
      </c>
      <c r="Y83" s="305" t="str">
        <f t="shared" si="481"/>
        <v>-</v>
      </c>
      <c r="Z83" s="305" t="str">
        <f t="shared" si="481"/>
        <v>-</v>
      </c>
      <c r="AA83" s="305" t="str">
        <f t="shared" si="481"/>
        <v>-</v>
      </c>
      <c r="AB83" s="305" t="str">
        <f t="shared" si="481"/>
        <v>-</v>
      </c>
      <c r="AC83" s="305" t="str">
        <f t="shared" si="481"/>
        <v>-</v>
      </c>
      <c r="AD83" s="305" t="str">
        <f t="shared" si="481"/>
        <v>-</v>
      </c>
      <c r="AE83" s="305" t="str">
        <f t="shared" si="481"/>
        <v>-</v>
      </c>
      <c r="AF83" s="305" t="str">
        <f t="shared" si="481"/>
        <v>-</v>
      </c>
      <c r="AG83" s="305" t="str">
        <f t="shared" si="481"/>
        <v>-</v>
      </c>
      <c r="AH83" s="456" t="str">
        <f t="shared" si="481"/>
        <v>-</v>
      </c>
      <c r="AI83" s="18"/>
      <c r="AJ83" s="14"/>
      <c r="AK83" s="14"/>
      <c r="AL83" s="14"/>
      <c r="AM83" s="14"/>
      <c r="AN83" s="18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</row>
    <row r="84" spans="1:60" s="1" customFormat="1" ht="20.25" hidden="1" customHeight="1" x14ac:dyDescent="0.25">
      <c r="A84" s="348"/>
      <c r="B84" s="536"/>
      <c r="C84" s="523"/>
      <c r="D84" s="105" t="s">
        <v>105</v>
      </c>
      <c r="E84" s="232">
        <v>0</v>
      </c>
      <c r="F84" s="232">
        <v>0</v>
      </c>
      <c r="G84" s="232" t="str">
        <f>IF(Milch!G$4&gt;0,G$11,"-")</f>
        <v>-</v>
      </c>
      <c r="H84" s="232" t="str">
        <f>IF(Milch!H$4&gt;0,H$11,"-")</f>
        <v>-</v>
      </c>
      <c r="I84" s="232" t="str">
        <f>IF(Milch!I$4&gt;0,I$11,"-")</f>
        <v>-</v>
      </c>
      <c r="J84" s="232" t="str">
        <f>IF(Milch!J$4&gt;0,J$11,"-")</f>
        <v>-</v>
      </c>
      <c r="K84" s="232" t="str">
        <f>IF(Milch!K$4&gt;0,K$11,"-")</f>
        <v>-</v>
      </c>
      <c r="L84" s="232" t="str">
        <f>IF(Milch!L$4&gt;0,L$11,"-")</f>
        <v>-</v>
      </c>
      <c r="M84" s="232" t="str">
        <f>IF(Milch!M$4&gt;0,M$11,"-")</f>
        <v>-</v>
      </c>
      <c r="N84" s="232" t="str">
        <f>IF(Milch!N$4&gt;0,N$11,"-")</f>
        <v>-</v>
      </c>
      <c r="O84" s="232" t="str">
        <f>IF(Milch!O$4&gt;0,O$11,"-")</f>
        <v>-</v>
      </c>
      <c r="P84" s="232" t="str">
        <f>IF(Milch!P$4&gt;0,P$11,"-")</f>
        <v>-</v>
      </c>
      <c r="Q84" s="232" t="str">
        <f>IF(Milch!Q$4&gt;0,Q$11,"-")</f>
        <v>-</v>
      </c>
      <c r="R84" s="232" t="str">
        <f>IF(Milch!R$4&gt;0,R$11,"-")</f>
        <v>-</v>
      </c>
      <c r="S84" s="232" t="str">
        <f>IF(Milch!S$4&gt;0,S$11,"-")</f>
        <v>-</v>
      </c>
      <c r="T84" s="232" t="str">
        <f>IF(Milch!T$4&gt;0,T$11,"-")</f>
        <v>-</v>
      </c>
      <c r="U84" s="232" t="str">
        <f>IF(Milch!U$4&gt;0,U$11,"-")</f>
        <v>-</v>
      </c>
      <c r="V84" s="232" t="str">
        <f>IF(Milch!V$4&gt;0,V$11,"-")</f>
        <v>-</v>
      </c>
      <c r="W84" s="232" t="str">
        <f>IF(Milch!W$4&gt;0,W$11,"-")</f>
        <v>-</v>
      </c>
      <c r="X84" s="232" t="str">
        <f>IF(Milch!X$4&gt;0,X$11,"-")</f>
        <v>-</v>
      </c>
      <c r="Y84" s="232" t="str">
        <f>IF(Milch!Y$4&gt;0,Y$11,"-")</f>
        <v>-</v>
      </c>
      <c r="Z84" s="232" t="str">
        <f>IF(Milch!Z$4&gt;0,Z$11,"-")</f>
        <v>-</v>
      </c>
      <c r="AA84" s="232" t="str">
        <f>IF(Milch!AA$4&gt;0,AA$11,"-")</f>
        <v>-</v>
      </c>
      <c r="AB84" s="232" t="str">
        <f>IF(Milch!AB$4&gt;0,AB$11,"-")</f>
        <v>-</v>
      </c>
      <c r="AC84" s="232" t="str">
        <f>IF(Milch!AC$4&gt;0,AC$11,"-")</f>
        <v>-</v>
      </c>
      <c r="AD84" s="232" t="str">
        <f>IF(Milch!AD$4&gt;0,AD$11,"-")</f>
        <v>-</v>
      </c>
      <c r="AE84" s="232" t="str">
        <f>IF(Milch!AE$4&gt;0,AE$11,"-")</f>
        <v>-</v>
      </c>
      <c r="AF84" s="232" t="str">
        <f>IF(Milch!AF$4&gt;0,AF$11,"-")</f>
        <v>-</v>
      </c>
      <c r="AG84" s="232" t="str">
        <f>IF(Milch!AG$4&gt;0,AG$11,"-")</f>
        <v>-</v>
      </c>
      <c r="AH84" s="436" t="str">
        <f>IF(Milch!AH$4&gt;0,AH$11,"-")</f>
        <v>-</v>
      </c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</row>
    <row r="85" spans="1:60" s="1" customFormat="1" ht="20.25" hidden="1" customHeight="1" x14ac:dyDescent="0.25">
      <c r="A85" s="348"/>
      <c r="B85" s="536"/>
      <c r="C85" s="523"/>
      <c r="D85" s="299" t="s">
        <v>261</v>
      </c>
      <c r="E85" s="318">
        <f>IFERROR(E86*E80/100,"-")</f>
        <v>2.64</v>
      </c>
      <c r="F85" s="318" t="str">
        <f t="shared" ref="F85:AH85" si="482">IFERROR(F86*F80/100,"-")</f>
        <v>-</v>
      </c>
      <c r="G85" s="318" t="str">
        <f t="shared" si="482"/>
        <v>-</v>
      </c>
      <c r="H85" s="318" t="str">
        <f t="shared" si="482"/>
        <v>-</v>
      </c>
      <c r="I85" s="318" t="str">
        <f t="shared" si="482"/>
        <v>-</v>
      </c>
      <c r="J85" s="318" t="str">
        <f t="shared" si="482"/>
        <v>-</v>
      </c>
      <c r="K85" s="318" t="str">
        <f t="shared" si="482"/>
        <v>-</v>
      </c>
      <c r="L85" s="318" t="str">
        <f t="shared" si="482"/>
        <v>-</v>
      </c>
      <c r="M85" s="318" t="str">
        <f t="shared" si="482"/>
        <v>-</v>
      </c>
      <c r="N85" s="318" t="str">
        <f t="shared" si="482"/>
        <v>-</v>
      </c>
      <c r="O85" s="318" t="str">
        <f t="shared" si="482"/>
        <v>-</v>
      </c>
      <c r="P85" s="318" t="str">
        <f t="shared" si="482"/>
        <v>-</v>
      </c>
      <c r="Q85" s="318" t="str">
        <f t="shared" si="482"/>
        <v>-</v>
      </c>
      <c r="R85" s="318" t="str">
        <f t="shared" si="482"/>
        <v>-</v>
      </c>
      <c r="S85" s="318" t="str">
        <f t="shared" si="482"/>
        <v>-</v>
      </c>
      <c r="T85" s="318" t="str">
        <f t="shared" si="482"/>
        <v>-</v>
      </c>
      <c r="U85" s="318" t="str">
        <f t="shared" si="482"/>
        <v>-</v>
      </c>
      <c r="V85" s="318" t="str">
        <f t="shared" si="482"/>
        <v>-</v>
      </c>
      <c r="W85" s="318" t="str">
        <f t="shared" si="482"/>
        <v>-</v>
      </c>
      <c r="X85" s="318" t="str">
        <f t="shared" si="482"/>
        <v>-</v>
      </c>
      <c r="Y85" s="318" t="str">
        <f t="shared" si="482"/>
        <v>-</v>
      </c>
      <c r="Z85" s="318" t="str">
        <f t="shared" si="482"/>
        <v>-</v>
      </c>
      <c r="AA85" s="318" t="str">
        <f t="shared" si="482"/>
        <v>-</v>
      </c>
      <c r="AB85" s="318" t="str">
        <f t="shared" si="482"/>
        <v>-</v>
      </c>
      <c r="AC85" s="318" t="str">
        <f t="shared" si="482"/>
        <v>-</v>
      </c>
      <c r="AD85" s="318" t="str">
        <f t="shared" si="482"/>
        <v>-</v>
      </c>
      <c r="AE85" s="318" t="str">
        <f t="shared" si="482"/>
        <v>-</v>
      </c>
      <c r="AF85" s="318" t="str">
        <f t="shared" si="482"/>
        <v>-</v>
      </c>
      <c r="AG85" s="318" t="str">
        <f t="shared" si="482"/>
        <v>-</v>
      </c>
      <c r="AH85" s="459" t="str">
        <f t="shared" si="482"/>
        <v>-</v>
      </c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</row>
    <row r="86" spans="1:60" s="1" customFormat="1" ht="20.25" hidden="1" customHeight="1" x14ac:dyDescent="0.25">
      <c r="A86" s="348"/>
      <c r="B86" s="536"/>
      <c r="C86" s="523"/>
      <c r="D86" s="321" t="s">
        <v>220</v>
      </c>
      <c r="E86" s="320">
        <f>IFERROR(E83/E$255*(100-E84)/100,"-")</f>
        <v>3</v>
      </c>
      <c r="F86" s="320" t="str">
        <f t="shared" ref="F86:AH86" si="483">IFERROR(F83/F$255*(100-F84)/100,"-")</f>
        <v>-</v>
      </c>
      <c r="G86" s="320" t="str">
        <f t="shared" si="483"/>
        <v>-</v>
      </c>
      <c r="H86" s="320" t="str">
        <f t="shared" si="483"/>
        <v>-</v>
      </c>
      <c r="I86" s="320" t="str">
        <f t="shared" si="483"/>
        <v>-</v>
      </c>
      <c r="J86" s="320" t="str">
        <f t="shared" si="483"/>
        <v>-</v>
      </c>
      <c r="K86" s="320" t="str">
        <f t="shared" si="483"/>
        <v>-</v>
      </c>
      <c r="L86" s="320" t="str">
        <f t="shared" si="483"/>
        <v>-</v>
      </c>
      <c r="M86" s="320" t="str">
        <f t="shared" si="483"/>
        <v>-</v>
      </c>
      <c r="N86" s="320" t="str">
        <f t="shared" si="483"/>
        <v>-</v>
      </c>
      <c r="O86" s="320" t="str">
        <f t="shared" si="483"/>
        <v>-</v>
      </c>
      <c r="P86" s="320" t="str">
        <f t="shared" si="483"/>
        <v>-</v>
      </c>
      <c r="Q86" s="320" t="str">
        <f t="shared" si="483"/>
        <v>-</v>
      </c>
      <c r="R86" s="320" t="str">
        <f t="shared" si="483"/>
        <v>-</v>
      </c>
      <c r="S86" s="320" t="str">
        <f t="shared" si="483"/>
        <v>-</v>
      </c>
      <c r="T86" s="320" t="str">
        <f t="shared" si="483"/>
        <v>-</v>
      </c>
      <c r="U86" s="320" t="str">
        <f t="shared" si="483"/>
        <v>-</v>
      </c>
      <c r="V86" s="320" t="str">
        <f t="shared" si="483"/>
        <v>-</v>
      </c>
      <c r="W86" s="320" t="str">
        <f t="shared" si="483"/>
        <v>-</v>
      </c>
      <c r="X86" s="320" t="str">
        <f t="shared" si="483"/>
        <v>-</v>
      </c>
      <c r="Y86" s="320" t="str">
        <f t="shared" si="483"/>
        <v>-</v>
      </c>
      <c r="Z86" s="320" t="str">
        <f t="shared" si="483"/>
        <v>-</v>
      </c>
      <c r="AA86" s="320" t="str">
        <f t="shared" si="483"/>
        <v>-</v>
      </c>
      <c r="AB86" s="320" t="str">
        <f t="shared" si="483"/>
        <v>-</v>
      </c>
      <c r="AC86" s="320" t="str">
        <f t="shared" si="483"/>
        <v>-</v>
      </c>
      <c r="AD86" s="320" t="str">
        <f t="shared" si="483"/>
        <v>-</v>
      </c>
      <c r="AE86" s="320" t="str">
        <f t="shared" si="483"/>
        <v>-</v>
      </c>
      <c r="AF86" s="320" t="str">
        <f t="shared" si="483"/>
        <v>-</v>
      </c>
      <c r="AG86" s="320" t="str">
        <f t="shared" si="483"/>
        <v>-</v>
      </c>
      <c r="AH86" s="460" t="str">
        <f t="shared" si="483"/>
        <v>-</v>
      </c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  <row r="87" spans="1:60" s="1" customFormat="1" ht="20.25" hidden="1" customHeight="1" x14ac:dyDescent="0.25">
      <c r="A87" s="348"/>
      <c r="B87" s="536"/>
      <c r="C87" s="523"/>
      <c r="D87" s="297" t="s">
        <v>177</v>
      </c>
      <c r="E87" s="298">
        <f t="shared" ref="E87" si="484">IFERROR(E81/100*E85,"0")</f>
        <v>0.90000000000000013</v>
      </c>
      <c r="F87" s="298" t="str">
        <f t="shared" ref="F87:AH87" si="485">IFERROR(F81/100*F85,"0")</f>
        <v>0</v>
      </c>
      <c r="G87" s="298" t="str">
        <f t="shared" si="485"/>
        <v>0</v>
      </c>
      <c r="H87" s="298" t="str">
        <f t="shared" si="485"/>
        <v>0</v>
      </c>
      <c r="I87" s="298" t="str">
        <f t="shared" si="485"/>
        <v>0</v>
      </c>
      <c r="J87" s="298" t="str">
        <f t="shared" si="485"/>
        <v>0</v>
      </c>
      <c r="K87" s="298" t="str">
        <f t="shared" si="485"/>
        <v>0</v>
      </c>
      <c r="L87" s="298" t="str">
        <f t="shared" si="485"/>
        <v>0</v>
      </c>
      <c r="M87" s="298" t="str">
        <f t="shared" si="485"/>
        <v>0</v>
      </c>
      <c r="N87" s="298" t="str">
        <f t="shared" si="485"/>
        <v>0</v>
      </c>
      <c r="O87" s="298" t="str">
        <f t="shared" si="485"/>
        <v>0</v>
      </c>
      <c r="P87" s="298" t="str">
        <f t="shared" si="485"/>
        <v>0</v>
      </c>
      <c r="Q87" s="298" t="str">
        <f t="shared" si="485"/>
        <v>0</v>
      </c>
      <c r="R87" s="298" t="str">
        <f t="shared" si="485"/>
        <v>0</v>
      </c>
      <c r="S87" s="298" t="str">
        <f t="shared" si="485"/>
        <v>0</v>
      </c>
      <c r="T87" s="298" t="str">
        <f t="shared" si="485"/>
        <v>0</v>
      </c>
      <c r="U87" s="298" t="str">
        <f t="shared" si="485"/>
        <v>0</v>
      </c>
      <c r="V87" s="298" t="str">
        <f t="shared" si="485"/>
        <v>0</v>
      </c>
      <c r="W87" s="298" t="str">
        <f t="shared" si="485"/>
        <v>0</v>
      </c>
      <c r="X87" s="298" t="str">
        <f t="shared" si="485"/>
        <v>0</v>
      </c>
      <c r="Y87" s="298" t="str">
        <f t="shared" si="485"/>
        <v>0</v>
      </c>
      <c r="Z87" s="298" t="str">
        <f t="shared" si="485"/>
        <v>0</v>
      </c>
      <c r="AA87" s="298" t="str">
        <f t="shared" si="485"/>
        <v>0</v>
      </c>
      <c r="AB87" s="298" t="str">
        <f t="shared" si="485"/>
        <v>0</v>
      </c>
      <c r="AC87" s="298" t="str">
        <f t="shared" si="485"/>
        <v>0</v>
      </c>
      <c r="AD87" s="298" t="str">
        <f t="shared" si="485"/>
        <v>0</v>
      </c>
      <c r="AE87" s="298" t="str">
        <f t="shared" si="485"/>
        <v>0</v>
      </c>
      <c r="AF87" s="298" t="str">
        <f t="shared" si="485"/>
        <v>0</v>
      </c>
      <c r="AG87" s="298" t="str">
        <f t="shared" si="485"/>
        <v>0</v>
      </c>
      <c r="AH87" s="438" t="str">
        <f t="shared" si="485"/>
        <v>0</v>
      </c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</row>
    <row r="88" spans="1:60" s="1" customFormat="1" ht="20.25" hidden="1" customHeight="1" thickBot="1" x14ac:dyDescent="0.3">
      <c r="A88" s="348"/>
      <c r="B88" s="536"/>
      <c r="C88" s="524"/>
      <c r="D88" s="439" t="s">
        <v>183</v>
      </c>
      <c r="E88" s="440">
        <f t="shared" ref="E88" si="486">IFERROR(E85*100/E80*E80/88,"-")</f>
        <v>3</v>
      </c>
      <c r="F88" s="440" t="str">
        <f t="shared" ref="F88:AH88" si="487">IFERROR(F85*100/F80*F80/88,"-")</f>
        <v>-</v>
      </c>
      <c r="G88" s="440" t="str">
        <f t="shared" si="487"/>
        <v>-</v>
      </c>
      <c r="H88" s="440" t="str">
        <f t="shared" si="487"/>
        <v>-</v>
      </c>
      <c r="I88" s="440" t="str">
        <f t="shared" si="487"/>
        <v>-</v>
      </c>
      <c r="J88" s="440" t="str">
        <f t="shared" si="487"/>
        <v>-</v>
      </c>
      <c r="K88" s="440" t="str">
        <f t="shared" si="487"/>
        <v>-</v>
      </c>
      <c r="L88" s="440" t="str">
        <f t="shared" si="487"/>
        <v>-</v>
      </c>
      <c r="M88" s="440" t="str">
        <f t="shared" si="487"/>
        <v>-</v>
      </c>
      <c r="N88" s="440" t="str">
        <f t="shared" si="487"/>
        <v>-</v>
      </c>
      <c r="O88" s="440" t="str">
        <f t="shared" si="487"/>
        <v>-</v>
      </c>
      <c r="P88" s="440" t="str">
        <f t="shared" si="487"/>
        <v>-</v>
      </c>
      <c r="Q88" s="440" t="str">
        <f t="shared" si="487"/>
        <v>-</v>
      </c>
      <c r="R88" s="440" t="str">
        <f t="shared" si="487"/>
        <v>-</v>
      </c>
      <c r="S88" s="440" t="str">
        <f t="shared" si="487"/>
        <v>-</v>
      </c>
      <c r="T88" s="440" t="str">
        <f t="shared" si="487"/>
        <v>-</v>
      </c>
      <c r="U88" s="440" t="str">
        <f t="shared" si="487"/>
        <v>-</v>
      </c>
      <c r="V88" s="440" t="str">
        <f t="shared" si="487"/>
        <v>-</v>
      </c>
      <c r="W88" s="440" t="str">
        <f t="shared" si="487"/>
        <v>-</v>
      </c>
      <c r="X88" s="440" t="str">
        <f t="shared" si="487"/>
        <v>-</v>
      </c>
      <c r="Y88" s="440" t="str">
        <f t="shared" si="487"/>
        <v>-</v>
      </c>
      <c r="Z88" s="440" t="str">
        <f t="shared" si="487"/>
        <v>-</v>
      </c>
      <c r="AA88" s="440" t="str">
        <f t="shared" si="487"/>
        <v>-</v>
      </c>
      <c r="AB88" s="440" t="str">
        <f t="shared" si="487"/>
        <v>-</v>
      </c>
      <c r="AC88" s="440" t="str">
        <f t="shared" si="487"/>
        <v>-</v>
      </c>
      <c r="AD88" s="440" t="str">
        <f t="shared" si="487"/>
        <v>-</v>
      </c>
      <c r="AE88" s="440" t="str">
        <f t="shared" si="487"/>
        <v>-</v>
      </c>
      <c r="AF88" s="440" t="str">
        <f t="shared" si="487"/>
        <v>-</v>
      </c>
      <c r="AG88" s="440" t="str">
        <f t="shared" si="487"/>
        <v>-</v>
      </c>
      <c r="AH88" s="441" t="str">
        <f t="shared" si="487"/>
        <v>-</v>
      </c>
      <c r="AI88" s="18"/>
      <c r="AJ88" s="14"/>
      <c r="AK88" s="14"/>
      <c r="AL88" s="14"/>
      <c r="AM88" s="14"/>
      <c r="AN88" s="18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</row>
    <row r="89" spans="1:60" s="1" customFormat="1" ht="20.25" customHeight="1" x14ac:dyDescent="0.25">
      <c r="A89" s="348"/>
      <c r="B89" s="536"/>
      <c r="C89" s="522" t="s">
        <v>214</v>
      </c>
      <c r="D89" s="418" t="s">
        <v>47</v>
      </c>
      <c r="E89" s="433">
        <v>45</v>
      </c>
      <c r="F89" s="434">
        <f t="shared" ref="F89" si="488">E89</f>
        <v>45</v>
      </c>
      <c r="G89" s="434">
        <f t="shared" ref="G89" si="489">F89</f>
        <v>45</v>
      </c>
      <c r="H89" s="434">
        <f t="shared" ref="H89" si="490">G89</f>
        <v>45</v>
      </c>
      <c r="I89" s="434">
        <f t="shared" ref="I89:I90" si="491">H89</f>
        <v>45</v>
      </c>
      <c r="J89" s="434">
        <f t="shared" ref="J89:J90" si="492">I89</f>
        <v>45</v>
      </c>
      <c r="K89" s="434">
        <f t="shared" ref="K89:K90" si="493">J89</f>
        <v>45</v>
      </c>
      <c r="L89" s="434">
        <f t="shared" ref="L89:L90" si="494">K89</f>
        <v>45</v>
      </c>
      <c r="M89" s="434">
        <f t="shared" ref="M89:M90" si="495">L89</f>
        <v>45</v>
      </c>
      <c r="N89" s="434">
        <f t="shared" ref="N89:N90" si="496">M89</f>
        <v>45</v>
      </c>
      <c r="O89" s="434">
        <f t="shared" ref="O89:O90" si="497">N89</f>
        <v>45</v>
      </c>
      <c r="P89" s="434">
        <f t="shared" ref="P89:P90" si="498">O89</f>
        <v>45</v>
      </c>
      <c r="Q89" s="434">
        <f t="shared" ref="Q89:Q90" si="499">P89</f>
        <v>45</v>
      </c>
      <c r="R89" s="434">
        <f t="shared" ref="R89:R90" si="500">Q89</f>
        <v>45</v>
      </c>
      <c r="S89" s="434">
        <f t="shared" ref="S89:S90" si="501">R89</f>
        <v>45</v>
      </c>
      <c r="T89" s="434">
        <f t="shared" ref="T89:T90" si="502">S89</f>
        <v>45</v>
      </c>
      <c r="U89" s="434">
        <f t="shared" ref="U89:U90" si="503">T89</f>
        <v>45</v>
      </c>
      <c r="V89" s="434">
        <f t="shared" ref="V89:V90" si="504">U89</f>
        <v>45</v>
      </c>
      <c r="W89" s="434">
        <f t="shared" ref="W89:W90" si="505">V89</f>
        <v>45</v>
      </c>
      <c r="X89" s="434">
        <f t="shared" ref="X89:X90" si="506">W89</f>
        <v>45</v>
      </c>
      <c r="Y89" s="434">
        <f t="shared" ref="Y89:Y90" si="507">X89</f>
        <v>45</v>
      </c>
      <c r="Z89" s="434">
        <f t="shared" ref="Z89:Z90" si="508">Y89</f>
        <v>45</v>
      </c>
      <c r="AA89" s="434">
        <f t="shared" ref="AA89:AA90" si="509">Z89</f>
        <v>45</v>
      </c>
      <c r="AB89" s="434">
        <f t="shared" ref="AB89:AB90" si="510">AA89</f>
        <v>45</v>
      </c>
      <c r="AC89" s="434">
        <f t="shared" ref="AC89:AC90" si="511">AB89</f>
        <v>45</v>
      </c>
      <c r="AD89" s="434">
        <f t="shared" ref="AD89:AD90" si="512">AC89</f>
        <v>45</v>
      </c>
      <c r="AE89" s="434">
        <f t="shared" ref="AE89:AE90" si="513">AD89</f>
        <v>45</v>
      </c>
      <c r="AF89" s="434">
        <f t="shared" ref="AF89:AF90" si="514">AE89</f>
        <v>45</v>
      </c>
      <c r="AG89" s="434">
        <f t="shared" ref="AG89:AG90" si="515">AF89</f>
        <v>45</v>
      </c>
      <c r="AH89" s="435">
        <f t="shared" ref="AH89:AH90" si="516">AG89</f>
        <v>45</v>
      </c>
      <c r="AI89" s="18"/>
      <c r="AJ89" s="14"/>
      <c r="AK89" s="14"/>
      <c r="AL89" s="14"/>
      <c r="AM89" s="14"/>
      <c r="AN89" s="18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</row>
    <row r="90" spans="1:60" s="1" customFormat="1" ht="20.25" hidden="1" customHeight="1" x14ac:dyDescent="0.25">
      <c r="A90" s="348"/>
      <c r="B90" s="536"/>
      <c r="C90" s="523"/>
      <c r="D90" s="105" t="s">
        <v>4</v>
      </c>
      <c r="E90" s="232">
        <v>88</v>
      </c>
      <c r="F90" s="232">
        <f>E90</f>
        <v>88</v>
      </c>
      <c r="G90" s="232">
        <f>F90</f>
        <v>88</v>
      </c>
      <c r="H90" s="232">
        <f>G90</f>
        <v>88</v>
      </c>
      <c r="I90" s="232">
        <f t="shared" si="491"/>
        <v>88</v>
      </c>
      <c r="J90" s="232">
        <f t="shared" si="492"/>
        <v>88</v>
      </c>
      <c r="K90" s="232">
        <f t="shared" si="493"/>
        <v>88</v>
      </c>
      <c r="L90" s="232">
        <f t="shared" si="494"/>
        <v>88</v>
      </c>
      <c r="M90" s="232">
        <f t="shared" si="495"/>
        <v>88</v>
      </c>
      <c r="N90" s="232">
        <f t="shared" si="496"/>
        <v>88</v>
      </c>
      <c r="O90" s="232">
        <f t="shared" si="497"/>
        <v>88</v>
      </c>
      <c r="P90" s="232">
        <f t="shared" si="498"/>
        <v>88</v>
      </c>
      <c r="Q90" s="232">
        <f t="shared" si="499"/>
        <v>88</v>
      </c>
      <c r="R90" s="232">
        <f t="shared" si="500"/>
        <v>88</v>
      </c>
      <c r="S90" s="232">
        <f t="shared" si="501"/>
        <v>88</v>
      </c>
      <c r="T90" s="232">
        <f t="shared" si="502"/>
        <v>88</v>
      </c>
      <c r="U90" s="232">
        <f t="shared" si="503"/>
        <v>88</v>
      </c>
      <c r="V90" s="232">
        <f t="shared" si="504"/>
        <v>88</v>
      </c>
      <c r="W90" s="232">
        <f t="shared" si="505"/>
        <v>88</v>
      </c>
      <c r="X90" s="232">
        <f t="shared" si="506"/>
        <v>88</v>
      </c>
      <c r="Y90" s="232">
        <f t="shared" si="507"/>
        <v>88</v>
      </c>
      <c r="Z90" s="232">
        <f t="shared" si="508"/>
        <v>88</v>
      </c>
      <c r="AA90" s="232">
        <f t="shared" si="509"/>
        <v>88</v>
      </c>
      <c r="AB90" s="232">
        <f t="shared" si="510"/>
        <v>88</v>
      </c>
      <c r="AC90" s="232">
        <f t="shared" si="511"/>
        <v>88</v>
      </c>
      <c r="AD90" s="232">
        <f t="shared" si="512"/>
        <v>88</v>
      </c>
      <c r="AE90" s="232">
        <f t="shared" si="513"/>
        <v>88</v>
      </c>
      <c r="AF90" s="232">
        <f t="shared" si="514"/>
        <v>88</v>
      </c>
      <c r="AG90" s="232">
        <f t="shared" si="515"/>
        <v>88</v>
      </c>
      <c r="AH90" s="436">
        <f t="shared" si="516"/>
        <v>88</v>
      </c>
      <c r="AI90" s="18"/>
      <c r="AJ90" s="14"/>
      <c r="AK90" s="14"/>
      <c r="AL90" s="14"/>
      <c r="AM90" s="14"/>
      <c r="AN90" s="18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</row>
    <row r="91" spans="1:60" s="1" customFormat="1" ht="20.25" hidden="1" customHeight="1" x14ac:dyDescent="0.25">
      <c r="A91" s="348"/>
      <c r="B91" s="536"/>
      <c r="C91" s="523"/>
      <c r="D91" s="105" t="s">
        <v>102</v>
      </c>
      <c r="E91" s="373">
        <f>IFERROR(E89*100/E90,0)</f>
        <v>51.136363636363633</v>
      </c>
      <c r="F91" s="373">
        <f>IFERROR(F89*100/F90,0)</f>
        <v>51.136363636363633</v>
      </c>
      <c r="G91" s="373">
        <f>IFERROR(G89*100/G90,0)</f>
        <v>51.136363636363633</v>
      </c>
      <c r="H91" s="373">
        <f>IFERROR(H89*100/H90,0)</f>
        <v>51.136363636363633</v>
      </c>
      <c r="I91" s="373">
        <f t="shared" ref="I91:AH91" si="517">IFERROR(I89*100/I90,0)</f>
        <v>51.136363636363633</v>
      </c>
      <c r="J91" s="373">
        <f t="shared" si="517"/>
        <v>51.136363636363633</v>
      </c>
      <c r="K91" s="373">
        <f t="shared" si="517"/>
        <v>51.136363636363633</v>
      </c>
      <c r="L91" s="373">
        <f t="shared" si="517"/>
        <v>51.136363636363633</v>
      </c>
      <c r="M91" s="373">
        <f t="shared" si="517"/>
        <v>51.136363636363633</v>
      </c>
      <c r="N91" s="373">
        <f t="shared" si="517"/>
        <v>51.136363636363633</v>
      </c>
      <c r="O91" s="373">
        <f t="shared" si="517"/>
        <v>51.136363636363633</v>
      </c>
      <c r="P91" s="373">
        <f t="shared" si="517"/>
        <v>51.136363636363633</v>
      </c>
      <c r="Q91" s="373">
        <f t="shared" si="517"/>
        <v>51.136363636363633</v>
      </c>
      <c r="R91" s="373">
        <f t="shared" si="517"/>
        <v>51.136363636363633</v>
      </c>
      <c r="S91" s="373">
        <f t="shared" si="517"/>
        <v>51.136363636363633</v>
      </c>
      <c r="T91" s="373">
        <f t="shared" si="517"/>
        <v>51.136363636363633</v>
      </c>
      <c r="U91" s="373">
        <f t="shared" si="517"/>
        <v>51.136363636363633</v>
      </c>
      <c r="V91" s="373">
        <f t="shared" si="517"/>
        <v>51.136363636363633</v>
      </c>
      <c r="W91" s="373">
        <f t="shared" si="517"/>
        <v>51.136363636363633</v>
      </c>
      <c r="X91" s="373">
        <f t="shared" si="517"/>
        <v>51.136363636363633</v>
      </c>
      <c r="Y91" s="373">
        <f t="shared" si="517"/>
        <v>51.136363636363633</v>
      </c>
      <c r="Z91" s="373">
        <f t="shared" si="517"/>
        <v>51.136363636363633</v>
      </c>
      <c r="AA91" s="373">
        <f t="shared" si="517"/>
        <v>51.136363636363633</v>
      </c>
      <c r="AB91" s="373">
        <f t="shared" si="517"/>
        <v>51.136363636363633</v>
      </c>
      <c r="AC91" s="373">
        <f t="shared" si="517"/>
        <v>51.136363636363633</v>
      </c>
      <c r="AD91" s="373">
        <f t="shared" si="517"/>
        <v>51.136363636363633</v>
      </c>
      <c r="AE91" s="373">
        <f t="shared" si="517"/>
        <v>51.136363636363633</v>
      </c>
      <c r="AF91" s="373">
        <f t="shared" si="517"/>
        <v>51.136363636363633</v>
      </c>
      <c r="AG91" s="373">
        <f t="shared" si="517"/>
        <v>51.136363636363633</v>
      </c>
      <c r="AH91" s="437">
        <f t="shared" si="517"/>
        <v>51.136363636363633</v>
      </c>
      <c r="AI91" s="18"/>
      <c r="AJ91" s="14"/>
      <c r="AK91" s="14"/>
      <c r="AL91" s="14"/>
      <c r="AM91" s="14"/>
      <c r="AN91" s="18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</row>
    <row r="92" spans="1:60" s="1" customFormat="1" ht="20.25" customHeight="1" x14ac:dyDescent="0.25">
      <c r="A92" s="348"/>
      <c r="B92" s="536"/>
      <c r="C92" s="523"/>
      <c r="D92" s="375" t="s">
        <v>252</v>
      </c>
      <c r="E92" s="271">
        <v>1</v>
      </c>
      <c r="F92" s="317" t="str">
        <f>IFERROR(IF((E93&lt;&gt;E$255*E92),E93/E$255,IF(F$5&lt;&gt;"-",E92,"-")),"-")</f>
        <v>-</v>
      </c>
      <c r="G92" s="317" t="str">
        <f t="shared" ref="G92:AH92" si="518">IFERROR(IF((F93&lt;&gt;F$255*F92),F93/F$255,IF(G$5&lt;&gt;"-",F92,"-")),"-")</f>
        <v>-</v>
      </c>
      <c r="H92" s="317" t="str">
        <f t="shared" si="518"/>
        <v>-</v>
      </c>
      <c r="I92" s="317" t="str">
        <f t="shared" si="518"/>
        <v>-</v>
      </c>
      <c r="J92" s="317" t="str">
        <f t="shared" si="518"/>
        <v>-</v>
      </c>
      <c r="K92" s="317" t="str">
        <f t="shared" si="518"/>
        <v>-</v>
      </c>
      <c r="L92" s="317" t="str">
        <f t="shared" si="518"/>
        <v>-</v>
      </c>
      <c r="M92" s="317" t="str">
        <f t="shared" si="518"/>
        <v>-</v>
      </c>
      <c r="N92" s="317" t="str">
        <f t="shared" si="518"/>
        <v>-</v>
      </c>
      <c r="O92" s="317" t="str">
        <f t="shared" si="518"/>
        <v>-</v>
      </c>
      <c r="P92" s="317" t="str">
        <f t="shared" si="518"/>
        <v>-</v>
      </c>
      <c r="Q92" s="317" t="str">
        <f t="shared" si="518"/>
        <v>-</v>
      </c>
      <c r="R92" s="317" t="str">
        <f t="shared" si="518"/>
        <v>-</v>
      </c>
      <c r="S92" s="317" t="str">
        <f t="shared" si="518"/>
        <v>-</v>
      </c>
      <c r="T92" s="317" t="str">
        <f t="shared" si="518"/>
        <v>-</v>
      </c>
      <c r="U92" s="317" t="str">
        <f t="shared" si="518"/>
        <v>-</v>
      </c>
      <c r="V92" s="317" t="str">
        <f t="shared" si="518"/>
        <v>-</v>
      </c>
      <c r="W92" s="317" t="str">
        <f t="shared" si="518"/>
        <v>-</v>
      </c>
      <c r="X92" s="317" t="str">
        <f t="shared" si="518"/>
        <v>-</v>
      </c>
      <c r="Y92" s="317" t="str">
        <f t="shared" si="518"/>
        <v>-</v>
      </c>
      <c r="Z92" s="317" t="str">
        <f t="shared" si="518"/>
        <v>-</v>
      </c>
      <c r="AA92" s="317" t="str">
        <f t="shared" si="518"/>
        <v>-</v>
      </c>
      <c r="AB92" s="317" t="str">
        <f t="shared" si="518"/>
        <v>-</v>
      </c>
      <c r="AC92" s="317" t="str">
        <f t="shared" si="518"/>
        <v>-</v>
      </c>
      <c r="AD92" s="317" t="str">
        <f t="shared" si="518"/>
        <v>-</v>
      </c>
      <c r="AE92" s="317" t="str">
        <f t="shared" si="518"/>
        <v>-</v>
      </c>
      <c r="AF92" s="317" t="str">
        <f t="shared" si="518"/>
        <v>-</v>
      </c>
      <c r="AG92" s="317" t="str">
        <f t="shared" si="518"/>
        <v>-</v>
      </c>
      <c r="AH92" s="388" t="str">
        <f t="shared" si="518"/>
        <v>-</v>
      </c>
      <c r="AI92" s="18"/>
      <c r="AJ92" s="14"/>
      <c r="AK92" s="14"/>
      <c r="AL92" s="14"/>
      <c r="AM92" s="14"/>
      <c r="AN92" s="18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</row>
    <row r="93" spans="1:60" s="1" customFormat="1" ht="20.25" customHeight="1" x14ac:dyDescent="0.25">
      <c r="A93" s="348"/>
      <c r="B93" s="536"/>
      <c r="C93" s="523"/>
      <c r="D93" s="273" t="s">
        <v>147</v>
      </c>
      <c r="E93" s="305">
        <f>IFERROR(E$255*E92,"-")</f>
        <v>63</v>
      </c>
      <c r="F93" s="305" t="str">
        <f t="shared" ref="F93:AH93" si="519">IFERROR(F$255*F92,"-")</f>
        <v>-</v>
      </c>
      <c r="G93" s="305" t="str">
        <f t="shared" si="519"/>
        <v>-</v>
      </c>
      <c r="H93" s="305" t="str">
        <f t="shared" si="519"/>
        <v>-</v>
      </c>
      <c r="I93" s="305" t="str">
        <f t="shared" si="519"/>
        <v>-</v>
      </c>
      <c r="J93" s="305" t="str">
        <f t="shared" si="519"/>
        <v>-</v>
      </c>
      <c r="K93" s="305" t="str">
        <f t="shared" si="519"/>
        <v>-</v>
      </c>
      <c r="L93" s="305" t="str">
        <f t="shared" si="519"/>
        <v>-</v>
      </c>
      <c r="M93" s="305" t="str">
        <f t="shared" si="519"/>
        <v>-</v>
      </c>
      <c r="N93" s="305" t="str">
        <f t="shared" si="519"/>
        <v>-</v>
      </c>
      <c r="O93" s="305" t="str">
        <f t="shared" si="519"/>
        <v>-</v>
      </c>
      <c r="P93" s="305" t="str">
        <f t="shared" si="519"/>
        <v>-</v>
      </c>
      <c r="Q93" s="305" t="str">
        <f t="shared" si="519"/>
        <v>-</v>
      </c>
      <c r="R93" s="305" t="str">
        <f t="shared" si="519"/>
        <v>-</v>
      </c>
      <c r="S93" s="305" t="str">
        <f t="shared" si="519"/>
        <v>-</v>
      </c>
      <c r="T93" s="305" t="str">
        <f t="shared" si="519"/>
        <v>-</v>
      </c>
      <c r="U93" s="305" t="str">
        <f t="shared" si="519"/>
        <v>-</v>
      </c>
      <c r="V93" s="305" t="str">
        <f t="shared" si="519"/>
        <v>-</v>
      </c>
      <c r="W93" s="305" t="str">
        <f t="shared" si="519"/>
        <v>-</v>
      </c>
      <c r="X93" s="305" t="str">
        <f t="shared" si="519"/>
        <v>-</v>
      </c>
      <c r="Y93" s="305" t="str">
        <f t="shared" si="519"/>
        <v>-</v>
      </c>
      <c r="Z93" s="305" t="str">
        <f t="shared" si="519"/>
        <v>-</v>
      </c>
      <c r="AA93" s="305" t="str">
        <f t="shared" si="519"/>
        <v>-</v>
      </c>
      <c r="AB93" s="305" t="str">
        <f t="shared" si="519"/>
        <v>-</v>
      </c>
      <c r="AC93" s="305" t="str">
        <f t="shared" si="519"/>
        <v>-</v>
      </c>
      <c r="AD93" s="305" t="str">
        <f t="shared" si="519"/>
        <v>-</v>
      </c>
      <c r="AE93" s="305" t="str">
        <f t="shared" si="519"/>
        <v>-</v>
      </c>
      <c r="AF93" s="305" t="str">
        <f t="shared" si="519"/>
        <v>-</v>
      </c>
      <c r="AG93" s="305" t="str">
        <f t="shared" si="519"/>
        <v>-</v>
      </c>
      <c r="AH93" s="456" t="str">
        <f t="shared" si="519"/>
        <v>-</v>
      </c>
      <c r="AI93" s="18"/>
      <c r="AJ93" s="14"/>
      <c r="AK93" s="14"/>
      <c r="AL93" s="14"/>
      <c r="AM93" s="14"/>
      <c r="AN93" s="18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</row>
    <row r="94" spans="1:60" s="1" customFormat="1" ht="20.25" hidden="1" customHeight="1" x14ac:dyDescent="0.25">
      <c r="A94" s="348"/>
      <c r="B94" s="536"/>
      <c r="C94" s="523"/>
      <c r="D94" s="105" t="s">
        <v>105</v>
      </c>
      <c r="E94" s="363">
        <v>0</v>
      </c>
      <c r="F94" s="363">
        <v>0</v>
      </c>
      <c r="G94" s="363" t="str">
        <f>IF(Milch!G$4&gt;0,G$11,"-")</f>
        <v>-</v>
      </c>
      <c r="H94" s="363" t="str">
        <f>IF(Milch!H$4&gt;0,H$11,"-")</f>
        <v>-</v>
      </c>
      <c r="I94" s="363" t="str">
        <f>IF(Milch!I$4&gt;0,I$11,"-")</f>
        <v>-</v>
      </c>
      <c r="J94" s="363" t="str">
        <f>IF(Milch!J$4&gt;0,J$11,"-")</f>
        <v>-</v>
      </c>
      <c r="K94" s="363" t="str">
        <f>IF(Milch!K$4&gt;0,K$11,"-")</f>
        <v>-</v>
      </c>
      <c r="L94" s="363" t="str">
        <f>IF(Milch!L$4&gt;0,L$11,"-")</f>
        <v>-</v>
      </c>
      <c r="M94" s="363" t="str">
        <f>IF(Milch!M$4&gt;0,M$11,"-")</f>
        <v>-</v>
      </c>
      <c r="N94" s="363" t="str">
        <f>IF(Milch!N$4&gt;0,N$11,"-")</f>
        <v>-</v>
      </c>
      <c r="O94" s="363" t="str">
        <f>IF(Milch!O$4&gt;0,O$11,"-")</f>
        <v>-</v>
      </c>
      <c r="P94" s="363" t="str">
        <f>IF(Milch!P$4&gt;0,P$11,"-")</f>
        <v>-</v>
      </c>
      <c r="Q94" s="363" t="str">
        <f>IF(Milch!Q$4&gt;0,Q$11,"-")</f>
        <v>-</v>
      </c>
      <c r="R94" s="363" t="str">
        <f>IF(Milch!R$4&gt;0,R$11,"-")</f>
        <v>-</v>
      </c>
      <c r="S94" s="363" t="str">
        <f>IF(Milch!S$4&gt;0,S$11,"-")</f>
        <v>-</v>
      </c>
      <c r="T94" s="363" t="str">
        <f>IF(Milch!T$4&gt;0,T$11,"-")</f>
        <v>-</v>
      </c>
      <c r="U94" s="363" t="str">
        <f>IF(Milch!U$4&gt;0,U$11,"-")</f>
        <v>-</v>
      </c>
      <c r="V94" s="363" t="str">
        <f>IF(Milch!V$4&gt;0,V$11,"-")</f>
        <v>-</v>
      </c>
      <c r="W94" s="363" t="str">
        <f>IF(Milch!W$4&gt;0,W$11,"-")</f>
        <v>-</v>
      </c>
      <c r="X94" s="363" t="str">
        <f>IF(Milch!X$4&gt;0,X$11,"-")</f>
        <v>-</v>
      </c>
      <c r="Y94" s="363" t="str">
        <f>IF(Milch!Y$4&gt;0,Y$11,"-")</f>
        <v>-</v>
      </c>
      <c r="Z94" s="363" t="str">
        <f>IF(Milch!Z$4&gt;0,Z$11,"-")</f>
        <v>-</v>
      </c>
      <c r="AA94" s="363" t="str">
        <f>IF(Milch!AA$4&gt;0,AA$11,"-")</f>
        <v>-</v>
      </c>
      <c r="AB94" s="363" t="str">
        <f>IF(Milch!AB$4&gt;0,AB$11,"-")</f>
        <v>-</v>
      </c>
      <c r="AC94" s="363" t="str">
        <f>IF(Milch!AC$4&gt;0,AC$11,"-")</f>
        <v>-</v>
      </c>
      <c r="AD94" s="363" t="str">
        <f>IF(Milch!AD$4&gt;0,AD$11,"-")</f>
        <v>-</v>
      </c>
      <c r="AE94" s="363" t="str">
        <f>IF(Milch!AE$4&gt;0,AE$11,"-")</f>
        <v>-</v>
      </c>
      <c r="AF94" s="363" t="str">
        <f>IF(Milch!AF$4&gt;0,AF$11,"-")</f>
        <v>-</v>
      </c>
      <c r="AG94" s="363" t="str">
        <f>IF(Milch!AG$4&gt;0,AG$11,"-")</f>
        <v>-</v>
      </c>
      <c r="AH94" s="445" t="str">
        <f>IF(Milch!AH$4&gt;0,AH$11,"-")</f>
        <v>-</v>
      </c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</row>
    <row r="95" spans="1:60" s="1" customFormat="1" ht="20.25" hidden="1" customHeight="1" x14ac:dyDescent="0.25">
      <c r="A95" s="348"/>
      <c r="B95" s="536"/>
      <c r="C95" s="523"/>
      <c r="D95" s="299" t="s">
        <v>261</v>
      </c>
      <c r="E95" s="318">
        <f>IFERROR(E96*E90/100,"-")</f>
        <v>0.88</v>
      </c>
      <c r="F95" s="318" t="str">
        <f t="shared" ref="F95:Q95" si="520">IFERROR(F96*F90/100,"-")</f>
        <v>-</v>
      </c>
      <c r="G95" s="318" t="str">
        <f t="shared" si="520"/>
        <v>-</v>
      </c>
      <c r="H95" s="318" t="str">
        <f t="shared" si="520"/>
        <v>-</v>
      </c>
      <c r="I95" s="318" t="str">
        <f t="shared" si="520"/>
        <v>-</v>
      </c>
      <c r="J95" s="318" t="str">
        <f t="shared" si="520"/>
        <v>-</v>
      </c>
      <c r="K95" s="318" t="str">
        <f t="shared" si="520"/>
        <v>-</v>
      </c>
      <c r="L95" s="318" t="str">
        <f t="shared" si="520"/>
        <v>-</v>
      </c>
      <c r="M95" s="318" t="str">
        <f t="shared" si="520"/>
        <v>-</v>
      </c>
      <c r="N95" s="318" t="str">
        <f t="shared" si="520"/>
        <v>-</v>
      </c>
      <c r="O95" s="318" t="str">
        <f t="shared" si="520"/>
        <v>-</v>
      </c>
      <c r="P95" s="318" t="str">
        <f t="shared" si="520"/>
        <v>-</v>
      </c>
      <c r="Q95" s="318" t="str">
        <f t="shared" si="520"/>
        <v>-</v>
      </c>
      <c r="R95" s="318" t="str">
        <f t="shared" ref="R95" si="521">IFERROR(R96*R90/100,"-")</f>
        <v>-</v>
      </c>
      <c r="S95" s="318" t="str">
        <f t="shared" ref="S95" si="522">IFERROR(S96*S90/100,"-")</f>
        <v>-</v>
      </c>
      <c r="T95" s="318" t="str">
        <f t="shared" ref="T95" si="523">IFERROR(T96*T90/100,"-")</f>
        <v>-</v>
      </c>
      <c r="U95" s="318" t="str">
        <f t="shared" ref="U95" si="524">IFERROR(U96*U90/100,"-")</f>
        <v>-</v>
      </c>
      <c r="V95" s="318" t="str">
        <f t="shared" ref="V95" si="525">IFERROR(V96*V90/100,"-")</f>
        <v>-</v>
      </c>
      <c r="W95" s="318" t="str">
        <f t="shared" ref="W95" si="526">IFERROR(W96*W90/100,"-")</f>
        <v>-</v>
      </c>
      <c r="X95" s="318" t="str">
        <f t="shared" ref="X95" si="527">IFERROR(X96*X90/100,"-")</f>
        <v>-</v>
      </c>
      <c r="Y95" s="318" t="str">
        <f t="shared" ref="Y95" si="528">IFERROR(Y96*Y90/100,"-")</f>
        <v>-</v>
      </c>
      <c r="Z95" s="318" t="str">
        <f t="shared" ref="Z95" si="529">IFERROR(Z96*Z90/100,"-")</f>
        <v>-</v>
      </c>
      <c r="AA95" s="318" t="str">
        <f t="shared" ref="AA95" si="530">IFERROR(AA96*AA90/100,"-")</f>
        <v>-</v>
      </c>
      <c r="AB95" s="318" t="str">
        <f t="shared" ref="AB95" si="531">IFERROR(AB96*AB90/100,"-")</f>
        <v>-</v>
      </c>
      <c r="AC95" s="318" t="str">
        <f t="shared" ref="AC95" si="532">IFERROR(AC96*AC90/100,"-")</f>
        <v>-</v>
      </c>
      <c r="AD95" s="318" t="str">
        <f t="shared" ref="AD95" si="533">IFERROR(AD96*AD90/100,"-")</f>
        <v>-</v>
      </c>
      <c r="AE95" s="318" t="str">
        <f t="shared" ref="AE95" si="534">IFERROR(AE96*AE90/100,"-")</f>
        <v>-</v>
      </c>
      <c r="AF95" s="318" t="str">
        <f t="shared" ref="AF95" si="535">IFERROR(AF96*AF90/100,"-")</f>
        <v>-</v>
      </c>
      <c r="AG95" s="318" t="str">
        <f t="shared" ref="AG95" si="536">IFERROR(AG96*AG90/100,"-")</f>
        <v>-</v>
      </c>
      <c r="AH95" s="459" t="str">
        <f t="shared" ref="AH95" si="537">IFERROR(AH96*AH90/100,"-")</f>
        <v>-</v>
      </c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</row>
    <row r="96" spans="1:60" s="1" customFormat="1" ht="20.25" hidden="1" customHeight="1" x14ac:dyDescent="0.25">
      <c r="A96" s="348"/>
      <c r="B96" s="536"/>
      <c r="C96" s="523"/>
      <c r="D96" s="321" t="s">
        <v>220</v>
      </c>
      <c r="E96" s="320">
        <f>IFERROR(E93/E$255*(100-E94)/100,"-")</f>
        <v>1</v>
      </c>
      <c r="F96" s="320" t="str">
        <f t="shared" ref="F96:AH96" si="538">IFERROR(F93/F$255*(100-F94)/100,"-")</f>
        <v>-</v>
      </c>
      <c r="G96" s="320" t="str">
        <f t="shared" si="538"/>
        <v>-</v>
      </c>
      <c r="H96" s="320" t="str">
        <f t="shared" si="538"/>
        <v>-</v>
      </c>
      <c r="I96" s="320" t="str">
        <f t="shared" si="538"/>
        <v>-</v>
      </c>
      <c r="J96" s="320" t="str">
        <f t="shared" si="538"/>
        <v>-</v>
      </c>
      <c r="K96" s="320" t="str">
        <f t="shared" si="538"/>
        <v>-</v>
      </c>
      <c r="L96" s="320" t="str">
        <f t="shared" si="538"/>
        <v>-</v>
      </c>
      <c r="M96" s="320" t="str">
        <f t="shared" si="538"/>
        <v>-</v>
      </c>
      <c r="N96" s="320" t="str">
        <f t="shared" si="538"/>
        <v>-</v>
      </c>
      <c r="O96" s="320" t="str">
        <f t="shared" si="538"/>
        <v>-</v>
      </c>
      <c r="P96" s="320" t="str">
        <f t="shared" si="538"/>
        <v>-</v>
      </c>
      <c r="Q96" s="320" t="str">
        <f t="shared" si="538"/>
        <v>-</v>
      </c>
      <c r="R96" s="320" t="str">
        <f t="shared" si="538"/>
        <v>-</v>
      </c>
      <c r="S96" s="320" t="str">
        <f t="shared" si="538"/>
        <v>-</v>
      </c>
      <c r="T96" s="320" t="str">
        <f t="shared" si="538"/>
        <v>-</v>
      </c>
      <c r="U96" s="320" t="str">
        <f t="shared" si="538"/>
        <v>-</v>
      </c>
      <c r="V96" s="320" t="str">
        <f t="shared" si="538"/>
        <v>-</v>
      </c>
      <c r="W96" s="320" t="str">
        <f t="shared" si="538"/>
        <v>-</v>
      </c>
      <c r="X96" s="320" t="str">
        <f t="shared" si="538"/>
        <v>-</v>
      </c>
      <c r="Y96" s="320" t="str">
        <f t="shared" si="538"/>
        <v>-</v>
      </c>
      <c r="Z96" s="320" t="str">
        <f t="shared" si="538"/>
        <v>-</v>
      </c>
      <c r="AA96" s="320" t="str">
        <f t="shared" si="538"/>
        <v>-</v>
      </c>
      <c r="AB96" s="320" t="str">
        <f t="shared" si="538"/>
        <v>-</v>
      </c>
      <c r="AC96" s="320" t="str">
        <f t="shared" si="538"/>
        <v>-</v>
      </c>
      <c r="AD96" s="320" t="str">
        <f t="shared" si="538"/>
        <v>-</v>
      </c>
      <c r="AE96" s="320" t="str">
        <f t="shared" si="538"/>
        <v>-</v>
      </c>
      <c r="AF96" s="320" t="str">
        <f t="shared" si="538"/>
        <v>-</v>
      </c>
      <c r="AG96" s="320" t="str">
        <f t="shared" si="538"/>
        <v>-</v>
      </c>
      <c r="AH96" s="460" t="str">
        <f t="shared" si="538"/>
        <v>-</v>
      </c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</row>
    <row r="97" spans="1:60" s="1" customFormat="1" ht="20.25" hidden="1" customHeight="1" x14ac:dyDescent="0.25">
      <c r="A97" s="348"/>
      <c r="B97" s="536"/>
      <c r="C97" s="523"/>
      <c r="D97" s="297" t="s">
        <v>177</v>
      </c>
      <c r="E97" s="362">
        <f>IFERROR(E91/100*E95,"0")</f>
        <v>0.45</v>
      </c>
      <c r="F97" s="362" t="str">
        <f>IFERROR(F91/100*F95,"0")</f>
        <v>0</v>
      </c>
      <c r="G97" s="362" t="str">
        <f t="shared" ref="G97:AH97" si="539">IFERROR(G91/100*G95,"0")</f>
        <v>0</v>
      </c>
      <c r="H97" s="362" t="str">
        <f t="shared" si="539"/>
        <v>0</v>
      </c>
      <c r="I97" s="362" t="str">
        <f t="shared" si="539"/>
        <v>0</v>
      </c>
      <c r="J97" s="362" t="str">
        <f t="shared" si="539"/>
        <v>0</v>
      </c>
      <c r="K97" s="362" t="str">
        <f t="shared" si="539"/>
        <v>0</v>
      </c>
      <c r="L97" s="362" t="str">
        <f t="shared" si="539"/>
        <v>0</v>
      </c>
      <c r="M97" s="362" t="str">
        <f t="shared" si="539"/>
        <v>0</v>
      </c>
      <c r="N97" s="362" t="str">
        <f t="shared" si="539"/>
        <v>0</v>
      </c>
      <c r="O97" s="362" t="str">
        <f t="shared" si="539"/>
        <v>0</v>
      </c>
      <c r="P97" s="362" t="str">
        <f t="shared" si="539"/>
        <v>0</v>
      </c>
      <c r="Q97" s="362" t="str">
        <f t="shared" si="539"/>
        <v>0</v>
      </c>
      <c r="R97" s="362" t="str">
        <f t="shared" si="539"/>
        <v>0</v>
      </c>
      <c r="S97" s="362" t="str">
        <f t="shared" si="539"/>
        <v>0</v>
      </c>
      <c r="T97" s="362" t="str">
        <f t="shared" si="539"/>
        <v>0</v>
      </c>
      <c r="U97" s="362" t="str">
        <f t="shared" si="539"/>
        <v>0</v>
      </c>
      <c r="V97" s="362" t="str">
        <f t="shared" si="539"/>
        <v>0</v>
      </c>
      <c r="W97" s="362" t="str">
        <f t="shared" si="539"/>
        <v>0</v>
      </c>
      <c r="X97" s="362" t="str">
        <f t="shared" si="539"/>
        <v>0</v>
      </c>
      <c r="Y97" s="362" t="str">
        <f t="shared" si="539"/>
        <v>0</v>
      </c>
      <c r="Z97" s="362" t="str">
        <f t="shared" si="539"/>
        <v>0</v>
      </c>
      <c r="AA97" s="362" t="str">
        <f t="shared" si="539"/>
        <v>0</v>
      </c>
      <c r="AB97" s="362" t="str">
        <f t="shared" si="539"/>
        <v>0</v>
      </c>
      <c r="AC97" s="362" t="str">
        <f t="shared" si="539"/>
        <v>0</v>
      </c>
      <c r="AD97" s="362" t="str">
        <f t="shared" si="539"/>
        <v>0</v>
      </c>
      <c r="AE97" s="362" t="str">
        <f t="shared" si="539"/>
        <v>0</v>
      </c>
      <c r="AF97" s="362" t="str">
        <f t="shared" si="539"/>
        <v>0</v>
      </c>
      <c r="AG97" s="362" t="str">
        <f t="shared" si="539"/>
        <v>0</v>
      </c>
      <c r="AH97" s="446" t="str">
        <f t="shared" si="539"/>
        <v>0</v>
      </c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</row>
    <row r="98" spans="1:60" s="1" customFormat="1" ht="20.25" hidden="1" customHeight="1" thickBot="1" x14ac:dyDescent="0.3">
      <c r="A98" s="348"/>
      <c r="B98" s="537"/>
      <c r="C98" s="524"/>
      <c r="D98" s="439" t="s">
        <v>183</v>
      </c>
      <c r="E98" s="447">
        <f>IFERROR(E95*100/E90*E90/88,"-")</f>
        <v>1</v>
      </c>
      <c r="F98" s="447" t="str">
        <f>IFERROR(F95*100/F90*F90/88,"-")</f>
        <v>-</v>
      </c>
      <c r="G98" s="447" t="str">
        <f t="shared" ref="G98:AH98" si="540">IFERROR(G95*100/G90*G90/88,"-")</f>
        <v>-</v>
      </c>
      <c r="H98" s="447" t="str">
        <f t="shared" si="540"/>
        <v>-</v>
      </c>
      <c r="I98" s="447" t="str">
        <f t="shared" si="540"/>
        <v>-</v>
      </c>
      <c r="J98" s="447" t="str">
        <f t="shared" si="540"/>
        <v>-</v>
      </c>
      <c r="K98" s="447" t="str">
        <f t="shared" si="540"/>
        <v>-</v>
      </c>
      <c r="L98" s="447" t="str">
        <f t="shared" si="540"/>
        <v>-</v>
      </c>
      <c r="M98" s="447" t="str">
        <f t="shared" si="540"/>
        <v>-</v>
      </c>
      <c r="N98" s="447" t="str">
        <f t="shared" si="540"/>
        <v>-</v>
      </c>
      <c r="O98" s="447" t="str">
        <f t="shared" si="540"/>
        <v>-</v>
      </c>
      <c r="P98" s="447" t="str">
        <f t="shared" si="540"/>
        <v>-</v>
      </c>
      <c r="Q98" s="447" t="str">
        <f t="shared" si="540"/>
        <v>-</v>
      </c>
      <c r="R98" s="447" t="str">
        <f t="shared" si="540"/>
        <v>-</v>
      </c>
      <c r="S98" s="447" t="str">
        <f t="shared" si="540"/>
        <v>-</v>
      </c>
      <c r="T98" s="447" t="str">
        <f t="shared" si="540"/>
        <v>-</v>
      </c>
      <c r="U98" s="447" t="str">
        <f t="shared" si="540"/>
        <v>-</v>
      </c>
      <c r="V98" s="447" t="str">
        <f t="shared" si="540"/>
        <v>-</v>
      </c>
      <c r="W98" s="447" t="str">
        <f t="shared" si="540"/>
        <v>-</v>
      </c>
      <c r="X98" s="447" t="str">
        <f t="shared" si="540"/>
        <v>-</v>
      </c>
      <c r="Y98" s="447" t="str">
        <f t="shared" si="540"/>
        <v>-</v>
      </c>
      <c r="Z98" s="447" t="str">
        <f t="shared" si="540"/>
        <v>-</v>
      </c>
      <c r="AA98" s="447" t="str">
        <f t="shared" si="540"/>
        <v>-</v>
      </c>
      <c r="AB98" s="447" t="str">
        <f t="shared" si="540"/>
        <v>-</v>
      </c>
      <c r="AC98" s="447" t="str">
        <f t="shared" si="540"/>
        <v>-</v>
      </c>
      <c r="AD98" s="447" t="str">
        <f t="shared" si="540"/>
        <v>-</v>
      </c>
      <c r="AE98" s="447" t="str">
        <f t="shared" si="540"/>
        <v>-</v>
      </c>
      <c r="AF98" s="447" t="str">
        <f t="shared" si="540"/>
        <v>-</v>
      </c>
      <c r="AG98" s="447" t="str">
        <f t="shared" si="540"/>
        <v>-</v>
      </c>
      <c r="AH98" s="448" t="str">
        <f t="shared" si="540"/>
        <v>-</v>
      </c>
      <c r="AI98" s="18"/>
      <c r="AJ98" s="14"/>
      <c r="AK98" s="14"/>
      <c r="AL98" s="14"/>
      <c r="AM98" s="14"/>
      <c r="AN98" s="18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</row>
    <row r="99" spans="1:60" s="14" customFormat="1" ht="30" hidden="1" customHeight="1" x14ac:dyDescent="0.25">
      <c r="A99" s="348"/>
      <c r="B99" s="338" t="s">
        <v>179</v>
      </c>
      <c r="C99" s="442" t="s">
        <v>215</v>
      </c>
      <c r="D99" s="443" t="s">
        <v>210</v>
      </c>
      <c r="E99" s="444">
        <f t="shared" ref="E99:AH99" si="541">IFERROR(E85+E95,"-")</f>
        <v>3.52</v>
      </c>
      <c r="F99" s="444" t="str">
        <f t="shared" si="541"/>
        <v>-</v>
      </c>
      <c r="G99" s="444" t="str">
        <f t="shared" si="541"/>
        <v>-</v>
      </c>
      <c r="H99" s="444" t="str">
        <f t="shared" si="541"/>
        <v>-</v>
      </c>
      <c r="I99" s="444" t="str">
        <f t="shared" si="541"/>
        <v>-</v>
      </c>
      <c r="J99" s="444" t="str">
        <f t="shared" si="541"/>
        <v>-</v>
      </c>
      <c r="K99" s="444" t="str">
        <f t="shared" si="541"/>
        <v>-</v>
      </c>
      <c r="L99" s="444" t="str">
        <f t="shared" si="541"/>
        <v>-</v>
      </c>
      <c r="M99" s="444" t="str">
        <f t="shared" si="541"/>
        <v>-</v>
      </c>
      <c r="N99" s="444" t="str">
        <f t="shared" si="541"/>
        <v>-</v>
      </c>
      <c r="O99" s="444" t="str">
        <f t="shared" si="541"/>
        <v>-</v>
      </c>
      <c r="P99" s="444" t="str">
        <f t="shared" si="541"/>
        <v>-</v>
      </c>
      <c r="Q99" s="444" t="str">
        <f t="shared" si="541"/>
        <v>-</v>
      </c>
      <c r="R99" s="444" t="str">
        <f t="shared" si="541"/>
        <v>-</v>
      </c>
      <c r="S99" s="444" t="str">
        <f t="shared" si="541"/>
        <v>-</v>
      </c>
      <c r="T99" s="444" t="str">
        <f t="shared" si="541"/>
        <v>-</v>
      </c>
      <c r="U99" s="444" t="str">
        <f t="shared" si="541"/>
        <v>-</v>
      </c>
      <c r="V99" s="444" t="str">
        <f t="shared" si="541"/>
        <v>-</v>
      </c>
      <c r="W99" s="444" t="str">
        <f t="shared" si="541"/>
        <v>-</v>
      </c>
      <c r="X99" s="444" t="str">
        <f t="shared" si="541"/>
        <v>-</v>
      </c>
      <c r="Y99" s="444" t="str">
        <f t="shared" si="541"/>
        <v>-</v>
      </c>
      <c r="Z99" s="444" t="str">
        <f t="shared" si="541"/>
        <v>-</v>
      </c>
      <c r="AA99" s="444" t="str">
        <f t="shared" si="541"/>
        <v>-</v>
      </c>
      <c r="AB99" s="444" t="str">
        <f t="shared" si="541"/>
        <v>-</v>
      </c>
      <c r="AC99" s="444" t="str">
        <f t="shared" si="541"/>
        <v>-</v>
      </c>
      <c r="AD99" s="444" t="str">
        <f t="shared" si="541"/>
        <v>-</v>
      </c>
      <c r="AE99" s="444" t="str">
        <f t="shared" si="541"/>
        <v>-</v>
      </c>
      <c r="AF99" s="444" t="str">
        <f t="shared" si="541"/>
        <v>-</v>
      </c>
      <c r="AG99" s="444" t="str">
        <f t="shared" si="541"/>
        <v>-</v>
      </c>
      <c r="AH99" s="444" t="str">
        <f t="shared" si="541"/>
        <v>-</v>
      </c>
      <c r="AN99" s="18"/>
    </row>
    <row r="100" spans="1:60" s="14" customFormat="1" ht="30" customHeight="1" x14ac:dyDescent="0.25">
      <c r="A100" s="348"/>
      <c r="B100" s="354" t="s">
        <v>179</v>
      </c>
      <c r="C100" s="311" t="s">
        <v>215</v>
      </c>
      <c r="D100" s="355" t="s">
        <v>219</v>
      </c>
      <c r="E100" s="364">
        <f t="shared" ref="E100:AH100" si="542">IFERROR(E86+E96,"-")</f>
        <v>4</v>
      </c>
      <c r="F100" s="364" t="str">
        <f t="shared" si="542"/>
        <v>-</v>
      </c>
      <c r="G100" s="364" t="str">
        <f t="shared" si="542"/>
        <v>-</v>
      </c>
      <c r="H100" s="364" t="str">
        <f t="shared" si="542"/>
        <v>-</v>
      </c>
      <c r="I100" s="364" t="str">
        <f t="shared" si="542"/>
        <v>-</v>
      </c>
      <c r="J100" s="364" t="str">
        <f t="shared" si="542"/>
        <v>-</v>
      </c>
      <c r="K100" s="364" t="str">
        <f t="shared" si="542"/>
        <v>-</v>
      </c>
      <c r="L100" s="364" t="str">
        <f t="shared" si="542"/>
        <v>-</v>
      </c>
      <c r="M100" s="364" t="str">
        <f t="shared" si="542"/>
        <v>-</v>
      </c>
      <c r="N100" s="364" t="str">
        <f t="shared" si="542"/>
        <v>-</v>
      </c>
      <c r="O100" s="364" t="str">
        <f t="shared" si="542"/>
        <v>-</v>
      </c>
      <c r="P100" s="364" t="str">
        <f t="shared" si="542"/>
        <v>-</v>
      </c>
      <c r="Q100" s="364" t="str">
        <f t="shared" si="542"/>
        <v>-</v>
      </c>
      <c r="R100" s="364" t="str">
        <f t="shared" si="542"/>
        <v>-</v>
      </c>
      <c r="S100" s="364" t="str">
        <f t="shared" si="542"/>
        <v>-</v>
      </c>
      <c r="T100" s="364" t="str">
        <f t="shared" si="542"/>
        <v>-</v>
      </c>
      <c r="U100" s="364" t="str">
        <f t="shared" si="542"/>
        <v>-</v>
      </c>
      <c r="V100" s="364" t="str">
        <f t="shared" si="542"/>
        <v>-</v>
      </c>
      <c r="W100" s="364" t="str">
        <f t="shared" si="542"/>
        <v>-</v>
      </c>
      <c r="X100" s="364" t="str">
        <f t="shared" si="542"/>
        <v>-</v>
      </c>
      <c r="Y100" s="364" t="str">
        <f t="shared" si="542"/>
        <v>-</v>
      </c>
      <c r="Z100" s="364" t="str">
        <f t="shared" si="542"/>
        <v>-</v>
      </c>
      <c r="AA100" s="364" t="str">
        <f t="shared" si="542"/>
        <v>-</v>
      </c>
      <c r="AB100" s="364" t="str">
        <f t="shared" si="542"/>
        <v>-</v>
      </c>
      <c r="AC100" s="364" t="str">
        <f t="shared" si="542"/>
        <v>-</v>
      </c>
      <c r="AD100" s="364" t="str">
        <f t="shared" si="542"/>
        <v>-</v>
      </c>
      <c r="AE100" s="364" t="str">
        <f t="shared" si="542"/>
        <v>-</v>
      </c>
      <c r="AF100" s="364" t="str">
        <f t="shared" si="542"/>
        <v>-</v>
      </c>
      <c r="AG100" s="364" t="str">
        <f t="shared" si="542"/>
        <v>-</v>
      </c>
      <c r="AH100" s="364" t="str">
        <f t="shared" si="542"/>
        <v>-</v>
      </c>
      <c r="AN100" s="18"/>
    </row>
    <row r="101" spans="1:60" s="14" customFormat="1" ht="30" customHeight="1" x14ac:dyDescent="0.25">
      <c r="A101" s="348"/>
      <c r="B101" s="354" t="s">
        <v>179</v>
      </c>
      <c r="C101" s="311" t="s">
        <v>215</v>
      </c>
      <c r="D101" s="355" t="s">
        <v>217</v>
      </c>
      <c r="E101" s="378">
        <f t="shared" ref="E101:AH101" si="543">E87+E97</f>
        <v>1.35</v>
      </c>
      <c r="F101" s="378">
        <f t="shared" si="543"/>
        <v>0</v>
      </c>
      <c r="G101" s="378">
        <f t="shared" si="543"/>
        <v>0</v>
      </c>
      <c r="H101" s="378">
        <f t="shared" si="543"/>
        <v>0</v>
      </c>
      <c r="I101" s="378">
        <f t="shared" si="543"/>
        <v>0</v>
      </c>
      <c r="J101" s="378">
        <f t="shared" si="543"/>
        <v>0</v>
      </c>
      <c r="K101" s="378">
        <f t="shared" si="543"/>
        <v>0</v>
      </c>
      <c r="L101" s="378">
        <f t="shared" si="543"/>
        <v>0</v>
      </c>
      <c r="M101" s="378">
        <f t="shared" si="543"/>
        <v>0</v>
      </c>
      <c r="N101" s="378">
        <f t="shared" si="543"/>
        <v>0</v>
      </c>
      <c r="O101" s="378">
        <f t="shared" si="543"/>
        <v>0</v>
      </c>
      <c r="P101" s="378">
        <f t="shared" si="543"/>
        <v>0</v>
      </c>
      <c r="Q101" s="378">
        <f t="shared" si="543"/>
        <v>0</v>
      </c>
      <c r="R101" s="378">
        <f t="shared" si="543"/>
        <v>0</v>
      </c>
      <c r="S101" s="378">
        <f t="shared" si="543"/>
        <v>0</v>
      </c>
      <c r="T101" s="378">
        <f t="shared" si="543"/>
        <v>0</v>
      </c>
      <c r="U101" s="378">
        <f t="shared" si="543"/>
        <v>0</v>
      </c>
      <c r="V101" s="378">
        <f t="shared" si="543"/>
        <v>0</v>
      </c>
      <c r="W101" s="378">
        <f t="shared" si="543"/>
        <v>0</v>
      </c>
      <c r="X101" s="378">
        <f t="shared" si="543"/>
        <v>0</v>
      </c>
      <c r="Y101" s="378">
        <f t="shared" si="543"/>
        <v>0</v>
      </c>
      <c r="Z101" s="378">
        <f t="shared" si="543"/>
        <v>0</v>
      </c>
      <c r="AA101" s="378">
        <f t="shared" si="543"/>
        <v>0</v>
      </c>
      <c r="AB101" s="378">
        <f t="shared" si="543"/>
        <v>0</v>
      </c>
      <c r="AC101" s="378">
        <f t="shared" si="543"/>
        <v>0</v>
      </c>
      <c r="AD101" s="378">
        <f t="shared" si="543"/>
        <v>0</v>
      </c>
      <c r="AE101" s="378">
        <f t="shared" si="543"/>
        <v>0</v>
      </c>
      <c r="AF101" s="378">
        <f t="shared" si="543"/>
        <v>0</v>
      </c>
      <c r="AG101" s="378">
        <f t="shared" si="543"/>
        <v>0</v>
      </c>
      <c r="AH101" s="378">
        <f t="shared" si="543"/>
        <v>0</v>
      </c>
      <c r="AN101" s="18"/>
    </row>
    <row r="102" spans="1:60" s="1" customFormat="1" ht="26.25" thickBot="1" x14ac:dyDescent="0.3">
      <c r="A102" s="348"/>
      <c r="B102" s="74" t="s">
        <v>179</v>
      </c>
      <c r="C102" s="394" t="s">
        <v>215</v>
      </c>
      <c r="D102" s="422" t="s">
        <v>216</v>
      </c>
      <c r="E102" s="449">
        <f>IFERROR(E99*100/88*1000/Milch!E$11,"-")</f>
        <v>109.43176402054756</v>
      </c>
      <c r="F102" s="449" t="str">
        <f>IFERROR(F99*100/88*1000/Milch!F$11,"-")</f>
        <v>-</v>
      </c>
      <c r="G102" s="449" t="str">
        <f>IFERROR(G99*100/88*1000/Milch!G$11,"-")</f>
        <v>-</v>
      </c>
      <c r="H102" s="449" t="str">
        <f>IFERROR(H99*100/88*1000/Milch!H$11,"-")</f>
        <v>-</v>
      </c>
      <c r="I102" s="449" t="str">
        <f>IFERROR(I99*100/88*1000/Milch!I$11,"-")</f>
        <v>-</v>
      </c>
      <c r="J102" s="449" t="str">
        <f>IFERROR(J99*100/88*1000/Milch!J$11,"-")</f>
        <v>-</v>
      </c>
      <c r="K102" s="449" t="str">
        <f>IFERROR(K99*100/88*1000/Milch!K$11,"-")</f>
        <v>-</v>
      </c>
      <c r="L102" s="449" t="str">
        <f>IFERROR(L99*100/88*1000/Milch!L$11,"-")</f>
        <v>-</v>
      </c>
      <c r="M102" s="449" t="str">
        <f>IFERROR(M99*100/88*1000/Milch!M$11,"-")</f>
        <v>-</v>
      </c>
      <c r="N102" s="449" t="str">
        <f>IFERROR(N99*100/88*1000/Milch!N$11,"-")</f>
        <v>-</v>
      </c>
      <c r="O102" s="449" t="str">
        <f>IFERROR(O99*100/88*1000/Milch!O$11,"-")</f>
        <v>-</v>
      </c>
      <c r="P102" s="449" t="str">
        <f>IFERROR(P99*100/88*1000/Milch!P$11,"-")</f>
        <v>-</v>
      </c>
      <c r="Q102" s="449" t="str">
        <f>IFERROR(Q99*100/88*1000/Milch!Q$11,"-")</f>
        <v>-</v>
      </c>
      <c r="R102" s="449" t="str">
        <f>IFERROR(R99*100/88*1000/Milch!R$11,"-")</f>
        <v>-</v>
      </c>
      <c r="S102" s="449" t="str">
        <f>IFERROR(S99*100/88*1000/Milch!S$11,"-")</f>
        <v>-</v>
      </c>
      <c r="T102" s="449" t="str">
        <f>IFERROR(T99*100/88*1000/Milch!T$11,"-")</f>
        <v>-</v>
      </c>
      <c r="U102" s="449" t="str">
        <f>IFERROR(U99*100/88*1000/Milch!U$11,"-")</f>
        <v>-</v>
      </c>
      <c r="V102" s="449" t="str">
        <f>IFERROR(V99*100/88*1000/Milch!V$11,"-")</f>
        <v>-</v>
      </c>
      <c r="W102" s="449" t="str">
        <f>IFERROR(W99*100/88*1000/Milch!W$11,"-")</f>
        <v>-</v>
      </c>
      <c r="X102" s="449" t="str">
        <f>IFERROR(X99*100/88*1000/Milch!X$11,"-")</f>
        <v>-</v>
      </c>
      <c r="Y102" s="449" t="str">
        <f>IFERROR(Y99*100/88*1000/Milch!Y$11,"-")</f>
        <v>-</v>
      </c>
      <c r="Z102" s="449" t="str">
        <f>IFERROR(Z99*100/88*1000/Milch!Z$11,"-")</f>
        <v>-</v>
      </c>
      <c r="AA102" s="449" t="str">
        <f>IFERROR(AA99*100/88*1000/Milch!AA$11,"-")</f>
        <v>-</v>
      </c>
      <c r="AB102" s="449" t="str">
        <f>IFERROR(AB99*100/88*1000/Milch!AB$11,"-")</f>
        <v>-</v>
      </c>
      <c r="AC102" s="449" t="str">
        <f>IFERROR(AC99*100/88*1000/Milch!AC$11,"-")</f>
        <v>-</v>
      </c>
      <c r="AD102" s="449" t="str">
        <f>IFERROR(AD99*100/88*1000/Milch!AD$11,"-")</f>
        <v>-</v>
      </c>
      <c r="AE102" s="449" t="str">
        <f>IFERROR(AE99*100/88*1000/Milch!AE$11,"-")</f>
        <v>-</v>
      </c>
      <c r="AF102" s="449" t="str">
        <f>IFERROR(AF99*100/88*1000/Milch!AF$11,"-")</f>
        <v>-</v>
      </c>
      <c r="AG102" s="449" t="str">
        <f>IFERROR(AG99*100/88*1000/Milch!AG$11,"-")</f>
        <v>-</v>
      </c>
      <c r="AH102" s="449" t="str">
        <f>IFERROR(AH99*100/88*1000/Milch!AH$11,"-")</f>
        <v>-</v>
      </c>
      <c r="AI102" s="18"/>
      <c r="AJ102" s="14"/>
      <c r="AK102" s="14"/>
      <c r="AL102" s="14"/>
      <c r="AM102" s="14"/>
      <c r="AN102" s="18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</row>
    <row r="103" spans="1:60" s="1" customFormat="1" ht="20.25" customHeight="1" x14ac:dyDescent="0.25">
      <c r="A103" s="348"/>
      <c r="B103" s="538" t="s">
        <v>167</v>
      </c>
      <c r="C103" s="522" t="s">
        <v>153</v>
      </c>
      <c r="D103" s="418" t="s">
        <v>47</v>
      </c>
      <c r="E103" s="433">
        <v>35</v>
      </c>
      <c r="F103" s="434">
        <f t="shared" ref="F103:H103" si="544">E103</f>
        <v>35</v>
      </c>
      <c r="G103" s="434">
        <f t="shared" si="544"/>
        <v>35</v>
      </c>
      <c r="H103" s="434">
        <f t="shared" si="544"/>
        <v>35</v>
      </c>
      <c r="I103" s="434">
        <f t="shared" ref="I103:I104" si="545">H103</f>
        <v>35</v>
      </c>
      <c r="J103" s="434">
        <f t="shared" ref="J103:J104" si="546">I103</f>
        <v>35</v>
      </c>
      <c r="K103" s="434">
        <f t="shared" ref="K103:K104" si="547">J103</f>
        <v>35</v>
      </c>
      <c r="L103" s="434">
        <f t="shared" ref="L103:L104" si="548">K103</f>
        <v>35</v>
      </c>
      <c r="M103" s="434">
        <f t="shared" ref="M103:M104" si="549">L103</f>
        <v>35</v>
      </c>
      <c r="N103" s="434">
        <f t="shared" ref="N103:N104" si="550">M103</f>
        <v>35</v>
      </c>
      <c r="O103" s="434">
        <f t="shared" ref="O103:O104" si="551">N103</f>
        <v>35</v>
      </c>
      <c r="P103" s="434">
        <f t="shared" ref="P103:P104" si="552">O103</f>
        <v>35</v>
      </c>
      <c r="Q103" s="434">
        <f t="shared" ref="Q103:Q104" si="553">P103</f>
        <v>35</v>
      </c>
      <c r="R103" s="434">
        <f t="shared" ref="R103:R104" si="554">Q103</f>
        <v>35</v>
      </c>
      <c r="S103" s="434">
        <f t="shared" ref="S103:S104" si="555">R103</f>
        <v>35</v>
      </c>
      <c r="T103" s="434">
        <f t="shared" ref="T103:T104" si="556">S103</f>
        <v>35</v>
      </c>
      <c r="U103" s="434">
        <f t="shared" ref="U103:U104" si="557">T103</f>
        <v>35</v>
      </c>
      <c r="V103" s="434">
        <f t="shared" ref="V103:V104" si="558">U103</f>
        <v>35</v>
      </c>
      <c r="W103" s="434">
        <f t="shared" ref="W103:W104" si="559">V103</f>
        <v>35</v>
      </c>
      <c r="X103" s="434">
        <f t="shared" ref="X103:X104" si="560">W103</f>
        <v>35</v>
      </c>
      <c r="Y103" s="434">
        <f t="shared" ref="Y103:Y104" si="561">X103</f>
        <v>35</v>
      </c>
      <c r="Z103" s="434">
        <f t="shared" ref="Z103:Z104" si="562">Y103</f>
        <v>35</v>
      </c>
      <c r="AA103" s="434">
        <f t="shared" ref="AA103:AA104" si="563">Z103</f>
        <v>35</v>
      </c>
      <c r="AB103" s="434">
        <f t="shared" ref="AB103:AB104" si="564">AA103</f>
        <v>35</v>
      </c>
      <c r="AC103" s="434">
        <f t="shared" ref="AC103:AC104" si="565">AB103</f>
        <v>35</v>
      </c>
      <c r="AD103" s="434">
        <f t="shared" ref="AD103:AD104" si="566">AC103</f>
        <v>35</v>
      </c>
      <c r="AE103" s="434">
        <f t="shared" ref="AE103:AE104" si="567">AD103</f>
        <v>35</v>
      </c>
      <c r="AF103" s="434">
        <f t="shared" ref="AF103:AF104" si="568">AE103</f>
        <v>35</v>
      </c>
      <c r="AG103" s="434">
        <f t="shared" ref="AG103:AG104" si="569">AF103</f>
        <v>35</v>
      </c>
      <c r="AH103" s="435">
        <f t="shared" ref="AH103:AH104" si="570">AG103</f>
        <v>35</v>
      </c>
      <c r="AI103" s="18"/>
      <c r="AJ103" s="14"/>
      <c r="AK103" s="14"/>
      <c r="AL103" s="14"/>
      <c r="AM103" s="14"/>
      <c r="AN103" s="18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</row>
    <row r="104" spans="1:60" s="1" customFormat="1" ht="20.25" customHeight="1" x14ac:dyDescent="0.25">
      <c r="A104" s="348"/>
      <c r="B104" s="538"/>
      <c r="C104" s="523"/>
      <c r="D104" s="233" t="s">
        <v>4</v>
      </c>
      <c r="E104" s="232">
        <v>88</v>
      </c>
      <c r="F104" s="232">
        <f>E104</f>
        <v>88</v>
      </c>
      <c r="G104" s="232">
        <f>F104</f>
        <v>88</v>
      </c>
      <c r="H104" s="232">
        <f>G104</f>
        <v>88</v>
      </c>
      <c r="I104" s="232">
        <f t="shared" si="545"/>
        <v>88</v>
      </c>
      <c r="J104" s="232">
        <f t="shared" si="546"/>
        <v>88</v>
      </c>
      <c r="K104" s="232">
        <f t="shared" si="547"/>
        <v>88</v>
      </c>
      <c r="L104" s="232">
        <f t="shared" si="548"/>
        <v>88</v>
      </c>
      <c r="M104" s="232">
        <f t="shared" si="549"/>
        <v>88</v>
      </c>
      <c r="N104" s="232">
        <f t="shared" si="550"/>
        <v>88</v>
      </c>
      <c r="O104" s="232">
        <f t="shared" si="551"/>
        <v>88</v>
      </c>
      <c r="P104" s="232">
        <f t="shared" si="552"/>
        <v>88</v>
      </c>
      <c r="Q104" s="232">
        <f t="shared" si="553"/>
        <v>88</v>
      </c>
      <c r="R104" s="232">
        <f t="shared" si="554"/>
        <v>88</v>
      </c>
      <c r="S104" s="232">
        <f t="shared" si="555"/>
        <v>88</v>
      </c>
      <c r="T104" s="232">
        <f t="shared" si="556"/>
        <v>88</v>
      </c>
      <c r="U104" s="232">
        <f t="shared" si="557"/>
        <v>88</v>
      </c>
      <c r="V104" s="232">
        <f t="shared" si="558"/>
        <v>88</v>
      </c>
      <c r="W104" s="232">
        <f t="shared" si="559"/>
        <v>88</v>
      </c>
      <c r="X104" s="232">
        <f t="shared" si="560"/>
        <v>88</v>
      </c>
      <c r="Y104" s="232">
        <f t="shared" si="561"/>
        <v>88</v>
      </c>
      <c r="Z104" s="232">
        <f t="shared" si="562"/>
        <v>88</v>
      </c>
      <c r="AA104" s="232">
        <f t="shared" si="563"/>
        <v>88</v>
      </c>
      <c r="AB104" s="232">
        <f t="shared" si="564"/>
        <v>88</v>
      </c>
      <c r="AC104" s="232">
        <f t="shared" si="565"/>
        <v>88</v>
      </c>
      <c r="AD104" s="232">
        <f t="shared" si="566"/>
        <v>88</v>
      </c>
      <c r="AE104" s="232">
        <f t="shared" si="567"/>
        <v>88</v>
      </c>
      <c r="AF104" s="232">
        <f t="shared" si="568"/>
        <v>88</v>
      </c>
      <c r="AG104" s="232">
        <f t="shared" si="569"/>
        <v>88</v>
      </c>
      <c r="AH104" s="436">
        <f t="shared" si="570"/>
        <v>88</v>
      </c>
      <c r="AI104" s="18"/>
      <c r="AJ104" s="14"/>
      <c r="AK104" s="14"/>
      <c r="AL104" s="14"/>
      <c r="AM104" s="14"/>
      <c r="AN104" s="18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</row>
    <row r="105" spans="1:60" s="1" customFormat="1" ht="20.25" hidden="1" customHeight="1" x14ac:dyDescent="0.25">
      <c r="A105" s="348"/>
      <c r="B105" s="538"/>
      <c r="C105" s="523"/>
      <c r="D105" s="105" t="s">
        <v>102</v>
      </c>
      <c r="E105" s="373">
        <f>IFERROR(E103*100/E104,0)</f>
        <v>39.772727272727273</v>
      </c>
      <c r="F105" s="373">
        <f>IFERROR(F103*100/F104,0)</f>
        <v>39.772727272727273</v>
      </c>
      <c r="G105" s="373">
        <f>IFERROR(G103*100/G104,0)</f>
        <v>39.772727272727273</v>
      </c>
      <c r="H105" s="373">
        <f>IFERROR(H103*100/H104,0)</f>
        <v>39.772727272727273</v>
      </c>
      <c r="I105" s="373">
        <f t="shared" ref="I105:AH105" si="571">IFERROR(I103*100/I104,0)</f>
        <v>39.772727272727273</v>
      </c>
      <c r="J105" s="373">
        <f t="shared" si="571"/>
        <v>39.772727272727273</v>
      </c>
      <c r="K105" s="373">
        <f t="shared" si="571"/>
        <v>39.772727272727273</v>
      </c>
      <c r="L105" s="373">
        <f t="shared" si="571"/>
        <v>39.772727272727273</v>
      </c>
      <c r="M105" s="373">
        <f t="shared" si="571"/>
        <v>39.772727272727273</v>
      </c>
      <c r="N105" s="373">
        <f t="shared" si="571"/>
        <v>39.772727272727273</v>
      </c>
      <c r="O105" s="373">
        <f t="shared" si="571"/>
        <v>39.772727272727273</v>
      </c>
      <c r="P105" s="373">
        <f t="shared" si="571"/>
        <v>39.772727272727273</v>
      </c>
      <c r="Q105" s="373">
        <f t="shared" si="571"/>
        <v>39.772727272727273</v>
      </c>
      <c r="R105" s="373">
        <f t="shared" si="571"/>
        <v>39.772727272727273</v>
      </c>
      <c r="S105" s="373">
        <f t="shared" si="571"/>
        <v>39.772727272727273</v>
      </c>
      <c r="T105" s="373">
        <f t="shared" si="571"/>
        <v>39.772727272727273</v>
      </c>
      <c r="U105" s="373">
        <f t="shared" si="571"/>
        <v>39.772727272727273</v>
      </c>
      <c r="V105" s="373">
        <f t="shared" si="571"/>
        <v>39.772727272727273</v>
      </c>
      <c r="W105" s="373">
        <f t="shared" si="571"/>
        <v>39.772727272727273</v>
      </c>
      <c r="X105" s="373">
        <f t="shared" si="571"/>
        <v>39.772727272727273</v>
      </c>
      <c r="Y105" s="373">
        <f t="shared" si="571"/>
        <v>39.772727272727273</v>
      </c>
      <c r="Z105" s="373">
        <f t="shared" si="571"/>
        <v>39.772727272727273</v>
      </c>
      <c r="AA105" s="373">
        <f t="shared" si="571"/>
        <v>39.772727272727273</v>
      </c>
      <c r="AB105" s="373">
        <f t="shared" si="571"/>
        <v>39.772727272727273</v>
      </c>
      <c r="AC105" s="373">
        <f t="shared" si="571"/>
        <v>39.772727272727273</v>
      </c>
      <c r="AD105" s="373">
        <f t="shared" si="571"/>
        <v>39.772727272727273</v>
      </c>
      <c r="AE105" s="373">
        <f t="shared" si="571"/>
        <v>39.772727272727273</v>
      </c>
      <c r="AF105" s="373">
        <f t="shared" si="571"/>
        <v>39.772727272727273</v>
      </c>
      <c r="AG105" s="373">
        <f t="shared" si="571"/>
        <v>39.772727272727273</v>
      </c>
      <c r="AH105" s="437">
        <f t="shared" si="571"/>
        <v>39.772727272727273</v>
      </c>
      <c r="AI105" s="18"/>
      <c r="AJ105" s="14"/>
      <c r="AK105" s="14"/>
      <c r="AL105" s="14"/>
      <c r="AM105" s="14"/>
      <c r="AN105" s="18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</row>
    <row r="106" spans="1:60" s="1" customFormat="1" ht="20.25" customHeight="1" x14ac:dyDescent="0.25">
      <c r="A106" s="348"/>
      <c r="B106" s="538"/>
      <c r="C106" s="523"/>
      <c r="D106" s="375" t="s">
        <v>253</v>
      </c>
      <c r="E106" s="271">
        <v>0.88</v>
      </c>
      <c r="F106" s="317" t="str">
        <f>IFERROR(IF((E107&lt;&gt;E$255*E106*100/E104),E107/E$255*E104/100,IF(F$5&lt;&gt;"-",E106,"-")),"-")</f>
        <v>-</v>
      </c>
      <c r="G106" s="317" t="str">
        <f>IFERROR(IF((F107&lt;&gt;Milch!F$43*F106*100/F104),F107/Milch!F$43*F104/100,IF(G$5&lt;&gt;"-",F106,"-")),"-")</f>
        <v>-</v>
      </c>
      <c r="H106" s="317" t="str">
        <f>IFERROR(IF((G107&lt;&gt;Milch!G$43*G106*100/G104),G107/Milch!G$43*G104/100,IF(H$5&lt;&gt;"-",G106,"-")),"-")</f>
        <v>-</v>
      </c>
      <c r="I106" s="317" t="str">
        <f>IFERROR(IF((H107&lt;&gt;Milch!H$43*H106*100/H104),H107/Milch!H$43*H104/100,IF(I$5&lt;&gt;"-",H106,"-")),"-")</f>
        <v>-</v>
      </c>
      <c r="J106" s="317" t="str">
        <f>IFERROR(IF((I107&lt;&gt;Milch!I$43*I106*100/I104),I107/Milch!I$43*I104/100,IF(J$5&lt;&gt;"-",I106,"-")),"-")</f>
        <v>-</v>
      </c>
      <c r="K106" s="317" t="str">
        <f>IFERROR(IF((J107&lt;&gt;Milch!J$43*J106*100/J104),J107/Milch!J$43*J104/100,IF(K$5&lt;&gt;"-",J106,"-")),"-")</f>
        <v>-</v>
      </c>
      <c r="L106" s="317" t="str">
        <f>IFERROR(IF((K107&lt;&gt;Milch!K$43*K106*100/K104),K107/Milch!K$43*K104/100,IF(L$5&lt;&gt;"-",K106,"-")),"-")</f>
        <v>-</v>
      </c>
      <c r="M106" s="317" t="str">
        <f>IFERROR(IF((L107&lt;&gt;Milch!L$43*L106*100/L104),L107/Milch!L$43*L104/100,IF(M$5&lt;&gt;"-",L106,"-")),"-")</f>
        <v>-</v>
      </c>
      <c r="N106" s="317" t="str">
        <f>IFERROR(IF((M107&lt;&gt;Milch!M$43*M106*100/M104),M107/Milch!M$43*M104/100,IF(N$5&lt;&gt;"-",M106,"-")),"-")</f>
        <v>-</v>
      </c>
      <c r="O106" s="317" t="str">
        <f>IFERROR(IF((N107&lt;&gt;Milch!N$43*N106*100/N104),N107/Milch!N$43*N104/100,IF(O$5&lt;&gt;"-",N106,"-")),"-")</f>
        <v>-</v>
      </c>
      <c r="P106" s="317" t="str">
        <f>IFERROR(IF((O107&lt;&gt;Milch!O$43*O106*100/O104),O107/Milch!O$43*O104/100,IF(P$5&lt;&gt;"-",O106,"-")),"-")</f>
        <v>-</v>
      </c>
      <c r="Q106" s="317" t="str">
        <f>IFERROR(IF((P107&lt;&gt;Milch!P$43*P106*100/P104),P107/Milch!P$43*P104/100,IF(Q$5&lt;&gt;"-",P106,"-")),"-")</f>
        <v>-</v>
      </c>
      <c r="R106" s="317" t="str">
        <f>IFERROR(IF((Q107&lt;&gt;Milch!Q$43*Q106*100/Q104),Q107/Milch!Q$43*Q104/100,IF(R$5&lt;&gt;"-",Q106,"-")),"-")</f>
        <v>-</v>
      </c>
      <c r="S106" s="317" t="str">
        <f>IFERROR(IF((R107&lt;&gt;Milch!R$43*R106*100/R104),R107/Milch!R$43*R104/100,IF(S$5&lt;&gt;"-",R106,"-")),"-")</f>
        <v>-</v>
      </c>
      <c r="T106" s="317" t="str">
        <f>IFERROR(IF((S107&lt;&gt;Milch!S$43*S106*100/S104),S107/Milch!S$43*S104/100,IF(T$5&lt;&gt;"-",S106,"-")),"-")</f>
        <v>-</v>
      </c>
      <c r="U106" s="317" t="str">
        <f>IFERROR(IF((T107&lt;&gt;Milch!T$43*T106*100/T104),T107/Milch!T$43*T104/100,IF(U$5&lt;&gt;"-",T106,"-")),"-")</f>
        <v>-</v>
      </c>
      <c r="V106" s="317" t="str">
        <f>IFERROR(IF((U107&lt;&gt;Milch!U$43*U106*100/U104),U107/Milch!U$43*U104/100,IF(V$5&lt;&gt;"-",U106,"-")),"-")</f>
        <v>-</v>
      </c>
      <c r="W106" s="317" t="str">
        <f>IFERROR(IF((V107&lt;&gt;Milch!V$43*V106*100/V104),V107/Milch!V$43*V104/100,IF(W$5&lt;&gt;"-",V106,"-")),"-")</f>
        <v>-</v>
      </c>
      <c r="X106" s="317" t="str">
        <f>IFERROR(IF((W107&lt;&gt;Milch!W$43*W106*100/W104),W107/Milch!W$43*W104/100,IF(X$5&lt;&gt;"-",W106,"-")),"-")</f>
        <v>-</v>
      </c>
      <c r="Y106" s="317" t="str">
        <f>IFERROR(IF((X107&lt;&gt;Milch!X$43*X106*100/X104),X107/Milch!X$43*X104/100,IF(Y$5&lt;&gt;"-",X106,"-")),"-")</f>
        <v>-</v>
      </c>
      <c r="Z106" s="317" t="str">
        <f>IFERROR(IF((Y107&lt;&gt;Milch!Y$43*Y106*100/Y104),Y107/Milch!Y$43*Y104/100,IF(Z$5&lt;&gt;"-",Y106,"-")),"-")</f>
        <v>-</v>
      </c>
      <c r="AA106" s="317" t="str">
        <f>IFERROR(IF((Z107&lt;&gt;Milch!Z$43*Z106*100/Z104),Z107/Milch!Z$43*Z104/100,IF(AA$5&lt;&gt;"-",Z106,"-")),"-")</f>
        <v>-</v>
      </c>
      <c r="AB106" s="317" t="str">
        <f>IFERROR(IF((AA107&lt;&gt;Milch!AA$43*AA106*100/AA104),AA107/Milch!AA$43*AA104/100,IF(AB$5&lt;&gt;"-",AA106,"-")),"-")</f>
        <v>-</v>
      </c>
      <c r="AC106" s="317" t="str">
        <f>IFERROR(IF((AB107&lt;&gt;Milch!AB$43*AB106*100/AB104),AB107/Milch!AB$43*AB104/100,IF(AC$5&lt;&gt;"-",AB106,"-")),"-")</f>
        <v>-</v>
      </c>
      <c r="AD106" s="317" t="str">
        <f>IFERROR(IF((AC107&lt;&gt;Milch!AC$43*AC106*100/AC104),AC107/Milch!AC$43*AC104/100,IF(AD$5&lt;&gt;"-",AC106,"-")),"-")</f>
        <v>-</v>
      </c>
      <c r="AE106" s="317" t="str">
        <f>IFERROR(IF((AD107&lt;&gt;Milch!AD$43*AD106*100/AD104),AD107/Milch!AD$43*AD104/100,IF(AE$5&lt;&gt;"-",AD106,"-")),"-")</f>
        <v>-</v>
      </c>
      <c r="AF106" s="317" t="str">
        <f>IFERROR(IF((AE107&lt;&gt;Milch!AE$43*AE106*100/AE104),AE107/Milch!AE$43*AE104/100,IF(AF$5&lt;&gt;"-",AE106,"-")),"-")</f>
        <v>-</v>
      </c>
      <c r="AG106" s="317" t="str">
        <f>IFERROR(IF((AF107&lt;&gt;Milch!AF$43*AF106*100/AF104),AF107/Milch!AF$43*AF104/100,IF(AG$5&lt;&gt;"-",AF106,"-")),"-")</f>
        <v>-</v>
      </c>
      <c r="AH106" s="388" t="str">
        <f>IFERROR(IF((AG107&lt;&gt;Milch!AG$43*AG106*100/AG104),AG107/Milch!AG$43*AG104/100,IF(AH$5&lt;&gt;"-",AG106,"-")),"-")</f>
        <v>-</v>
      </c>
      <c r="AI106" s="18"/>
      <c r="AJ106" s="14"/>
      <c r="AK106" s="14"/>
      <c r="AL106" s="14"/>
      <c r="AM106" s="14"/>
      <c r="AN106" s="18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</row>
    <row r="107" spans="1:60" s="1" customFormat="1" ht="20.25" customHeight="1" x14ac:dyDescent="0.25">
      <c r="A107" s="348"/>
      <c r="B107" s="538"/>
      <c r="C107" s="523"/>
      <c r="D107" s="273" t="s">
        <v>147</v>
      </c>
      <c r="E107" s="305">
        <f>IFERROR(E$1*E106*100/E104,"-")</f>
        <v>63</v>
      </c>
      <c r="F107" s="305" t="str">
        <f t="shared" ref="F107:AH107" si="572">IFERROR(F$1*F106*100/F104,"-")</f>
        <v>-</v>
      </c>
      <c r="G107" s="305" t="str">
        <f t="shared" si="572"/>
        <v>-</v>
      </c>
      <c r="H107" s="305" t="str">
        <f t="shared" si="572"/>
        <v>-</v>
      </c>
      <c r="I107" s="305" t="str">
        <f t="shared" si="572"/>
        <v>-</v>
      </c>
      <c r="J107" s="305" t="str">
        <f t="shared" si="572"/>
        <v>-</v>
      </c>
      <c r="K107" s="305" t="str">
        <f t="shared" si="572"/>
        <v>-</v>
      </c>
      <c r="L107" s="305" t="str">
        <f t="shared" si="572"/>
        <v>-</v>
      </c>
      <c r="M107" s="305" t="str">
        <f t="shared" si="572"/>
        <v>-</v>
      </c>
      <c r="N107" s="305" t="str">
        <f t="shared" si="572"/>
        <v>-</v>
      </c>
      <c r="O107" s="305" t="str">
        <f t="shared" si="572"/>
        <v>-</v>
      </c>
      <c r="P107" s="305" t="str">
        <f t="shared" si="572"/>
        <v>-</v>
      </c>
      <c r="Q107" s="305" t="str">
        <f t="shared" si="572"/>
        <v>-</v>
      </c>
      <c r="R107" s="305" t="str">
        <f t="shared" si="572"/>
        <v>-</v>
      </c>
      <c r="S107" s="305" t="str">
        <f t="shared" si="572"/>
        <v>-</v>
      </c>
      <c r="T107" s="305" t="str">
        <f t="shared" si="572"/>
        <v>-</v>
      </c>
      <c r="U107" s="305" t="str">
        <f t="shared" si="572"/>
        <v>-</v>
      </c>
      <c r="V107" s="305" t="str">
        <f t="shared" si="572"/>
        <v>-</v>
      </c>
      <c r="W107" s="305" t="str">
        <f t="shared" si="572"/>
        <v>-</v>
      </c>
      <c r="X107" s="305" t="str">
        <f t="shared" si="572"/>
        <v>-</v>
      </c>
      <c r="Y107" s="305" t="str">
        <f t="shared" si="572"/>
        <v>-</v>
      </c>
      <c r="Z107" s="305" t="str">
        <f t="shared" si="572"/>
        <v>-</v>
      </c>
      <c r="AA107" s="305" t="str">
        <f t="shared" si="572"/>
        <v>-</v>
      </c>
      <c r="AB107" s="305" t="str">
        <f t="shared" si="572"/>
        <v>-</v>
      </c>
      <c r="AC107" s="305" t="str">
        <f t="shared" si="572"/>
        <v>-</v>
      </c>
      <c r="AD107" s="305" t="str">
        <f t="shared" si="572"/>
        <v>-</v>
      </c>
      <c r="AE107" s="305" t="str">
        <f t="shared" si="572"/>
        <v>-</v>
      </c>
      <c r="AF107" s="305" t="str">
        <f t="shared" si="572"/>
        <v>-</v>
      </c>
      <c r="AG107" s="305" t="str">
        <f t="shared" si="572"/>
        <v>-</v>
      </c>
      <c r="AH107" s="456" t="str">
        <f t="shared" si="572"/>
        <v>-</v>
      </c>
      <c r="AI107" s="18"/>
      <c r="AJ107" s="14"/>
      <c r="AK107" s="14"/>
      <c r="AL107" s="14"/>
      <c r="AM107" s="14"/>
      <c r="AN107" s="18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</row>
    <row r="108" spans="1:60" s="1" customFormat="1" ht="20.25" customHeight="1" thickBot="1" x14ac:dyDescent="0.3">
      <c r="A108" s="348"/>
      <c r="B108" s="538"/>
      <c r="C108" s="523"/>
      <c r="D108" s="233" t="s">
        <v>105</v>
      </c>
      <c r="E108" s="232">
        <f>IF(Milch!E$4&gt;0,E$11,"-")</f>
        <v>2</v>
      </c>
      <c r="F108" s="232" t="str">
        <f>IF(Milch!F$4&gt;0,F$11,"-")</f>
        <v>-</v>
      </c>
      <c r="G108" s="232" t="str">
        <f>IF(Milch!G$4&gt;0,G$11,"-")</f>
        <v>-</v>
      </c>
      <c r="H108" s="232" t="str">
        <f>IF(Milch!H$4&gt;0,H$11,"-")</f>
        <v>-</v>
      </c>
      <c r="I108" s="232" t="str">
        <f>IF(Milch!I$4&gt;0,I$11,"-")</f>
        <v>-</v>
      </c>
      <c r="J108" s="232" t="str">
        <f>IF(Milch!J$4&gt;0,J$11,"-")</f>
        <v>-</v>
      </c>
      <c r="K108" s="232" t="str">
        <f>IF(Milch!K$4&gt;0,K$11,"-")</f>
        <v>-</v>
      </c>
      <c r="L108" s="232" t="str">
        <f>IF(Milch!L$4&gt;0,L$11,"-")</f>
        <v>-</v>
      </c>
      <c r="M108" s="232" t="str">
        <f>IF(Milch!M$4&gt;0,M$11,"-")</f>
        <v>-</v>
      </c>
      <c r="N108" s="232" t="str">
        <f>IF(Milch!N$4&gt;0,N$11,"-")</f>
        <v>-</v>
      </c>
      <c r="O108" s="232" t="str">
        <f>IF(Milch!O$4&gt;0,O$11,"-")</f>
        <v>-</v>
      </c>
      <c r="P108" s="232" t="str">
        <f>IF(Milch!P$4&gt;0,P$11,"-")</f>
        <v>-</v>
      </c>
      <c r="Q108" s="232" t="str">
        <f>IF(Milch!Q$4&gt;0,Q$11,"-")</f>
        <v>-</v>
      </c>
      <c r="R108" s="232" t="str">
        <f>IF(Milch!R$4&gt;0,R$11,"-")</f>
        <v>-</v>
      </c>
      <c r="S108" s="232" t="str">
        <f>IF(Milch!S$4&gt;0,S$11,"-")</f>
        <v>-</v>
      </c>
      <c r="T108" s="232" t="str">
        <f>IF(Milch!T$4&gt;0,T$11,"-")</f>
        <v>-</v>
      </c>
      <c r="U108" s="232" t="str">
        <f>IF(Milch!U$4&gt;0,U$11,"-")</f>
        <v>-</v>
      </c>
      <c r="V108" s="232" t="str">
        <f>IF(Milch!V$4&gt;0,V$11,"-")</f>
        <v>-</v>
      </c>
      <c r="W108" s="232" t="str">
        <f>IF(Milch!W$4&gt;0,W$11,"-")</f>
        <v>-</v>
      </c>
      <c r="X108" s="232" t="str">
        <f>IF(Milch!X$4&gt;0,X$11,"-")</f>
        <v>-</v>
      </c>
      <c r="Y108" s="232" t="str">
        <f>IF(Milch!Y$4&gt;0,Y$11,"-")</f>
        <v>-</v>
      </c>
      <c r="Z108" s="232" t="str">
        <f>IF(Milch!Z$4&gt;0,Z$11,"-")</f>
        <v>-</v>
      </c>
      <c r="AA108" s="232" t="str">
        <f>IF(Milch!AA$4&gt;0,AA$11,"-")</f>
        <v>-</v>
      </c>
      <c r="AB108" s="232" t="str">
        <f>IF(Milch!AB$4&gt;0,AB$11,"-")</f>
        <v>-</v>
      </c>
      <c r="AC108" s="232" t="str">
        <f>IF(Milch!AC$4&gt;0,AC$11,"-")</f>
        <v>-</v>
      </c>
      <c r="AD108" s="232" t="str">
        <f>IF(Milch!AD$4&gt;0,AD$11,"-")</f>
        <v>-</v>
      </c>
      <c r="AE108" s="232" t="str">
        <f>IF(Milch!AE$4&gt;0,AE$11,"-")</f>
        <v>-</v>
      </c>
      <c r="AF108" s="232" t="str">
        <f>IF(Milch!AF$4&gt;0,AF$11,"-")</f>
        <v>-</v>
      </c>
      <c r="AG108" s="232" t="str">
        <f>IF(Milch!AG$4&gt;0,AG$11,"-")</f>
        <v>-</v>
      </c>
      <c r="AH108" s="436" t="str">
        <f>IF(Milch!AH$4&gt;0,AH$11,"-")</f>
        <v>-</v>
      </c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</row>
    <row r="109" spans="1:60" s="1" customFormat="1" ht="20.25" hidden="1" customHeight="1" x14ac:dyDescent="0.25">
      <c r="A109" s="348"/>
      <c r="B109" s="538"/>
      <c r="C109" s="523"/>
      <c r="D109" s="297" t="s">
        <v>261</v>
      </c>
      <c r="E109" s="319">
        <f>IFERROR(E110*E104/100,"-")</f>
        <v>0.86239999999999994</v>
      </c>
      <c r="F109" s="319" t="str">
        <f t="shared" ref="F109" si="573">IFERROR(F110*F104/100,"-")</f>
        <v>-</v>
      </c>
      <c r="G109" s="319" t="str">
        <f t="shared" ref="G109" si="574">IFERROR(G110*G104/100,"-")</f>
        <v>-</v>
      </c>
      <c r="H109" s="319" t="str">
        <f t="shared" ref="H109" si="575">IFERROR(H110*H104/100,"-")</f>
        <v>-</v>
      </c>
      <c r="I109" s="319" t="str">
        <f t="shared" ref="I109" si="576">IFERROR(I110*I104/100,"-")</f>
        <v>-</v>
      </c>
      <c r="J109" s="319" t="str">
        <f t="shared" ref="J109" si="577">IFERROR(J110*J104/100,"-")</f>
        <v>-</v>
      </c>
      <c r="K109" s="319" t="str">
        <f t="shared" ref="K109" si="578">IFERROR(K110*K104/100,"-")</f>
        <v>-</v>
      </c>
      <c r="L109" s="319" t="str">
        <f t="shared" ref="L109" si="579">IFERROR(L110*L104/100,"-")</f>
        <v>-</v>
      </c>
      <c r="M109" s="319" t="str">
        <f t="shared" ref="M109" si="580">IFERROR(M110*M104/100,"-")</f>
        <v>-</v>
      </c>
      <c r="N109" s="319" t="str">
        <f t="shared" ref="N109" si="581">IFERROR(N110*N104/100,"-")</f>
        <v>-</v>
      </c>
      <c r="O109" s="319" t="str">
        <f t="shared" ref="O109" si="582">IFERROR(O110*O104/100,"-")</f>
        <v>-</v>
      </c>
      <c r="P109" s="319" t="str">
        <f t="shared" ref="P109" si="583">IFERROR(P110*P104/100,"-")</f>
        <v>-</v>
      </c>
      <c r="Q109" s="319" t="str">
        <f t="shared" ref="Q109" si="584">IFERROR(Q110*Q104/100,"-")</f>
        <v>-</v>
      </c>
      <c r="R109" s="319" t="str">
        <f t="shared" ref="R109" si="585">IFERROR(R110*R104/100,"-")</f>
        <v>-</v>
      </c>
      <c r="S109" s="319" t="str">
        <f t="shared" ref="S109" si="586">IFERROR(S110*S104/100,"-")</f>
        <v>-</v>
      </c>
      <c r="T109" s="319" t="str">
        <f t="shared" ref="T109" si="587">IFERROR(T110*T104/100,"-")</f>
        <v>-</v>
      </c>
      <c r="U109" s="319" t="str">
        <f t="shared" ref="U109" si="588">IFERROR(U110*U104/100,"-")</f>
        <v>-</v>
      </c>
      <c r="V109" s="319" t="str">
        <f t="shared" ref="V109" si="589">IFERROR(V110*V104/100,"-")</f>
        <v>-</v>
      </c>
      <c r="W109" s="319" t="str">
        <f t="shared" ref="W109" si="590">IFERROR(W110*W104/100,"-")</f>
        <v>-</v>
      </c>
      <c r="X109" s="319" t="str">
        <f t="shared" ref="X109" si="591">IFERROR(X110*X104/100,"-")</f>
        <v>-</v>
      </c>
      <c r="Y109" s="319" t="str">
        <f t="shared" ref="Y109" si="592">IFERROR(Y110*Y104/100,"-")</f>
        <v>-</v>
      </c>
      <c r="Z109" s="319" t="str">
        <f t="shared" ref="Z109" si="593">IFERROR(Z110*Z104/100,"-")</f>
        <v>-</v>
      </c>
      <c r="AA109" s="319" t="str">
        <f t="shared" ref="AA109" si="594">IFERROR(AA110*AA104/100,"-")</f>
        <v>-</v>
      </c>
      <c r="AB109" s="319" t="str">
        <f t="shared" ref="AB109" si="595">IFERROR(AB110*AB104/100,"-")</f>
        <v>-</v>
      </c>
      <c r="AC109" s="319" t="str">
        <f t="shared" ref="AC109" si="596">IFERROR(AC110*AC104/100,"-")</f>
        <v>-</v>
      </c>
      <c r="AD109" s="319" t="str">
        <f t="shared" ref="AD109" si="597">IFERROR(AD110*AD104/100,"-")</f>
        <v>-</v>
      </c>
      <c r="AE109" s="319" t="str">
        <f t="shared" ref="AE109" si="598">IFERROR(AE110*AE104/100,"-")</f>
        <v>-</v>
      </c>
      <c r="AF109" s="319" t="str">
        <f t="shared" ref="AF109" si="599">IFERROR(AF110*AF104/100,"-")</f>
        <v>-</v>
      </c>
      <c r="AG109" s="319" t="str">
        <f t="shared" ref="AG109" si="600">IFERROR(AG110*AG104/100,"-")</f>
        <v>-</v>
      </c>
      <c r="AH109" s="457" t="str">
        <f t="shared" ref="AH109" si="601">IFERROR(AH110*AH104/100,"-")</f>
        <v>-</v>
      </c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</row>
    <row r="110" spans="1:60" s="1" customFormat="1" ht="20.25" hidden="1" customHeight="1" x14ac:dyDescent="0.25">
      <c r="A110" s="348"/>
      <c r="B110" s="538"/>
      <c r="C110" s="523"/>
      <c r="D110" s="321" t="s">
        <v>220</v>
      </c>
      <c r="E110" s="320">
        <f>IFERROR(E107/E$255*(100-E108)/100,"-")</f>
        <v>0.98</v>
      </c>
      <c r="F110" s="320" t="str">
        <f t="shared" ref="F110:AH110" si="602">IFERROR(F107/F$255*(100-F108)/100,"-")</f>
        <v>-</v>
      </c>
      <c r="G110" s="320" t="str">
        <f t="shared" si="602"/>
        <v>-</v>
      </c>
      <c r="H110" s="320" t="str">
        <f t="shared" si="602"/>
        <v>-</v>
      </c>
      <c r="I110" s="320" t="str">
        <f t="shared" si="602"/>
        <v>-</v>
      </c>
      <c r="J110" s="320" t="str">
        <f t="shared" si="602"/>
        <v>-</v>
      </c>
      <c r="K110" s="320" t="str">
        <f t="shared" si="602"/>
        <v>-</v>
      </c>
      <c r="L110" s="320" t="str">
        <f t="shared" si="602"/>
        <v>-</v>
      </c>
      <c r="M110" s="320" t="str">
        <f t="shared" si="602"/>
        <v>-</v>
      </c>
      <c r="N110" s="320" t="str">
        <f t="shared" si="602"/>
        <v>-</v>
      </c>
      <c r="O110" s="320" t="str">
        <f t="shared" si="602"/>
        <v>-</v>
      </c>
      <c r="P110" s="320" t="str">
        <f t="shared" si="602"/>
        <v>-</v>
      </c>
      <c r="Q110" s="320" t="str">
        <f t="shared" si="602"/>
        <v>-</v>
      </c>
      <c r="R110" s="320" t="str">
        <f t="shared" si="602"/>
        <v>-</v>
      </c>
      <c r="S110" s="320" t="str">
        <f t="shared" si="602"/>
        <v>-</v>
      </c>
      <c r="T110" s="320" t="str">
        <f t="shared" si="602"/>
        <v>-</v>
      </c>
      <c r="U110" s="320" t="str">
        <f t="shared" si="602"/>
        <v>-</v>
      </c>
      <c r="V110" s="320" t="str">
        <f t="shared" si="602"/>
        <v>-</v>
      </c>
      <c r="W110" s="320" t="str">
        <f t="shared" si="602"/>
        <v>-</v>
      </c>
      <c r="X110" s="320" t="str">
        <f t="shared" si="602"/>
        <v>-</v>
      </c>
      <c r="Y110" s="320" t="str">
        <f t="shared" si="602"/>
        <v>-</v>
      </c>
      <c r="Z110" s="320" t="str">
        <f t="shared" si="602"/>
        <v>-</v>
      </c>
      <c r="AA110" s="320" t="str">
        <f t="shared" si="602"/>
        <v>-</v>
      </c>
      <c r="AB110" s="320" t="str">
        <f t="shared" si="602"/>
        <v>-</v>
      </c>
      <c r="AC110" s="320" t="str">
        <f t="shared" si="602"/>
        <v>-</v>
      </c>
      <c r="AD110" s="320" t="str">
        <f t="shared" si="602"/>
        <v>-</v>
      </c>
      <c r="AE110" s="320" t="str">
        <f t="shared" si="602"/>
        <v>-</v>
      </c>
      <c r="AF110" s="320" t="str">
        <f t="shared" si="602"/>
        <v>-</v>
      </c>
      <c r="AG110" s="320" t="str">
        <f t="shared" si="602"/>
        <v>-</v>
      </c>
      <c r="AH110" s="460" t="str">
        <f t="shared" si="602"/>
        <v>-</v>
      </c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</row>
    <row r="111" spans="1:60" s="1" customFormat="1" ht="20.25" hidden="1" customHeight="1" x14ac:dyDescent="0.25">
      <c r="A111" s="348"/>
      <c r="B111" s="538"/>
      <c r="C111" s="523"/>
      <c r="D111" s="297" t="s">
        <v>177</v>
      </c>
      <c r="E111" s="298">
        <f t="shared" ref="E111" si="603">IFERROR(E105/100*E109,"0")</f>
        <v>0.34299999999999997</v>
      </c>
      <c r="F111" s="298" t="str">
        <f t="shared" ref="F111:AH111" si="604">IFERROR(F105/100*F109,"0")</f>
        <v>0</v>
      </c>
      <c r="G111" s="298" t="str">
        <f t="shared" si="604"/>
        <v>0</v>
      </c>
      <c r="H111" s="298" t="str">
        <f t="shared" si="604"/>
        <v>0</v>
      </c>
      <c r="I111" s="298" t="str">
        <f t="shared" si="604"/>
        <v>0</v>
      </c>
      <c r="J111" s="298" t="str">
        <f t="shared" si="604"/>
        <v>0</v>
      </c>
      <c r="K111" s="298" t="str">
        <f t="shared" si="604"/>
        <v>0</v>
      </c>
      <c r="L111" s="298" t="str">
        <f t="shared" si="604"/>
        <v>0</v>
      </c>
      <c r="M111" s="298" t="str">
        <f t="shared" si="604"/>
        <v>0</v>
      </c>
      <c r="N111" s="298" t="str">
        <f t="shared" si="604"/>
        <v>0</v>
      </c>
      <c r="O111" s="298" t="str">
        <f t="shared" si="604"/>
        <v>0</v>
      </c>
      <c r="P111" s="298" t="str">
        <f t="shared" si="604"/>
        <v>0</v>
      </c>
      <c r="Q111" s="298" t="str">
        <f t="shared" si="604"/>
        <v>0</v>
      </c>
      <c r="R111" s="298" t="str">
        <f t="shared" si="604"/>
        <v>0</v>
      </c>
      <c r="S111" s="298" t="str">
        <f t="shared" si="604"/>
        <v>0</v>
      </c>
      <c r="T111" s="298" t="str">
        <f t="shared" si="604"/>
        <v>0</v>
      </c>
      <c r="U111" s="298" t="str">
        <f t="shared" si="604"/>
        <v>0</v>
      </c>
      <c r="V111" s="298" t="str">
        <f t="shared" si="604"/>
        <v>0</v>
      </c>
      <c r="W111" s="298" t="str">
        <f t="shared" si="604"/>
        <v>0</v>
      </c>
      <c r="X111" s="298" t="str">
        <f t="shared" si="604"/>
        <v>0</v>
      </c>
      <c r="Y111" s="298" t="str">
        <f t="shared" si="604"/>
        <v>0</v>
      </c>
      <c r="Z111" s="298" t="str">
        <f t="shared" si="604"/>
        <v>0</v>
      </c>
      <c r="AA111" s="298" t="str">
        <f t="shared" si="604"/>
        <v>0</v>
      </c>
      <c r="AB111" s="298" t="str">
        <f t="shared" si="604"/>
        <v>0</v>
      </c>
      <c r="AC111" s="298" t="str">
        <f t="shared" si="604"/>
        <v>0</v>
      </c>
      <c r="AD111" s="298" t="str">
        <f t="shared" si="604"/>
        <v>0</v>
      </c>
      <c r="AE111" s="298" t="str">
        <f t="shared" si="604"/>
        <v>0</v>
      </c>
      <c r="AF111" s="298" t="str">
        <f t="shared" si="604"/>
        <v>0</v>
      </c>
      <c r="AG111" s="298" t="str">
        <f t="shared" si="604"/>
        <v>0</v>
      </c>
      <c r="AH111" s="438" t="str">
        <f t="shared" si="604"/>
        <v>0</v>
      </c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</row>
    <row r="112" spans="1:60" s="1" customFormat="1" ht="20.25" hidden="1" customHeight="1" thickBot="1" x14ac:dyDescent="0.3">
      <c r="A112" s="348"/>
      <c r="B112" s="538"/>
      <c r="C112" s="524"/>
      <c r="D112" s="439" t="s">
        <v>183</v>
      </c>
      <c r="E112" s="440">
        <f t="shared" ref="E112" si="605">IFERROR(E109*100/E104*E104/88,"-")</f>
        <v>0.98</v>
      </c>
      <c r="F112" s="440" t="str">
        <f t="shared" ref="F112:AH112" si="606">IFERROR(F109*100/F104*F104/88,"-")</f>
        <v>-</v>
      </c>
      <c r="G112" s="440" t="str">
        <f t="shared" si="606"/>
        <v>-</v>
      </c>
      <c r="H112" s="440" t="str">
        <f t="shared" si="606"/>
        <v>-</v>
      </c>
      <c r="I112" s="440" t="str">
        <f t="shared" si="606"/>
        <v>-</v>
      </c>
      <c r="J112" s="440" t="str">
        <f t="shared" si="606"/>
        <v>-</v>
      </c>
      <c r="K112" s="440" t="str">
        <f t="shared" si="606"/>
        <v>-</v>
      </c>
      <c r="L112" s="440" t="str">
        <f t="shared" si="606"/>
        <v>-</v>
      </c>
      <c r="M112" s="440" t="str">
        <f t="shared" si="606"/>
        <v>-</v>
      </c>
      <c r="N112" s="440" t="str">
        <f t="shared" si="606"/>
        <v>-</v>
      </c>
      <c r="O112" s="440" t="str">
        <f t="shared" si="606"/>
        <v>-</v>
      </c>
      <c r="P112" s="440" t="str">
        <f t="shared" si="606"/>
        <v>-</v>
      </c>
      <c r="Q112" s="440" t="str">
        <f t="shared" si="606"/>
        <v>-</v>
      </c>
      <c r="R112" s="440" t="str">
        <f t="shared" si="606"/>
        <v>-</v>
      </c>
      <c r="S112" s="440" t="str">
        <f t="shared" si="606"/>
        <v>-</v>
      </c>
      <c r="T112" s="440" t="str">
        <f t="shared" si="606"/>
        <v>-</v>
      </c>
      <c r="U112" s="440" t="str">
        <f t="shared" si="606"/>
        <v>-</v>
      </c>
      <c r="V112" s="440" t="str">
        <f t="shared" si="606"/>
        <v>-</v>
      </c>
      <c r="W112" s="440" t="str">
        <f t="shared" si="606"/>
        <v>-</v>
      </c>
      <c r="X112" s="440" t="str">
        <f t="shared" si="606"/>
        <v>-</v>
      </c>
      <c r="Y112" s="440" t="str">
        <f t="shared" si="606"/>
        <v>-</v>
      </c>
      <c r="Z112" s="440" t="str">
        <f t="shared" si="606"/>
        <v>-</v>
      </c>
      <c r="AA112" s="440" t="str">
        <f t="shared" si="606"/>
        <v>-</v>
      </c>
      <c r="AB112" s="440" t="str">
        <f t="shared" si="606"/>
        <v>-</v>
      </c>
      <c r="AC112" s="440" t="str">
        <f t="shared" si="606"/>
        <v>-</v>
      </c>
      <c r="AD112" s="440" t="str">
        <f t="shared" si="606"/>
        <v>-</v>
      </c>
      <c r="AE112" s="440" t="str">
        <f t="shared" si="606"/>
        <v>-</v>
      </c>
      <c r="AF112" s="440" t="str">
        <f t="shared" si="606"/>
        <v>-</v>
      </c>
      <c r="AG112" s="440" t="str">
        <f t="shared" si="606"/>
        <v>-</v>
      </c>
      <c r="AH112" s="450" t="str">
        <f t="shared" si="606"/>
        <v>-</v>
      </c>
      <c r="AI112" s="18"/>
      <c r="AJ112" s="14"/>
      <c r="AK112" s="14"/>
      <c r="AL112" s="14"/>
      <c r="AM112" s="14"/>
      <c r="AN112" s="18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</row>
    <row r="113" spans="1:60" s="1" customFormat="1" ht="20.25" customHeight="1" x14ac:dyDescent="0.25">
      <c r="A113" s="348"/>
      <c r="B113" s="538"/>
      <c r="C113" s="522" t="s">
        <v>258</v>
      </c>
      <c r="D113" s="418" t="s">
        <v>47</v>
      </c>
      <c r="E113" s="433">
        <v>32</v>
      </c>
      <c r="F113" s="434">
        <f t="shared" ref="F113" si="607">E113</f>
        <v>32</v>
      </c>
      <c r="G113" s="434">
        <f t="shared" ref="G113" si="608">F113</f>
        <v>32</v>
      </c>
      <c r="H113" s="434">
        <f t="shared" ref="H113" si="609">G113</f>
        <v>32</v>
      </c>
      <c r="I113" s="434">
        <f t="shared" ref="I113:I114" si="610">H113</f>
        <v>32</v>
      </c>
      <c r="J113" s="434">
        <f t="shared" ref="J113:J114" si="611">I113</f>
        <v>32</v>
      </c>
      <c r="K113" s="434">
        <f t="shared" ref="K113:K114" si="612">J113</f>
        <v>32</v>
      </c>
      <c r="L113" s="434">
        <f t="shared" ref="L113:L114" si="613">K113</f>
        <v>32</v>
      </c>
      <c r="M113" s="434">
        <f t="shared" ref="M113:M114" si="614">L113</f>
        <v>32</v>
      </c>
      <c r="N113" s="434">
        <f t="shared" ref="N113:N114" si="615">M113</f>
        <v>32</v>
      </c>
      <c r="O113" s="434">
        <f t="shared" ref="O113:O114" si="616">N113</f>
        <v>32</v>
      </c>
      <c r="P113" s="434">
        <f t="shared" ref="P113:P114" si="617">O113</f>
        <v>32</v>
      </c>
      <c r="Q113" s="434">
        <f t="shared" ref="Q113:Q114" si="618">P113</f>
        <v>32</v>
      </c>
      <c r="R113" s="434">
        <f t="shared" ref="R113:R114" si="619">Q113</f>
        <v>32</v>
      </c>
      <c r="S113" s="434">
        <f t="shared" ref="S113:S114" si="620">R113</f>
        <v>32</v>
      </c>
      <c r="T113" s="434">
        <f t="shared" ref="T113:T114" si="621">S113</f>
        <v>32</v>
      </c>
      <c r="U113" s="434">
        <f t="shared" ref="U113:U114" si="622">T113</f>
        <v>32</v>
      </c>
      <c r="V113" s="434">
        <f t="shared" ref="V113:V114" si="623">U113</f>
        <v>32</v>
      </c>
      <c r="W113" s="434">
        <f t="shared" ref="W113:W114" si="624">V113</f>
        <v>32</v>
      </c>
      <c r="X113" s="434">
        <f t="shared" ref="X113:X114" si="625">W113</f>
        <v>32</v>
      </c>
      <c r="Y113" s="434">
        <f t="shared" ref="Y113:Y114" si="626">X113</f>
        <v>32</v>
      </c>
      <c r="Z113" s="434">
        <f t="shared" ref="Z113:Z114" si="627">Y113</f>
        <v>32</v>
      </c>
      <c r="AA113" s="434">
        <f t="shared" ref="AA113:AA114" si="628">Z113</f>
        <v>32</v>
      </c>
      <c r="AB113" s="434">
        <f t="shared" ref="AB113:AB114" si="629">AA113</f>
        <v>32</v>
      </c>
      <c r="AC113" s="434">
        <f t="shared" ref="AC113:AC114" si="630">AB113</f>
        <v>32</v>
      </c>
      <c r="AD113" s="434">
        <f t="shared" ref="AD113:AD114" si="631">AC113</f>
        <v>32</v>
      </c>
      <c r="AE113" s="434">
        <f t="shared" ref="AE113:AE114" si="632">AD113</f>
        <v>32</v>
      </c>
      <c r="AF113" s="434">
        <f t="shared" ref="AF113:AF114" si="633">AE113</f>
        <v>32</v>
      </c>
      <c r="AG113" s="434">
        <f t="shared" ref="AG113:AG114" si="634">AF113</f>
        <v>32</v>
      </c>
      <c r="AH113" s="435">
        <f t="shared" ref="AH113:AH114" si="635">AG113</f>
        <v>32</v>
      </c>
      <c r="AI113" s="18"/>
      <c r="AJ113" s="14"/>
      <c r="AK113" s="14"/>
      <c r="AL113" s="14"/>
      <c r="AM113" s="14"/>
      <c r="AN113" s="18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</row>
    <row r="114" spans="1:60" s="1" customFormat="1" ht="20.25" customHeight="1" x14ac:dyDescent="0.25">
      <c r="A114" s="348"/>
      <c r="B114" s="538"/>
      <c r="C114" s="523"/>
      <c r="D114" s="233" t="s">
        <v>4</v>
      </c>
      <c r="E114" s="232">
        <v>88</v>
      </c>
      <c r="F114" s="232">
        <f>E114</f>
        <v>88</v>
      </c>
      <c r="G114" s="232">
        <f>F114</f>
        <v>88</v>
      </c>
      <c r="H114" s="232">
        <f>G114</f>
        <v>88</v>
      </c>
      <c r="I114" s="232">
        <f t="shared" si="610"/>
        <v>88</v>
      </c>
      <c r="J114" s="232">
        <f t="shared" si="611"/>
        <v>88</v>
      </c>
      <c r="K114" s="232">
        <f t="shared" si="612"/>
        <v>88</v>
      </c>
      <c r="L114" s="232">
        <f t="shared" si="613"/>
        <v>88</v>
      </c>
      <c r="M114" s="232">
        <f t="shared" si="614"/>
        <v>88</v>
      </c>
      <c r="N114" s="232">
        <f t="shared" si="615"/>
        <v>88</v>
      </c>
      <c r="O114" s="232">
        <f t="shared" si="616"/>
        <v>88</v>
      </c>
      <c r="P114" s="232">
        <f t="shared" si="617"/>
        <v>88</v>
      </c>
      <c r="Q114" s="232">
        <f t="shared" si="618"/>
        <v>88</v>
      </c>
      <c r="R114" s="232">
        <f t="shared" si="619"/>
        <v>88</v>
      </c>
      <c r="S114" s="232">
        <f t="shared" si="620"/>
        <v>88</v>
      </c>
      <c r="T114" s="232">
        <f t="shared" si="621"/>
        <v>88</v>
      </c>
      <c r="U114" s="232">
        <f t="shared" si="622"/>
        <v>88</v>
      </c>
      <c r="V114" s="232">
        <f t="shared" si="623"/>
        <v>88</v>
      </c>
      <c r="W114" s="232">
        <f t="shared" si="624"/>
        <v>88</v>
      </c>
      <c r="X114" s="232">
        <f t="shared" si="625"/>
        <v>88</v>
      </c>
      <c r="Y114" s="232">
        <f t="shared" si="626"/>
        <v>88</v>
      </c>
      <c r="Z114" s="232">
        <f t="shared" si="627"/>
        <v>88</v>
      </c>
      <c r="AA114" s="232">
        <f t="shared" si="628"/>
        <v>88</v>
      </c>
      <c r="AB114" s="232">
        <f t="shared" si="629"/>
        <v>88</v>
      </c>
      <c r="AC114" s="232">
        <f t="shared" si="630"/>
        <v>88</v>
      </c>
      <c r="AD114" s="232">
        <f t="shared" si="631"/>
        <v>88</v>
      </c>
      <c r="AE114" s="232">
        <f t="shared" si="632"/>
        <v>88</v>
      </c>
      <c r="AF114" s="232">
        <f t="shared" si="633"/>
        <v>88</v>
      </c>
      <c r="AG114" s="232">
        <f t="shared" si="634"/>
        <v>88</v>
      </c>
      <c r="AH114" s="436">
        <f t="shared" si="635"/>
        <v>88</v>
      </c>
      <c r="AI114" s="18"/>
      <c r="AJ114" s="14"/>
      <c r="AK114" s="14"/>
      <c r="AL114" s="14"/>
      <c r="AM114" s="14"/>
      <c r="AN114" s="18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</row>
    <row r="115" spans="1:60" s="1" customFormat="1" ht="20.25" hidden="1" customHeight="1" x14ac:dyDescent="0.25">
      <c r="A115" s="348"/>
      <c r="B115" s="538"/>
      <c r="C115" s="523"/>
      <c r="D115" s="105" t="s">
        <v>102</v>
      </c>
      <c r="E115" s="373">
        <f>IFERROR(E113*100/E114,0)</f>
        <v>36.363636363636367</v>
      </c>
      <c r="F115" s="373">
        <f>IFERROR(F113*100/F114,0)</f>
        <v>36.363636363636367</v>
      </c>
      <c r="G115" s="373">
        <f>IFERROR(G113*100/G114,0)</f>
        <v>36.363636363636367</v>
      </c>
      <c r="H115" s="373">
        <f>IFERROR(H113*100/H114,0)</f>
        <v>36.363636363636367</v>
      </c>
      <c r="I115" s="373">
        <f t="shared" ref="I115:AH115" si="636">IFERROR(I113*100/I114,0)</f>
        <v>36.363636363636367</v>
      </c>
      <c r="J115" s="373">
        <f t="shared" si="636"/>
        <v>36.363636363636367</v>
      </c>
      <c r="K115" s="373">
        <f t="shared" si="636"/>
        <v>36.363636363636367</v>
      </c>
      <c r="L115" s="373">
        <f t="shared" si="636"/>
        <v>36.363636363636367</v>
      </c>
      <c r="M115" s="373">
        <f t="shared" si="636"/>
        <v>36.363636363636367</v>
      </c>
      <c r="N115" s="373">
        <f t="shared" si="636"/>
        <v>36.363636363636367</v>
      </c>
      <c r="O115" s="373">
        <f t="shared" si="636"/>
        <v>36.363636363636367</v>
      </c>
      <c r="P115" s="373">
        <f t="shared" si="636"/>
        <v>36.363636363636367</v>
      </c>
      <c r="Q115" s="373">
        <f t="shared" si="636"/>
        <v>36.363636363636367</v>
      </c>
      <c r="R115" s="373">
        <f t="shared" si="636"/>
        <v>36.363636363636367</v>
      </c>
      <c r="S115" s="373">
        <f t="shared" si="636"/>
        <v>36.363636363636367</v>
      </c>
      <c r="T115" s="373">
        <f t="shared" si="636"/>
        <v>36.363636363636367</v>
      </c>
      <c r="U115" s="373">
        <f t="shared" si="636"/>
        <v>36.363636363636367</v>
      </c>
      <c r="V115" s="373">
        <f t="shared" si="636"/>
        <v>36.363636363636367</v>
      </c>
      <c r="W115" s="373">
        <f t="shared" si="636"/>
        <v>36.363636363636367</v>
      </c>
      <c r="X115" s="373">
        <f t="shared" si="636"/>
        <v>36.363636363636367</v>
      </c>
      <c r="Y115" s="373">
        <f t="shared" si="636"/>
        <v>36.363636363636367</v>
      </c>
      <c r="Z115" s="373">
        <f t="shared" si="636"/>
        <v>36.363636363636367</v>
      </c>
      <c r="AA115" s="373">
        <f t="shared" si="636"/>
        <v>36.363636363636367</v>
      </c>
      <c r="AB115" s="373">
        <f t="shared" si="636"/>
        <v>36.363636363636367</v>
      </c>
      <c r="AC115" s="373">
        <f t="shared" si="636"/>
        <v>36.363636363636367</v>
      </c>
      <c r="AD115" s="373">
        <f t="shared" si="636"/>
        <v>36.363636363636367</v>
      </c>
      <c r="AE115" s="373">
        <f t="shared" si="636"/>
        <v>36.363636363636367</v>
      </c>
      <c r="AF115" s="373">
        <f t="shared" si="636"/>
        <v>36.363636363636367</v>
      </c>
      <c r="AG115" s="373">
        <f t="shared" si="636"/>
        <v>36.363636363636367</v>
      </c>
      <c r="AH115" s="437">
        <f t="shared" si="636"/>
        <v>36.363636363636367</v>
      </c>
      <c r="AI115" s="18"/>
      <c r="AJ115" s="14"/>
      <c r="AK115" s="14"/>
      <c r="AL115" s="14"/>
      <c r="AM115" s="14"/>
      <c r="AN115" s="18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</row>
    <row r="116" spans="1:60" s="1" customFormat="1" ht="20.25" customHeight="1" x14ac:dyDescent="0.25">
      <c r="A116" s="348"/>
      <c r="B116" s="538"/>
      <c r="C116" s="523"/>
      <c r="D116" s="375" t="s">
        <v>253</v>
      </c>
      <c r="E116" s="271">
        <v>0.88</v>
      </c>
      <c r="F116" s="317" t="str">
        <f>IFERROR(IF((E117&lt;&gt;E$255*E116*100/E114),E117/E$255*E114/100,IF(F$5&lt;&gt;"-",E116,"-")),"-")</f>
        <v>-</v>
      </c>
      <c r="G116" s="317" t="str">
        <f>IFERROR(IF((F117&lt;&gt;Milch!F$43*F116*100/F114),F117/Milch!F$43*F114/100,IF(G$5&lt;&gt;"-",F116,"-")),"-")</f>
        <v>-</v>
      </c>
      <c r="H116" s="317" t="str">
        <f>IFERROR(IF((G117&lt;&gt;Milch!G$43*G116*100/G114),G117/Milch!G$43*G114/100,IF(H$5&lt;&gt;"-",G116,"-")),"-")</f>
        <v>-</v>
      </c>
      <c r="I116" s="317" t="str">
        <f>IFERROR(IF((H117&lt;&gt;Milch!H$43*H116*100/H114),H117/Milch!H$43*H114/100,IF(I$5&lt;&gt;"-",H116,"-")),"-")</f>
        <v>-</v>
      </c>
      <c r="J116" s="317" t="str">
        <f>IFERROR(IF((I117&lt;&gt;Milch!I$43*I116*100/I114),I117/Milch!I$43*I114/100,IF(J$5&lt;&gt;"-",I116,"-")),"-")</f>
        <v>-</v>
      </c>
      <c r="K116" s="317" t="str">
        <f>IFERROR(IF((J117&lt;&gt;Milch!J$43*J116*100/J114),J117/Milch!J$43*J114/100,IF(K$5&lt;&gt;"-",J116,"-")),"-")</f>
        <v>-</v>
      </c>
      <c r="L116" s="317" t="str">
        <f>IFERROR(IF((K117&lt;&gt;Milch!K$43*K116*100/K114),K117/Milch!K$43*K114/100,IF(L$5&lt;&gt;"-",K116,"-")),"-")</f>
        <v>-</v>
      </c>
      <c r="M116" s="317" t="str">
        <f>IFERROR(IF((L117&lt;&gt;Milch!L$43*L116*100/L114),L117/Milch!L$43*L114/100,IF(M$5&lt;&gt;"-",L116,"-")),"-")</f>
        <v>-</v>
      </c>
      <c r="N116" s="317" t="str">
        <f>IFERROR(IF((M117&lt;&gt;Milch!M$43*M116*100/M114),M117/Milch!M$43*M114/100,IF(N$5&lt;&gt;"-",M116,"-")),"-")</f>
        <v>-</v>
      </c>
      <c r="O116" s="317" t="str">
        <f>IFERROR(IF((N117&lt;&gt;Milch!N$43*N116*100/N114),N117/Milch!N$43*N114/100,IF(O$5&lt;&gt;"-",N116,"-")),"-")</f>
        <v>-</v>
      </c>
      <c r="P116" s="317" t="str">
        <f>IFERROR(IF((O117&lt;&gt;Milch!O$43*O116*100/O114),O117/Milch!O$43*O114/100,IF(P$5&lt;&gt;"-",O116,"-")),"-")</f>
        <v>-</v>
      </c>
      <c r="Q116" s="317" t="str">
        <f>IFERROR(IF((P117&lt;&gt;Milch!P$43*P116*100/P114),P117/Milch!P$43*P114/100,IF(Q$5&lt;&gt;"-",P116,"-")),"-")</f>
        <v>-</v>
      </c>
      <c r="R116" s="317" t="str">
        <f>IFERROR(IF((Q117&lt;&gt;Milch!Q$43*Q116*100/Q114),Q117/Milch!Q$43*Q114/100,IF(R$5&lt;&gt;"-",Q116,"-")),"-")</f>
        <v>-</v>
      </c>
      <c r="S116" s="317" t="str">
        <f>IFERROR(IF((R117&lt;&gt;Milch!R$43*R116*100/R114),R117/Milch!R$43*R114/100,IF(S$5&lt;&gt;"-",R116,"-")),"-")</f>
        <v>-</v>
      </c>
      <c r="T116" s="317" t="str">
        <f>IFERROR(IF((S117&lt;&gt;Milch!S$43*S116*100/S114),S117/Milch!S$43*S114/100,IF(T$5&lt;&gt;"-",S116,"-")),"-")</f>
        <v>-</v>
      </c>
      <c r="U116" s="317" t="str">
        <f>IFERROR(IF((T117&lt;&gt;Milch!T$43*T116*100/T114),T117/Milch!T$43*T114/100,IF(U$5&lt;&gt;"-",T116,"-")),"-")</f>
        <v>-</v>
      </c>
      <c r="V116" s="317" t="str">
        <f>IFERROR(IF((U117&lt;&gt;Milch!U$43*U116*100/U114),U117/Milch!U$43*U114/100,IF(V$5&lt;&gt;"-",U116,"-")),"-")</f>
        <v>-</v>
      </c>
      <c r="W116" s="317" t="str">
        <f>IFERROR(IF((V117&lt;&gt;Milch!V$43*V116*100/V114),V117/Milch!V$43*V114/100,IF(W$5&lt;&gt;"-",V116,"-")),"-")</f>
        <v>-</v>
      </c>
      <c r="X116" s="317" t="str">
        <f>IFERROR(IF((W117&lt;&gt;Milch!W$43*W116*100/W114),W117/Milch!W$43*W114/100,IF(X$5&lt;&gt;"-",W116,"-")),"-")</f>
        <v>-</v>
      </c>
      <c r="Y116" s="317" t="str">
        <f>IFERROR(IF((X117&lt;&gt;Milch!X$43*X116*100/X114),X117/Milch!X$43*X114/100,IF(Y$5&lt;&gt;"-",X116,"-")),"-")</f>
        <v>-</v>
      </c>
      <c r="Z116" s="317" t="str">
        <f>IFERROR(IF((Y117&lt;&gt;Milch!Y$43*Y116*100/Y114),Y117/Milch!Y$43*Y114/100,IF(Z$5&lt;&gt;"-",Y116,"-")),"-")</f>
        <v>-</v>
      </c>
      <c r="AA116" s="317" t="str">
        <f>IFERROR(IF((Z117&lt;&gt;Milch!Z$43*Z116*100/Z114),Z117/Milch!Z$43*Z114/100,IF(AA$5&lt;&gt;"-",Z116,"-")),"-")</f>
        <v>-</v>
      </c>
      <c r="AB116" s="317" t="str">
        <f>IFERROR(IF((AA117&lt;&gt;Milch!AA$43*AA116*100/AA114),AA117/Milch!AA$43*AA114/100,IF(AB$5&lt;&gt;"-",AA116,"-")),"-")</f>
        <v>-</v>
      </c>
      <c r="AC116" s="317" t="str">
        <f>IFERROR(IF((AB117&lt;&gt;Milch!AB$43*AB116*100/AB114),AB117/Milch!AB$43*AB114/100,IF(AC$5&lt;&gt;"-",AB116,"-")),"-")</f>
        <v>-</v>
      </c>
      <c r="AD116" s="317" t="str">
        <f>IFERROR(IF((AC117&lt;&gt;Milch!AC$43*AC116*100/AC114),AC117/Milch!AC$43*AC114/100,IF(AD$5&lt;&gt;"-",AC116,"-")),"-")</f>
        <v>-</v>
      </c>
      <c r="AE116" s="317" t="str">
        <f>IFERROR(IF((AD117&lt;&gt;Milch!AD$43*AD116*100/AD114),AD117/Milch!AD$43*AD114/100,IF(AE$5&lt;&gt;"-",AD116,"-")),"-")</f>
        <v>-</v>
      </c>
      <c r="AF116" s="317" t="str">
        <f>IFERROR(IF((AE117&lt;&gt;Milch!AE$43*AE116*100/AE114),AE117/Milch!AE$43*AE114/100,IF(AF$5&lt;&gt;"-",AE116,"-")),"-")</f>
        <v>-</v>
      </c>
      <c r="AG116" s="317" t="str">
        <f>IFERROR(IF((AF117&lt;&gt;Milch!AF$43*AF116*100/AF114),AF117/Milch!AF$43*AF114/100,IF(AG$5&lt;&gt;"-",AF116,"-")),"-")</f>
        <v>-</v>
      </c>
      <c r="AH116" s="388" t="str">
        <f>IFERROR(IF((AG117&lt;&gt;Milch!AG$43*AG116*100/AG114),AG117/Milch!AG$43*AG114/100,IF(AH$5&lt;&gt;"-",AG116,"-")),"-")</f>
        <v>-</v>
      </c>
      <c r="AI116" s="18"/>
      <c r="AJ116" s="14"/>
      <c r="AK116" s="14"/>
      <c r="AL116" s="14"/>
      <c r="AM116" s="14"/>
      <c r="AN116" s="18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</row>
    <row r="117" spans="1:60" s="1" customFormat="1" ht="20.25" customHeight="1" x14ac:dyDescent="0.25">
      <c r="A117" s="348"/>
      <c r="B117" s="538"/>
      <c r="C117" s="523"/>
      <c r="D117" s="273" t="s">
        <v>147</v>
      </c>
      <c r="E117" s="305">
        <f>IFERROR(E$1*E116*100/E114,"-")</f>
        <v>63</v>
      </c>
      <c r="F117" s="305" t="str">
        <f t="shared" ref="F117" si="637">IFERROR(F$1*F116*100/F114,"-")</f>
        <v>-</v>
      </c>
      <c r="G117" s="305" t="str">
        <f t="shared" ref="G117" si="638">IFERROR(G$1*G116*100/G114,"-")</f>
        <v>-</v>
      </c>
      <c r="H117" s="305" t="str">
        <f t="shared" ref="H117" si="639">IFERROR(H$1*H116*100/H114,"-")</f>
        <v>-</v>
      </c>
      <c r="I117" s="305" t="str">
        <f t="shared" ref="I117" si="640">IFERROR(I$1*I116*100/I114,"-")</f>
        <v>-</v>
      </c>
      <c r="J117" s="305" t="str">
        <f t="shared" ref="J117" si="641">IFERROR(J$1*J116*100/J114,"-")</f>
        <v>-</v>
      </c>
      <c r="K117" s="305" t="str">
        <f t="shared" ref="K117" si="642">IFERROR(K$1*K116*100/K114,"-")</f>
        <v>-</v>
      </c>
      <c r="L117" s="305" t="str">
        <f t="shared" ref="L117" si="643">IFERROR(L$1*L116*100/L114,"-")</f>
        <v>-</v>
      </c>
      <c r="M117" s="305" t="str">
        <f t="shared" ref="M117" si="644">IFERROR(M$1*M116*100/M114,"-")</f>
        <v>-</v>
      </c>
      <c r="N117" s="305" t="str">
        <f t="shared" ref="N117" si="645">IFERROR(N$1*N116*100/N114,"-")</f>
        <v>-</v>
      </c>
      <c r="O117" s="305" t="str">
        <f t="shared" ref="O117" si="646">IFERROR(O$1*O116*100/O114,"-")</f>
        <v>-</v>
      </c>
      <c r="P117" s="305" t="str">
        <f t="shared" ref="P117" si="647">IFERROR(P$1*P116*100/P114,"-")</f>
        <v>-</v>
      </c>
      <c r="Q117" s="305" t="str">
        <f t="shared" ref="Q117" si="648">IFERROR(Q$1*Q116*100/Q114,"-")</f>
        <v>-</v>
      </c>
      <c r="R117" s="305" t="str">
        <f t="shared" ref="R117" si="649">IFERROR(R$1*R116*100/R114,"-")</f>
        <v>-</v>
      </c>
      <c r="S117" s="305" t="str">
        <f t="shared" ref="S117" si="650">IFERROR(S$1*S116*100/S114,"-")</f>
        <v>-</v>
      </c>
      <c r="T117" s="305" t="str">
        <f t="shared" ref="T117" si="651">IFERROR(T$1*T116*100/T114,"-")</f>
        <v>-</v>
      </c>
      <c r="U117" s="305" t="str">
        <f t="shared" ref="U117" si="652">IFERROR(U$1*U116*100/U114,"-")</f>
        <v>-</v>
      </c>
      <c r="V117" s="305" t="str">
        <f t="shared" ref="V117" si="653">IFERROR(V$1*V116*100/V114,"-")</f>
        <v>-</v>
      </c>
      <c r="W117" s="305" t="str">
        <f t="shared" ref="W117" si="654">IFERROR(W$1*W116*100/W114,"-")</f>
        <v>-</v>
      </c>
      <c r="X117" s="305" t="str">
        <f t="shared" ref="X117" si="655">IFERROR(X$1*X116*100/X114,"-")</f>
        <v>-</v>
      </c>
      <c r="Y117" s="305" t="str">
        <f t="shared" ref="Y117" si="656">IFERROR(Y$1*Y116*100/Y114,"-")</f>
        <v>-</v>
      </c>
      <c r="Z117" s="305" t="str">
        <f t="shared" ref="Z117" si="657">IFERROR(Z$1*Z116*100/Z114,"-")</f>
        <v>-</v>
      </c>
      <c r="AA117" s="305" t="str">
        <f t="shared" ref="AA117" si="658">IFERROR(AA$1*AA116*100/AA114,"-")</f>
        <v>-</v>
      </c>
      <c r="AB117" s="305" t="str">
        <f t="shared" ref="AB117" si="659">IFERROR(AB$1*AB116*100/AB114,"-")</f>
        <v>-</v>
      </c>
      <c r="AC117" s="305" t="str">
        <f t="shared" ref="AC117" si="660">IFERROR(AC$1*AC116*100/AC114,"-")</f>
        <v>-</v>
      </c>
      <c r="AD117" s="305" t="str">
        <f t="shared" ref="AD117" si="661">IFERROR(AD$1*AD116*100/AD114,"-")</f>
        <v>-</v>
      </c>
      <c r="AE117" s="305" t="str">
        <f t="shared" ref="AE117" si="662">IFERROR(AE$1*AE116*100/AE114,"-")</f>
        <v>-</v>
      </c>
      <c r="AF117" s="305" t="str">
        <f t="shared" ref="AF117" si="663">IFERROR(AF$1*AF116*100/AF114,"-")</f>
        <v>-</v>
      </c>
      <c r="AG117" s="305" t="str">
        <f t="shared" ref="AG117" si="664">IFERROR(AG$1*AG116*100/AG114,"-")</f>
        <v>-</v>
      </c>
      <c r="AH117" s="456" t="str">
        <f t="shared" ref="AH117" si="665">IFERROR(AH$1*AH116*100/AH114,"-")</f>
        <v>-</v>
      </c>
      <c r="AI117" s="18"/>
      <c r="AJ117" s="14"/>
      <c r="AK117" s="14"/>
      <c r="AL117" s="14"/>
      <c r="AM117" s="14"/>
      <c r="AN117" s="18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</row>
    <row r="118" spans="1:60" s="1" customFormat="1" ht="20.25" customHeight="1" thickBot="1" x14ac:dyDescent="0.3">
      <c r="A118" s="348"/>
      <c r="B118" s="538"/>
      <c r="C118" s="523"/>
      <c r="D118" s="233" t="s">
        <v>105</v>
      </c>
      <c r="E118" s="232">
        <f>IF(Milch!E$4&gt;0,E$11,"-")</f>
        <v>2</v>
      </c>
      <c r="F118" s="232" t="str">
        <f>IF(Milch!F$4&gt;0,F$11,"-")</f>
        <v>-</v>
      </c>
      <c r="G118" s="232" t="str">
        <f>IF(Milch!G$4&gt;0,G$11,"-")</f>
        <v>-</v>
      </c>
      <c r="H118" s="232" t="str">
        <f>IF(Milch!H$4&gt;0,H$11,"-")</f>
        <v>-</v>
      </c>
      <c r="I118" s="232" t="str">
        <f>IF(Milch!I$4&gt;0,I$11,"-")</f>
        <v>-</v>
      </c>
      <c r="J118" s="232" t="str">
        <f>IF(Milch!J$4&gt;0,J$11,"-")</f>
        <v>-</v>
      </c>
      <c r="K118" s="232" t="str">
        <f>IF(Milch!K$4&gt;0,K$11,"-")</f>
        <v>-</v>
      </c>
      <c r="L118" s="232" t="str">
        <f>IF(Milch!L$4&gt;0,L$11,"-")</f>
        <v>-</v>
      </c>
      <c r="M118" s="232" t="str">
        <f>IF(Milch!M$4&gt;0,M$11,"-")</f>
        <v>-</v>
      </c>
      <c r="N118" s="232" t="str">
        <f>IF(Milch!N$4&gt;0,N$11,"-")</f>
        <v>-</v>
      </c>
      <c r="O118" s="232" t="str">
        <f>IF(Milch!O$4&gt;0,O$11,"-")</f>
        <v>-</v>
      </c>
      <c r="P118" s="232" t="str">
        <f>IF(Milch!P$4&gt;0,P$11,"-")</f>
        <v>-</v>
      </c>
      <c r="Q118" s="232" t="str">
        <f>IF(Milch!Q$4&gt;0,Q$11,"-")</f>
        <v>-</v>
      </c>
      <c r="R118" s="232" t="str">
        <f>IF(Milch!R$4&gt;0,R$11,"-")</f>
        <v>-</v>
      </c>
      <c r="S118" s="232" t="str">
        <f>IF(Milch!S$4&gt;0,S$11,"-")</f>
        <v>-</v>
      </c>
      <c r="T118" s="232" t="str">
        <f>IF(Milch!T$4&gt;0,T$11,"-")</f>
        <v>-</v>
      </c>
      <c r="U118" s="232" t="str">
        <f>IF(Milch!U$4&gt;0,U$11,"-")</f>
        <v>-</v>
      </c>
      <c r="V118" s="232" t="str">
        <f>IF(Milch!V$4&gt;0,V$11,"-")</f>
        <v>-</v>
      </c>
      <c r="W118" s="232" t="str">
        <f>IF(Milch!W$4&gt;0,W$11,"-")</f>
        <v>-</v>
      </c>
      <c r="X118" s="232" t="str">
        <f>IF(Milch!X$4&gt;0,X$11,"-")</f>
        <v>-</v>
      </c>
      <c r="Y118" s="232" t="str">
        <f>IF(Milch!Y$4&gt;0,Y$11,"-")</f>
        <v>-</v>
      </c>
      <c r="Z118" s="232" t="str">
        <f>IF(Milch!Z$4&gt;0,Z$11,"-")</f>
        <v>-</v>
      </c>
      <c r="AA118" s="232" t="str">
        <f>IF(Milch!AA$4&gt;0,AA$11,"-")</f>
        <v>-</v>
      </c>
      <c r="AB118" s="232" t="str">
        <f>IF(Milch!AB$4&gt;0,AB$11,"-")</f>
        <v>-</v>
      </c>
      <c r="AC118" s="232" t="str">
        <f>IF(Milch!AC$4&gt;0,AC$11,"-")</f>
        <v>-</v>
      </c>
      <c r="AD118" s="232" t="str">
        <f>IF(Milch!AD$4&gt;0,AD$11,"-")</f>
        <v>-</v>
      </c>
      <c r="AE118" s="232" t="str">
        <f>IF(Milch!AE$4&gt;0,AE$11,"-")</f>
        <v>-</v>
      </c>
      <c r="AF118" s="232" t="str">
        <f>IF(Milch!AF$4&gt;0,AF$11,"-")</f>
        <v>-</v>
      </c>
      <c r="AG118" s="232" t="str">
        <f>IF(Milch!AG$4&gt;0,AG$11,"-")</f>
        <v>-</v>
      </c>
      <c r="AH118" s="436" t="str">
        <f>IF(Milch!AH$4&gt;0,AH$11,"-")</f>
        <v>-</v>
      </c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</row>
    <row r="119" spans="1:60" s="1" customFormat="1" ht="20.25" hidden="1" customHeight="1" x14ac:dyDescent="0.25">
      <c r="A119" s="348"/>
      <c r="B119" s="538"/>
      <c r="C119" s="523"/>
      <c r="D119" s="297" t="s">
        <v>261</v>
      </c>
      <c r="E119" s="319">
        <f>IFERROR(E120*E114/100,"-")</f>
        <v>0.86239999999999994</v>
      </c>
      <c r="F119" s="319" t="str">
        <f t="shared" ref="F119" si="666">IFERROR(F120*F114/100,"-")</f>
        <v>-</v>
      </c>
      <c r="G119" s="319" t="str">
        <f t="shared" ref="G119" si="667">IFERROR(G120*G114/100,"-")</f>
        <v>-</v>
      </c>
      <c r="H119" s="319" t="str">
        <f t="shared" ref="H119" si="668">IFERROR(H120*H114/100,"-")</f>
        <v>-</v>
      </c>
      <c r="I119" s="319" t="str">
        <f t="shared" ref="I119" si="669">IFERROR(I120*I114/100,"-")</f>
        <v>-</v>
      </c>
      <c r="J119" s="319" t="str">
        <f t="shared" ref="J119" si="670">IFERROR(J120*J114/100,"-")</f>
        <v>-</v>
      </c>
      <c r="K119" s="319" t="str">
        <f t="shared" ref="K119" si="671">IFERROR(K120*K114/100,"-")</f>
        <v>-</v>
      </c>
      <c r="L119" s="319" t="str">
        <f t="shared" ref="L119" si="672">IFERROR(L120*L114/100,"-")</f>
        <v>-</v>
      </c>
      <c r="M119" s="319" t="str">
        <f t="shared" ref="M119" si="673">IFERROR(M120*M114/100,"-")</f>
        <v>-</v>
      </c>
      <c r="N119" s="319" t="str">
        <f t="shared" ref="N119" si="674">IFERROR(N120*N114/100,"-")</f>
        <v>-</v>
      </c>
      <c r="O119" s="319" t="str">
        <f t="shared" ref="O119" si="675">IFERROR(O120*O114/100,"-")</f>
        <v>-</v>
      </c>
      <c r="P119" s="319" t="str">
        <f t="shared" ref="P119" si="676">IFERROR(P120*P114/100,"-")</f>
        <v>-</v>
      </c>
      <c r="Q119" s="319" t="str">
        <f t="shared" ref="Q119" si="677">IFERROR(Q120*Q114/100,"-")</f>
        <v>-</v>
      </c>
      <c r="R119" s="319" t="str">
        <f t="shared" ref="R119" si="678">IFERROR(R120*R114/100,"-")</f>
        <v>-</v>
      </c>
      <c r="S119" s="319" t="str">
        <f t="shared" ref="S119" si="679">IFERROR(S120*S114/100,"-")</f>
        <v>-</v>
      </c>
      <c r="T119" s="319" t="str">
        <f t="shared" ref="T119" si="680">IFERROR(T120*T114/100,"-")</f>
        <v>-</v>
      </c>
      <c r="U119" s="319" t="str">
        <f t="shared" ref="U119" si="681">IFERROR(U120*U114/100,"-")</f>
        <v>-</v>
      </c>
      <c r="V119" s="319" t="str">
        <f t="shared" ref="V119" si="682">IFERROR(V120*V114/100,"-")</f>
        <v>-</v>
      </c>
      <c r="W119" s="319" t="str">
        <f t="shared" ref="W119" si="683">IFERROR(W120*W114/100,"-")</f>
        <v>-</v>
      </c>
      <c r="X119" s="319" t="str">
        <f t="shared" ref="X119" si="684">IFERROR(X120*X114/100,"-")</f>
        <v>-</v>
      </c>
      <c r="Y119" s="319" t="str">
        <f t="shared" ref="Y119" si="685">IFERROR(Y120*Y114/100,"-")</f>
        <v>-</v>
      </c>
      <c r="Z119" s="319" t="str">
        <f t="shared" ref="Z119" si="686">IFERROR(Z120*Z114/100,"-")</f>
        <v>-</v>
      </c>
      <c r="AA119" s="319" t="str">
        <f t="shared" ref="AA119" si="687">IFERROR(AA120*AA114/100,"-")</f>
        <v>-</v>
      </c>
      <c r="AB119" s="319" t="str">
        <f t="shared" ref="AB119" si="688">IFERROR(AB120*AB114/100,"-")</f>
        <v>-</v>
      </c>
      <c r="AC119" s="319" t="str">
        <f t="shared" ref="AC119" si="689">IFERROR(AC120*AC114/100,"-")</f>
        <v>-</v>
      </c>
      <c r="AD119" s="319" t="str">
        <f t="shared" ref="AD119" si="690">IFERROR(AD120*AD114/100,"-")</f>
        <v>-</v>
      </c>
      <c r="AE119" s="319" t="str">
        <f t="shared" ref="AE119" si="691">IFERROR(AE120*AE114/100,"-")</f>
        <v>-</v>
      </c>
      <c r="AF119" s="319" t="str">
        <f t="shared" ref="AF119" si="692">IFERROR(AF120*AF114/100,"-")</f>
        <v>-</v>
      </c>
      <c r="AG119" s="319" t="str">
        <f t="shared" ref="AG119" si="693">IFERROR(AG120*AG114/100,"-")</f>
        <v>-</v>
      </c>
      <c r="AH119" s="457" t="str">
        <f t="shared" ref="AH119" si="694">IFERROR(AH120*AH114/100,"-")</f>
        <v>-</v>
      </c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</row>
    <row r="120" spans="1:60" s="1" customFormat="1" ht="20.25" hidden="1" customHeight="1" x14ac:dyDescent="0.25">
      <c r="A120" s="348"/>
      <c r="B120" s="538"/>
      <c r="C120" s="523"/>
      <c r="D120" s="321" t="s">
        <v>220</v>
      </c>
      <c r="E120" s="320">
        <f>IFERROR(E117/E$255*(100-E118)/100,"-")</f>
        <v>0.98</v>
      </c>
      <c r="F120" s="320" t="str">
        <f t="shared" ref="F120:AH120" si="695">IFERROR(F117/F$255*(100-F118)/100,"-")</f>
        <v>-</v>
      </c>
      <c r="G120" s="320" t="str">
        <f t="shared" si="695"/>
        <v>-</v>
      </c>
      <c r="H120" s="320" t="str">
        <f t="shared" si="695"/>
        <v>-</v>
      </c>
      <c r="I120" s="320" t="str">
        <f t="shared" si="695"/>
        <v>-</v>
      </c>
      <c r="J120" s="320" t="str">
        <f t="shared" si="695"/>
        <v>-</v>
      </c>
      <c r="K120" s="320" t="str">
        <f t="shared" si="695"/>
        <v>-</v>
      </c>
      <c r="L120" s="320" t="str">
        <f t="shared" si="695"/>
        <v>-</v>
      </c>
      <c r="M120" s="320" t="str">
        <f t="shared" si="695"/>
        <v>-</v>
      </c>
      <c r="N120" s="320" t="str">
        <f t="shared" si="695"/>
        <v>-</v>
      </c>
      <c r="O120" s="320" t="str">
        <f t="shared" si="695"/>
        <v>-</v>
      </c>
      <c r="P120" s="320" t="str">
        <f t="shared" si="695"/>
        <v>-</v>
      </c>
      <c r="Q120" s="320" t="str">
        <f t="shared" si="695"/>
        <v>-</v>
      </c>
      <c r="R120" s="320" t="str">
        <f t="shared" si="695"/>
        <v>-</v>
      </c>
      <c r="S120" s="320" t="str">
        <f t="shared" si="695"/>
        <v>-</v>
      </c>
      <c r="T120" s="320" t="str">
        <f t="shared" si="695"/>
        <v>-</v>
      </c>
      <c r="U120" s="320" t="str">
        <f t="shared" si="695"/>
        <v>-</v>
      </c>
      <c r="V120" s="320" t="str">
        <f t="shared" si="695"/>
        <v>-</v>
      </c>
      <c r="W120" s="320" t="str">
        <f t="shared" si="695"/>
        <v>-</v>
      </c>
      <c r="X120" s="320" t="str">
        <f t="shared" si="695"/>
        <v>-</v>
      </c>
      <c r="Y120" s="320" t="str">
        <f t="shared" si="695"/>
        <v>-</v>
      </c>
      <c r="Z120" s="320" t="str">
        <f t="shared" si="695"/>
        <v>-</v>
      </c>
      <c r="AA120" s="320" t="str">
        <f t="shared" si="695"/>
        <v>-</v>
      </c>
      <c r="AB120" s="320" t="str">
        <f t="shared" si="695"/>
        <v>-</v>
      </c>
      <c r="AC120" s="320" t="str">
        <f t="shared" si="695"/>
        <v>-</v>
      </c>
      <c r="AD120" s="320" t="str">
        <f t="shared" si="695"/>
        <v>-</v>
      </c>
      <c r="AE120" s="320" t="str">
        <f t="shared" si="695"/>
        <v>-</v>
      </c>
      <c r="AF120" s="320" t="str">
        <f t="shared" si="695"/>
        <v>-</v>
      </c>
      <c r="AG120" s="320" t="str">
        <f t="shared" si="695"/>
        <v>-</v>
      </c>
      <c r="AH120" s="460" t="str">
        <f t="shared" si="695"/>
        <v>-</v>
      </c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</row>
    <row r="121" spans="1:60" s="1" customFormat="1" ht="20.25" hidden="1" customHeight="1" x14ac:dyDescent="0.25">
      <c r="A121" s="348"/>
      <c r="B121" s="538"/>
      <c r="C121" s="523"/>
      <c r="D121" s="297" t="s">
        <v>177</v>
      </c>
      <c r="E121" s="298">
        <f t="shared" ref="E121:AH121" si="696">IFERROR(E115/100*E119,"0")</f>
        <v>0.31359999999999999</v>
      </c>
      <c r="F121" s="298" t="str">
        <f t="shared" si="696"/>
        <v>0</v>
      </c>
      <c r="G121" s="298" t="str">
        <f t="shared" si="696"/>
        <v>0</v>
      </c>
      <c r="H121" s="298" t="str">
        <f t="shared" si="696"/>
        <v>0</v>
      </c>
      <c r="I121" s="298" t="str">
        <f t="shared" si="696"/>
        <v>0</v>
      </c>
      <c r="J121" s="298" t="str">
        <f t="shared" si="696"/>
        <v>0</v>
      </c>
      <c r="K121" s="298" t="str">
        <f t="shared" si="696"/>
        <v>0</v>
      </c>
      <c r="L121" s="298" t="str">
        <f t="shared" si="696"/>
        <v>0</v>
      </c>
      <c r="M121" s="298" t="str">
        <f t="shared" si="696"/>
        <v>0</v>
      </c>
      <c r="N121" s="298" t="str">
        <f t="shared" si="696"/>
        <v>0</v>
      </c>
      <c r="O121" s="298" t="str">
        <f t="shared" si="696"/>
        <v>0</v>
      </c>
      <c r="P121" s="298" t="str">
        <f t="shared" si="696"/>
        <v>0</v>
      </c>
      <c r="Q121" s="298" t="str">
        <f t="shared" si="696"/>
        <v>0</v>
      </c>
      <c r="R121" s="298" t="str">
        <f t="shared" si="696"/>
        <v>0</v>
      </c>
      <c r="S121" s="298" t="str">
        <f t="shared" si="696"/>
        <v>0</v>
      </c>
      <c r="T121" s="298" t="str">
        <f t="shared" si="696"/>
        <v>0</v>
      </c>
      <c r="U121" s="298" t="str">
        <f t="shared" si="696"/>
        <v>0</v>
      </c>
      <c r="V121" s="298" t="str">
        <f t="shared" si="696"/>
        <v>0</v>
      </c>
      <c r="W121" s="298" t="str">
        <f t="shared" si="696"/>
        <v>0</v>
      </c>
      <c r="X121" s="298" t="str">
        <f t="shared" si="696"/>
        <v>0</v>
      </c>
      <c r="Y121" s="298" t="str">
        <f t="shared" si="696"/>
        <v>0</v>
      </c>
      <c r="Z121" s="298" t="str">
        <f t="shared" si="696"/>
        <v>0</v>
      </c>
      <c r="AA121" s="298" t="str">
        <f t="shared" si="696"/>
        <v>0</v>
      </c>
      <c r="AB121" s="298" t="str">
        <f t="shared" si="696"/>
        <v>0</v>
      </c>
      <c r="AC121" s="298" t="str">
        <f t="shared" si="696"/>
        <v>0</v>
      </c>
      <c r="AD121" s="298" t="str">
        <f t="shared" si="696"/>
        <v>0</v>
      </c>
      <c r="AE121" s="298" t="str">
        <f t="shared" si="696"/>
        <v>0</v>
      </c>
      <c r="AF121" s="298" t="str">
        <f t="shared" si="696"/>
        <v>0</v>
      </c>
      <c r="AG121" s="298" t="str">
        <f t="shared" si="696"/>
        <v>0</v>
      </c>
      <c r="AH121" s="438" t="str">
        <f t="shared" si="696"/>
        <v>0</v>
      </c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</row>
    <row r="122" spans="1:60" s="1" customFormat="1" ht="20.25" hidden="1" customHeight="1" thickBot="1" x14ac:dyDescent="0.3">
      <c r="A122" s="348"/>
      <c r="B122" s="538"/>
      <c r="C122" s="524"/>
      <c r="D122" s="439" t="s">
        <v>183</v>
      </c>
      <c r="E122" s="440">
        <f t="shared" ref="E122:AH122" si="697">IFERROR(E119*100/E114*E114/88,"-")</f>
        <v>0.98</v>
      </c>
      <c r="F122" s="440" t="str">
        <f t="shared" si="697"/>
        <v>-</v>
      </c>
      <c r="G122" s="440" t="str">
        <f t="shared" si="697"/>
        <v>-</v>
      </c>
      <c r="H122" s="440" t="str">
        <f t="shared" si="697"/>
        <v>-</v>
      </c>
      <c r="I122" s="440" t="str">
        <f t="shared" si="697"/>
        <v>-</v>
      </c>
      <c r="J122" s="440" t="str">
        <f t="shared" si="697"/>
        <v>-</v>
      </c>
      <c r="K122" s="440" t="str">
        <f t="shared" si="697"/>
        <v>-</v>
      </c>
      <c r="L122" s="440" t="str">
        <f t="shared" si="697"/>
        <v>-</v>
      </c>
      <c r="M122" s="440" t="str">
        <f t="shared" si="697"/>
        <v>-</v>
      </c>
      <c r="N122" s="440" t="str">
        <f t="shared" si="697"/>
        <v>-</v>
      </c>
      <c r="O122" s="440" t="str">
        <f t="shared" si="697"/>
        <v>-</v>
      </c>
      <c r="P122" s="440" t="str">
        <f t="shared" si="697"/>
        <v>-</v>
      </c>
      <c r="Q122" s="440" t="str">
        <f t="shared" si="697"/>
        <v>-</v>
      </c>
      <c r="R122" s="440" t="str">
        <f t="shared" si="697"/>
        <v>-</v>
      </c>
      <c r="S122" s="440" t="str">
        <f t="shared" si="697"/>
        <v>-</v>
      </c>
      <c r="T122" s="440" t="str">
        <f t="shared" si="697"/>
        <v>-</v>
      </c>
      <c r="U122" s="440" t="str">
        <f t="shared" si="697"/>
        <v>-</v>
      </c>
      <c r="V122" s="440" t="str">
        <f t="shared" si="697"/>
        <v>-</v>
      </c>
      <c r="W122" s="440" t="str">
        <f t="shared" si="697"/>
        <v>-</v>
      </c>
      <c r="X122" s="440" t="str">
        <f t="shared" si="697"/>
        <v>-</v>
      </c>
      <c r="Y122" s="440" t="str">
        <f t="shared" si="697"/>
        <v>-</v>
      </c>
      <c r="Z122" s="440" t="str">
        <f t="shared" si="697"/>
        <v>-</v>
      </c>
      <c r="AA122" s="440" t="str">
        <f t="shared" si="697"/>
        <v>-</v>
      </c>
      <c r="AB122" s="440" t="str">
        <f t="shared" si="697"/>
        <v>-</v>
      </c>
      <c r="AC122" s="440" t="str">
        <f t="shared" si="697"/>
        <v>-</v>
      </c>
      <c r="AD122" s="440" t="str">
        <f t="shared" si="697"/>
        <v>-</v>
      </c>
      <c r="AE122" s="440" t="str">
        <f t="shared" si="697"/>
        <v>-</v>
      </c>
      <c r="AF122" s="440" t="str">
        <f t="shared" si="697"/>
        <v>-</v>
      </c>
      <c r="AG122" s="440" t="str">
        <f t="shared" si="697"/>
        <v>-</v>
      </c>
      <c r="AH122" s="450" t="str">
        <f t="shared" si="697"/>
        <v>-</v>
      </c>
      <c r="AI122" s="18"/>
      <c r="AJ122" s="14"/>
      <c r="AK122" s="14"/>
      <c r="AL122" s="14"/>
      <c r="AM122" s="14"/>
      <c r="AN122" s="18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</row>
    <row r="123" spans="1:60" s="1" customFormat="1" ht="20.25" customHeight="1" x14ac:dyDescent="0.25">
      <c r="A123" s="348"/>
      <c r="B123" s="538"/>
      <c r="C123" s="522" t="s">
        <v>154</v>
      </c>
      <c r="D123" s="418" t="s">
        <v>47</v>
      </c>
      <c r="E123" s="433">
        <v>30</v>
      </c>
      <c r="F123" s="434">
        <f t="shared" ref="F123" si="698">E123</f>
        <v>30</v>
      </c>
      <c r="G123" s="434">
        <f t="shared" ref="G123" si="699">F123</f>
        <v>30</v>
      </c>
      <c r="H123" s="434">
        <f t="shared" ref="H123" si="700">G123</f>
        <v>30</v>
      </c>
      <c r="I123" s="434">
        <f t="shared" ref="I123:I124" si="701">H123</f>
        <v>30</v>
      </c>
      <c r="J123" s="434">
        <f t="shared" ref="J123:J124" si="702">I123</f>
        <v>30</v>
      </c>
      <c r="K123" s="434">
        <f t="shared" ref="K123:K124" si="703">J123</f>
        <v>30</v>
      </c>
      <c r="L123" s="434">
        <f t="shared" ref="L123:L124" si="704">K123</f>
        <v>30</v>
      </c>
      <c r="M123" s="434">
        <f t="shared" ref="M123:M124" si="705">L123</f>
        <v>30</v>
      </c>
      <c r="N123" s="434">
        <f t="shared" ref="N123:N124" si="706">M123</f>
        <v>30</v>
      </c>
      <c r="O123" s="434">
        <f t="shared" ref="O123:O124" si="707">N123</f>
        <v>30</v>
      </c>
      <c r="P123" s="434">
        <f t="shared" ref="P123:P124" si="708">O123</f>
        <v>30</v>
      </c>
      <c r="Q123" s="434">
        <f t="shared" ref="Q123:Q124" si="709">P123</f>
        <v>30</v>
      </c>
      <c r="R123" s="434">
        <f t="shared" ref="R123:R124" si="710">Q123</f>
        <v>30</v>
      </c>
      <c r="S123" s="434">
        <f t="shared" ref="S123:S124" si="711">R123</f>
        <v>30</v>
      </c>
      <c r="T123" s="434">
        <f t="shared" ref="T123:T124" si="712">S123</f>
        <v>30</v>
      </c>
      <c r="U123" s="434">
        <f t="shared" ref="U123:U124" si="713">T123</f>
        <v>30</v>
      </c>
      <c r="V123" s="434">
        <f t="shared" ref="V123:V124" si="714">U123</f>
        <v>30</v>
      </c>
      <c r="W123" s="434">
        <f t="shared" ref="W123:W124" si="715">V123</f>
        <v>30</v>
      </c>
      <c r="X123" s="434">
        <f t="shared" ref="X123:X124" si="716">W123</f>
        <v>30</v>
      </c>
      <c r="Y123" s="434">
        <f t="shared" ref="Y123:Y124" si="717">X123</f>
        <v>30</v>
      </c>
      <c r="Z123" s="434">
        <f t="shared" ref="Z123:Z124" si="718">Y123</f>
        <v>30</v>
      </c>
      <c r="AA123" s="434">
        <f t="shared" ref="AA123:AA124" si="719">Z123</f>
        <v>30</v>
      </c>
      <c r="AB123" s="434">
        <f t="shared" ref="AB123:AB124" si="720">AA123</f>
        <v>30</v>
      </c>
      <c r="AC123" s="434">
        <f t="shared" ref="AC123:AC124" si="721">AB123</f>
        <v>30</v>
      </c>
      <c r="AD123" s="434">
        <f t="shared" ref="AD123:AD124" si="722">AC123</f>
        <v>30</v>
      </c>
      <c r="AE123" s="434">
        <f t="shared" ref="AE123:AE124" si="723">AD123</f>
        <v>30</v>
      </c>
      <c r="AF123" s="434">
        <f t="shared" ref="AF123:AF124" si="724">AE123</f>
        <v>30</v>
      </c>
      <c r="AG123" s="434">
        <f t="shared" ref="AG123:AG124" si="725">AF123</f>
        <v>30</v>
      </c>
      <c r="AH123" s="435">
        <f t="shared" ref="AH123:AH124" si="726">AG123</f>
        <v>30</v>
      </c>
      <c r="AI123" s="18"/>
      <c r="AJ123" s="14"/>
      <c r="AK123" s="14"/>
      <c r="AL123" s="14"/>
      <c r="AM123" s="14"/>
      <c r="AN123" s="18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</row>
    <row r="124" spans="1:60" s="1" customFormat="1" ht="20.25" customHeight="1" x14ac:dyDescent="0.25">
      <c r="A124" s="348"/>
      <c r="B124" s="538"/>
      <c r="C124" s="523"/>
      <c r="D124" s="233" t="s">
        <v>4</v>
      </c>
      <c r="E124" s="232">
        <v>88</v>
      </c>
      <c r="F124" s="232">
        <f>E124</f>
        <v>88</v>
      </c>
      <c r="G124" s="232">
        <f>F124</f>
        <v>88</v>
      </c>
      <c r="H124" s="232">
        <f>G124</f>
        <v>88</v>
      </c>
      <c r="I124" s="232">
        <f t="shared" si="701"/>
        <v>88</v>
      </c>
      <c r="J124" s="232">
        <f t="shared" si="702"/>
        <v>88</v>
      </c>
      <c r="K124" s="232">
        <f t="shared" si="703"/>
        <v>88</v>
      </c>
      <c r="L124" s="232">
        <f t="shared" si="704"/>
        <v>88</v>
      </c>
      <c r="M124" s="232">
        <f t="shared" si="705"/>
        <v>88</v>
      </c>
      <c r="N124" s="232">
        <f t="shared" si="706"/>
        <v>88</v>
      </c>
      <c r="O124" s="232">
        <f t="shared" si="707"/>
        <v>88</v>
      </c>
      <c r="P124" s="232">
        <f t="shared" si="708"/>
        <v>88</v>
      </c>
      <c r="Q124" s="232">
        <f t="shared" si="709"/>
        <v>88</v>
      </c>
      <c r="R124" s="232">
        <f t="shared" si="710"/>
        <v>88</v>
      </c>
      <c r="S124" s="232">
        <f t="shared" si="711"/>
        <v>88</v>
      </c>
      <c r="T124" s="232">
        <f t="shared" si="712"/>
        <v>88</v>
      </c>
      <c r="U124" s="232">
        <f t="shared" si="713"/>
        <v>88</v>
      </c>
      <c r="V124" s="232">
        <f t="shared" si="714"/>
        <v>88</v>
      </c>
      <c r="W124" s="232">
        <f t="shared" si="715"/>
        <v>88</v>
      </c>
      <c r="X124" s="232">
        <f t="shared" si="716"/>
        <v>88</v>
      </c>
      <c r="Y124" s="232">
        <f t="shared" si="717"/>
        <v>88</v>
      </c>
      <c r="Z124" s="232">
        <f t="shared" si="718"/>
        <v>88</v>
      </c>
      <c r="AA124" s="232">
        <f t="shared" si="719"/>
        <v>88</v>
      </c>
      <c r="AB124" s="232">
        <f t="shared" si="720"/>
        <v>88</v>
      </c>
      <c r="AC124" s="232">
        <f t="shared" si="721"/>
        <v>88</v>
      </c>
      <c r="AD124" s="232">
        <f t="shared" si="722"/>
        <v>88</v>
      </c>
      <c r="AE124" s="232">
        <f t="shared" si="723"/>
        <v>88</v>
      </c>
      <c r="AF124" s="232">
        <f t="shared" si="724"/>
        <v>88</v>
      </c>
      <c r="AG124" s="232">
        <f t="shared" si="725"/>
        <v>88</v>
      </c>
      <c r="AH124" s="436">
        <f t="shared" si="726"/>
        <v>88</v>
      </c>
      <c r="AI124" s="18"/>
      <c r="AJ124" s="14"/>
      <c r="AK124" s="14"/>
      <c r="AL124" s="14"/>
      <c r="AM124" s="14"/>
      <c r="AN124" s="18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</row>
    <row r="125" spans="1:60" s="1" customFormat="1" ht="20.25" hidden="1" customHeight="1" x14ac:dyDescent="0.25">
      <c r="A125" s="348"/>
      <c r="B125" s="538"/>
      <c r="C125" s="523"/>
      <c r="D125" s="105" t="s">
        <v>102</v>
      </c>
      <c r="E125" s="373">
        <f>IFERROR(E123*100/E124,0)</f>
        <v>34.090909090909093</v>
      </c>
      <c r="F125" s="373">
        <f>IFERROR(F123*100/F124,0)</f>
        <v>34.090909090909093</v>
      </c>
      <c r="G125" s="373">
        <f>IFERROR(G123*100/G124,0)</f>
        <v>34.090909090909093</v>
      </c>
      <c r="H125" s="373">
        <f>IFERROR(H123*100/H124,0)</f>
        <v>34.090909090909093</v>
      </c>
      <c r="I125" s="373">
        <f t="shared" ref="I125:AH125" si="727">IFERROR(I123*100/I124,0)</f>
        <v>34.090909090909093</v>
      </c>
      <c r="J125" s="373">
        <f t="shared" si="727"/>
        <v>34.090909090909093</v>
      </c>
      <c r="K125" s="373">
        <f t="shared" si="727"/>
        <v>34.090909090909093</v>
      </c>
      <c r="L125" s="373">
        <f t="shared" si="727"/>
        <v>34.090909090909093</v>
      </c>
      <c r="M125" s="373">
        <f t="shared" si="727"/>
        <v>34.090909090909093</v>
      </c>
      <c r="N125" s="373">
        <f t="shared" si="727"/>
        <v>34.090909090909093</v>
      </c>
      <c r="O125" s="373">
        <f t="shared" si="727"/>
        <v>34.090909090909093</v>
      </c>
      <c r="P125" s="373">
        <f t="shared" si="727"/>
        <v>34.090909090909093</v>
      </c>
      <c r="Q125" s="373">
        <f t="shared" si="727"/>
        <v>34.090909090909093</v>
      </c>
      <c r="R125" s="373">
        <f t="shared" si="727"/>
        <v>34.090909090909093</v>
      </c>
      <c r="S125" s="373">
        <f t="shared" si="727"/>
        <v>34.090909090909093</v>
      </c>
      <c r="T125" s="373">
        <f t="shared" si="727"/>
        <v>34.090909090909093</v>
      </c>
      <c r="U125" s="373">
        <f t="shared" si="727"/>
        <v>34.090909090909093</v>
      </c>
      <c r="V125" s="373">
        <f t="shared" si="727"/>
        <v>34.090909090909093</v>
      </c>
      <c r="W125" s="373">
        <f t="shared" si="727"/>
        <v>34.090909090909093</v>
      </c>
      <c r="X125" s="373">
        <f t="shared" si="727"/>
        <v>34.090909090909093</v>
      </c>
      <c r="Y125" s="373">
        <f t="shared" si="727"/>
        <v>34.090909090909093</v>
      </c>
      <c r="Z125" s="373">
        <f t="shared" si="727"/>
        <v>34.090909090909093</v>
      </c>
      <c r="AA125" s="373">
        <f t="shared" si="727"/>
        <v>34.090909090909093</v>
      </c>
      <c r="AB125" s="373">
        <f t="shared" si="727"/>
        <v>34.090909090909093</v>
      </c>
      <c r="AC125" s="373">
        <f t="shared" si="727"/>
        <v>34.090909090909093</v>
      </c>
      <c r="AD125" s="373">
        <f t="shared" si="727"/>
        <v>34.090909090909093</v>
      </c>
      <c r="AE125" s="373">
        <f t="shared" si="727"/>
        <v>34.090909090909093</v>
      </c>
      <c r="AF125" s="373">
        <f t="shared" si="727"/>
        <v>34.090909090909093</v>
      </c>
      <c r="AG125" s="373">
        <f t="shared" si="727"/>
        <v>34.090909090909093</v>
      </c>
      <c r="AH125" s="437">
        <f t="shared" si="727"/>
        <v>34.090909090909093</v>
      </c>
      <c r="AI125" s="18"/>
      <c r="AJ125" s="14"/>
      <c r="AK125" s="14"/>
      <c r="AL125" s="14"/>
      <c r="AM125" s="14"/>
      <c r="AN125" s="18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</row>
    <row r="126" spans="1:60" s="1" customFormat="1" ht="20.25" customHeight="1" x14ac:dyDescent="0.25">
      <c r="A126" s="348"/>
      <c r="B126" s="538"/>
      <c r="C126" s="523"/>
      <c r="D126" s="375" t="s">
        <v>253</v>
      </c>
      <c r="E126" s="271">
        <f>1*0.88</f>
        <v>0.88</v>
      </c>
      <c r="F126" s="317" t="str">
        <f>IFERROR(IF((E127&lt;&gt;E$255*E126*100/E124),E127/E$255*E124/100,IF(F$5&lt;&gt;"-",E126,"-")),"-")</f>
        <v>-</v>
      </c>
      <c r="G126" s="317" t="str">
        <f>IFERROR(IF((F127&lt;&gt;Milch!F$43*F126*100/F124),F127/Milch!F$43*F124/100,IF(G$5&lt;&gt;"-",F126,"-")),"-")</f>
        <v>-</v>
      </c>
      <c r="H126" s="317" t="str">
        <f>IFERROR(IF((G127&lt;&gt;Milch!G$43*G126*100/G124),G127/Milch!G$43*G124/100,IF(H$5&lt;&gt;"-",G126,"-")),"-")</f>
        <v>-</v>
      </c>
      <c r="I126" s="317" t="str">
        <f>IFERROR(IF((H127&lt;&gt;Milch!H$43*H126*100/H124),H127/Milch!H$43*H124/100,IF(I$5&lt;&gt;"-",H126,"-")),"-")</f>
        <v>-</v>
      </c>
      <c r="J126" s="317" t="str">
        <f>IFERROR(IF((I127&lt;&gt;Milch!I$43*I126*100/I124),I127/Milch!I$43*I124/100,IF(J$5&lt;&gt;"-",I126,"-")),"-")</f>
        <v>-</v>
      </c>
      <c r="K126" s="317" t="str">
        <f>IFERROR(IF((J127&lt;&gt;Milch!J$43*J126*100/J124),J127/Milch!J$43*J124/100,IF(K$5&lt;&gt;"-",J126,"-")),"-")</f>
        <v>-</v>
      </c>
      <c r="L126" s="317" t="str">
        <f>IFERROR(IF((K127&lt;&gt;Milch!K$43*K126*100/K124),K127/Milch!K$43*K124/100,IF(L$5&lt;&gt;"-",K126,"-")),"-")</f>
        <v>-</v>
      </c>
      <c r="M126" s="317" t="str">
        <f>IFERROR(IF((L127&lt;&gt;Milch!L$43*L126*100/L124),L127/Milch!L$43*L124/100,IF(M$5&lt;&gt;"-",L126,"-")),"-")</f>
        <v>-</v>
      </c>
      <c r="N126" s="317" t="str">
        <f>IFERROR(IF((M127&lt;&gt;Milch!M$43*M126*100/M124),M127/Milch!M$43*M124/100,IF(N$5&lt;&gt;"-",M126,"-")),"-")</f>
        <v>-</v>
      </c>
      <c r="O126" s="317" t="str">
        <f>IFERROR(IF((N127&lt;&gt;Milch!N$43*N126*100/N124),N127/Milch!N$43*N124/100,IF(O$5&lt;&gt;"-",N126,"-")),"-")</f>
        <v>-</v>
      </c>
      <c r="P126" s="317" t="str">
        <f>IFERROR(IF((O127&lt;&gt;Milch!O$43*O126*100/O124),O127/Milch!O$43*O124/100,IF(P$5&lt;&gt;"-",O126,"-")),"-")</f>
        <v>-</v>
      </c>
      <c r="Q126" s="317" t="str">
        <f>IFERROR(IF((P127&lt;&gt;Milch!P$43*P126*100/P124),P127/Milch!P$43*P124/100,IF(Q$5&lt;&gt;"-",P126,"-")),"-")</f>
        <v>-</v>
      </c>
      <c r="R126" s="317" t="str">
        <f>IFERROR(IF((Q127&lt;&gt;Milch!Q$43*Q126*100/Q124),Q127/Milch!Q$43*Q124/100,IF(R$5&lt;&gt;"-",Q126,"-")),"-")</f>
        <v>-</v>
      </c>
      <c r="S126" s="317" t="str">
        <f>IFERROR(IF((R127&lt;&gt;Milch!R$43*R126*100/R124),R127/Milch!R$43*R124/100,IF(S$5&lt;&gt;"-",R126,"-")),"-")</f>
        <v>-</v>
      </c>
      <c r="T126" s="317" t="str">
        <f>IFERROR(IF((S127&lt;&gt;Milch!S$43*S126*100/S124),S127/Milch!S$43*S124/100,IF(T$5&lt;&gt;"-",S126,"-")),"-")</f>
        <v>-</v>
      </c>
      <c r="U126" s="317" t="str">
        <f>IFERROR(IF((T127&lt;&gt;Milch!T$43*T126*100/T124),T127/Milch!T$43*T124/100,IF(U$5&lt;&gt;"-",T126,"-")),"-")</f>
        <v>-</v>
      </c>
      <c r="V126" s="317" t="str">
        <f>IFERROR(IF((U127&lt;&gt;Milch!U$43*U126*100/U124),U127/Milch!U$43*U124/100,IF(V$5&lt;&gt;"-",U126,"-")),"-")</f>
        <v>-</v>
      </c>
      <c r="W126" s="317" t="str">
        <f>IFERROR(IF((V127&lt;&gt;Milch!V$43*V126*100/V124),V127/Milch!V$43*V124/100,IF(W$5&lt;&gt;"-",V126,"-")),"-")</f>
        <v>-</v>
      </c>
      <c r="X126" s="317" t="str">
        <f>IFERROR(IF((W127&lt;&gt;Milch!W$43*W126*100/W124),W127/Milch!W$43*W124/100,IF(X$5&lt;&gt;"-",W126,"-")),"-")</f>
        <v>-</v>
      </c>
      <c r="Y126" s="317" t="str">
        <f>IFERROR(IF((X127&lt;&gt;Milch!X$43*X126*100/X124),X127/Milch!X$43*X124/100,IF(Y$5&lt;&gt;"-",X126,"-")),"-")</f>
        <v>-</v>
      </c>
      <c r="Z126" s="317" t="str">
        <f>IFERROR(IF((Y127&lt;&gt;Milch!Y$43*Y126*100/Y124),Y127/Milch!Y$43*Y124/100,IF(Z$5&lt;&gt;"-",Y126,"-")),"-")</f>
        <v>-</v>
      </c>
      <c r="AA126" s="317" t="str">
        <f>IFERROR(IF((Z127&lt;&gt;Milch!Z$43*Z126*100/Z124),Z127/Milch!Z$43*Z124/100,IF(AA$5&lt;&gt;"-",Z126,"-")),"-")</f>
        <v>-</v>
      </c>
      <c r="AB126" s="317" t="str">
        <f>IFERROR(IF((AA127&lt;&gt;Milch!AA$43*AA126*100/AA124),AA127/Milch!AA$43*AA124/100,IF(AB$5&lt;&gt;"-",AA126,"-")),"-")</f>
        <v>-</v>
      </c>
      <c r="AC126" s="317" t="str">
        <f>IFERROR(IF((AB127&lt;&gt;Milch!AB$43*AB126*100/AB124),AB127/Milch!AB$43*AB124/100,IF(AC$5&lt;&gt;"-",AB126,"-")),"-")</f>
        <v>-</v>
      </c>
      <c r="AD126" s="317" t="str">
        <f>IFERROR(IF((AC127&lt;&gt;Milch!AC$43*AC126*100/AC124),AC127/Milch!AC$43*AC124/100,IF(AD$5&lt;&gt;"-",AC126,"-")),"-")</f>
        <v>-</v>
      </c>
      <c r="AE126" s="317" t="str">
        <f>IFERROR(IF((AD127&lt;&gt;Milch!AD$43*AD126*100/AD124),AD127/Milch!AD$43*AD124/100,IF(AE$5&lt;&gt;"-",AD126,"-")),"-")</f>
        <v>-</v>
      </c>
      <c r="AF126" s="317" t="str">
        <f>IFERROR(IF((AE127&lt;&gt;Milch!AE$43*AE126*100/AE124),AE127/Milch!AE$43*AE124/100,IF(AF$5&lt;&gt;"-",AE126,"-")),"-")</f>
        <v>-</v>
      </c>
      <c r="AG126" s="317" t="str">
        <f>IFERROR(IF((AF127&lt;&gt;Milch!AF$43*AF126*100/AF124),AF127/Milch!AF$43*AF124/100,IF(AG$5&lt;&gt;"-",AF126,"-")),"-")</f>
        <v>-</v>
      </c>
      <c r="AH126" s="388" t="str">
        <f>IFERROR(IF((AG127&lt;&gt;Milch!AG$43*AG126*100/AG124),AG127/Milch!AG$43*AG124/100,IF(AH$5&lt;&gt;"-",AG126,"-")),"-")</f>
        <v>-</v>
      </c>
      <c r="AI126" s="18"/>
      <c r="AJ126" s="14"/>
      <c r="AK126" s="14"/>
      <c r="AL126" s="14"/>
      <c r="AM126" s="14"/>
      <c r="AN126" s="18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</row>
    <row r="127" spans="1:60" s="1" customFormat="1" ht="20.25" customHeight="1" x14ac:dyDescent="0.25">
      <c r="A127" s="348"/>
      <c r="B127" s="538"/>
      <c r="C127" s="523"/>
      <c r="D127" s="273" t="s">
        <v>147</v>
      </c>
      <c r="E127" s="305">
        <f>IFERROR(E$1*E126*100/E124,"-")</f>
        <v>63</v>
      </c>
      <c r="F127" s="305" t="str">
        <f t="shared" ref="F127" si="728">IFERROR(F$1*F126*100/F124,"-")</f>
        <v>-</v>
      </c>
      <c r="G127" s="305" t="str">
        <f t="shared" ref="G127" si="729">IFERROR(G$1*G126*100/G124,"-")</f>
        <v>-</v>
      </c>
      <c r="H127" s="305" t="str">
        <f t="shared" ref="H127" si="730">IFERROR(H$1*H126*100/H124,"-")</f>
        <v>-</v>
      </c>
      <c r="I127" s="305" t="str">
        <f t="shared" ref="I127" si="731">IFERROR(I$1*I126*100/I124,"-")</f>
        <v>-</v>
      </c>
      <c r="J127" s="305" t="str">
        <f t="shared" ref="J127" si="732">IFERROR(J$1*J126*100/J124,"-")</f>
        <v>-</v>
      </c>
      <c r="K127" s="305" t="str">
        <f t="shared" ref="K127" si="733">IFERROR(K$1*K126*100/K124,"-")</f>
        <v>-</v>
      </c>
      <c r="L127" s="305" t="str">
        <f t="shared" ref="L127" si="734">IFERROR(L$1*L126*100/L124,"-")</f>
        <v>-</v>
      </c>
      <c r="M127" s="305" t="str">
        <f t="shared" ref="M127" si="735">IFERROR(M$1*M126*100/M124,"-")</f>
        <v>-</v>
      </c>
      <c r="N127" s="305" t="str">
        <f t="shared" ref="N127" si="736">IFERROR(N$1*N126*100/N124,"-")</f>
        <v>-</v>
      </c>
      <c r="O127" s="305" t="str">
        <f t="shared" ref="O127" si="737">IFERROR(O$1*O126*100/O124,"-")</f>
        <v>-</v>
      </c>
      <c r="P127" s="305" t="str">
        <f t="shared" ref="P127" si="738">IFERROR(P$1*P126*100/P124,"-")</f>
        <v>-</v>
      </c>
      <c r="Q127" s="305" t="str">
        <f t="shared" ref="Q127" si="739">IFERROR(Q$1*Q126*100/Q124,"-")</f>
        <v>-</v>
      </c>
      <c r="R127" s="305" t="str">
        <f t="shared" ref="R127" si="740">IFERROR(R$1*R126*100/R124,"-")</f>
        <v>-</v>
      </c>
      <c r="S127" s="305" t="str">
        <f t="shared" ref="S127" si="741">IFERROR(S$1*S126*100/S124,"-")</f>
        <v>-</v>
      </c>
      <c r="T127" s="305" t="str">
        <f t="shared" ref="T127" si="742">IFERROR(T$1*T126*100/T124,"-")</f>
        <v>-</v>
      </c>
      <c r="U127" s="305" t="str">
        <f t="shared" ref="U127" si="743">IFERROR(U$1*U126*100/U124,"-")</f>
        <v>-</v>
      </c>
      <c r="V127" s="305" t="str">
        <f t="shared" ref="V127" si="744">IFERROR(V$1*V126*100/V124,"-")</f>
        <v>-</v>
      </c>
      <c r="W127" s="305" t="str">
        <f t="shared" ref="W127" si="745">IFERROR(W$1*W126*100/W124,"-")</f>
        <v>-</v>
      </c>
      <c r="X127" s="305" t="str">
        <f t="shared" ref="X127" si="746">IFERROR(X$1*X126*100/X124,"-")</f>
        <v>-</v>
      </c>
      <c r="Y127" s="305" t="str">
        <f t="shared" ref="Y127" si="747">IFERROR(Y$1*Y126*100/Y124,"-")</f>
        <v>-</v>
      </c>
      <c r="Z127" s="305" t="str">
        <f t="shared" ref="Z127" si="748">IFERROR(Z$1*Z126*100/Z124,"-")</f>
        <v>-</v>
      </c>
      <c r="AA127" s="305" t="str">
        <f t="shared" ref="AA127" si="749">IFERROR(AA$1*AA126*100/AA124,"-")</f>
        <v>-</v>
      </c>
      <c r="AB127" s="305" t="str">
        <f t="shared" ref="AB127" si="750">IFERROR(AB$1*AB126*100/AB124,"-")</f>
        <v>-</v>
      </c>
      <c r="AC127" s="305" t="str">
        <f t="shared" ref="AC127" si="751">IFERROR(AC$1*AC126*100/AC124,"-")</f>
        <v>-</v>
      </c>
      <c r="AD127" s="305" t="str">
        <f t="shared" ref="AD127" si="752">IFERROR(AD$1*AD126*100/AD124,"-")</f>
        <v>-</v>
      </c>
      <c r="AE127" s="305" t="str">
        <f t="shared" ref="AE127" si="753">IFERROR(AE$1*AE126*100/AE124,"-")</f>
        <v>-</v>
      </c>
      <c r="AF127" s="305" t="str">
        <f t="shared" ref="AF127" si="754">IFERROR(AF$1*AF126*100/AF124,"-")</f>
        <v>-</v>
      </c>
      <c r="AG127" s="305" t="str">
        <f t="shared" ref="AG127" si="755">IFERROR(AG$1*AG126*100/AG124,"-")</f>
        <v>-</v>
      </c>
      <c r="AH127" s="456" t="str">
        <f t="shared" ref="AH127" si="756">IFERROR(AH$1*AH126*100/AH124,"-")</f>
        <v>-</v>
      </c>
      <c r="AI127" s="18"/>
      <c r="AJ127" s="14"/>
      <c r="AK127" s="14"/>
      <c r="AL127" s="14"/>
      <c r="AM127" s="14"/>
      <c r="AN127" s="18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</row>
    <row r="128" spans="1:60" s="1" customFormat="1" ht="20.25" customHeight="1" thickBot="1" x14ac:dyDescent="0.3">
      <c r="A128" s="348"/>
      <c r="B128" s="538"/>
      <c r="C128" s="523"/>
      <c r="D128" s="233" t="s">
        <v>105</v>
      </c>
      <c r="E128" s="232">
        <f>IF(Milch!E$4&gt;0,E$11,"-")</f>
        <v>2</v>
      </c>
      <c r="F128" s="232" t="str">
        <f>IF(Milch!F$4&gt;0,F$11,"-")</f>
        <v>-</v>
      </c>
      <c r="G128" s="232" t="str">
        <f>IF(Milch!G$4&gt;0,G$11,"-")</f>
        <v>-</v>
      </c>
      <c r="H128" s="232" t="str">
        <f>IF(Milch!H$4&gt;0,H$11,"-")</f>
        <v>-</v>
      </c>
      <c r="I128" s="232" t="str">
        <f>IF(Milch!I$4&gt;0,I$11,"-")</f>
        <v>-</v>
      </c>
      <c r="J128" s="232" t="str">
        <f>IF(Milch!J$4&gt;0,J$11,"-")</f>
        <v>-</v>
      </c>
      <c r="K128" s="232" t="str">
        <f>IF(Milch!K$4&gt;0,K$11,"-")</f>
        <v>-</v>
      </c>
      <c r="L128" s="232" t="str">
        <f>IF(Milch!L$4&gt;0,L$11,"-")</f>
        <v>-</v>
      </c>
      <c r="M128" s="232" t="str">
        <f>IF(Milch!M$4&gt;0,M$11,"-")</f>
        <v>-</v>
      </c>
      <c r="N128" s="232" t="str">
        <f>IF(Milch!N$4&gt;0,N$11,"-")</f>
        <v>-</v>
      </c>
      <c r="O128" s="232" t="str">
        <f>IF(Milch!O$4&gt;0,O$11,"-")</f>
        <v>-</v>
      </c>
      <c r="P128" s="232" t="str">
        <f>IF(Milch!P$4&gt;0,P$11,"-")</f>
        <v>-</v>
      </c>
      <c r="Q128" s="232" t="str">
        <f>IF(Milch!Q$4&gt;0,Q$11,"-")</f>
        <v>-</v>
      </c>
      <c r="R128" s="232" t="str">
        <f>IF(Milch!R$4&gt;0,R$11,"-")</f>
        <v>-</v>
      </c>
      <c r="S128" s="232" t="str">
        <f>IF(Milch!S$4&gt;0,S$11,"-")</f>
        <v>-</v>
      </c>
      <c r="T128" s="232" t="str">
        <f>IF(Milch!T$4&gt;0,T$11,"-")</f>
        <v>-</v>
      </c>
      <c r="U128" s="232" t="str">
        <f>IF(Milch!U$4&gt;0,U$11,"-")</f>
        <v>-</v>
      </c>
      <c r="V128" s="232" t="str">
        <f>IF(Milch!V$4&gt;0,V$11,"-")</f>
        <v>-</v>
      </c>
      <c r="W128" s="232" t="str">
        <f>IF(Milch!W$4&gt;0,W$11,"-")</f>
        <v>-</v>
      </c>
      <c r="X128" s="232" t="str">
        <f>IF(Milch!X$4&gt;0,X$11,"-")</f>
        <v>-</v>
      </c>
      <c r="Y128" s="232" t="str">
        <f>IF(Milch!Y$4&gt;0,Y$11,"-")</f>
        <v>-</v>
      </c>
      <c r="Z128" s="232" t="str">
        <f>IF(Milch!Z$4&gt;0,Z$11,"-")</f>
        <v>-</v>
      </c>
      <c r="AA128" s="232" t="str">
        <f>IF(Milch!AA$4&gt;0,AA$11,"-")</f>
        <v>-</v>
      </c>
      <c r="AB128" s="232" t="str">
        <f>IF(Milch!AB$4&gt;0,AB$11,"-")</f>
        <v>-</v>
      </c>
      <c r="AC128" s="232" t="str">
        <f>IF(Milch!AC$4&gt;0,AC$11,"-")</f>
        <v>-</v>
      </c>
      <c r="AD128" s="232" t="str">
        <f>IF(Milch!AD$4&gt;0,AD$11,"-")</f>
        <v>-</v>
      </c>
      <c r="AE128" s="232" t="str">
        <f>IF(Milch!AE$4&gt;0,AE$11,"-")</f>
        <v>-</v>
      </c>
      <c r="AF128" s="232" t="str">
        <f>IF(Milch!AF$4&gt;0,AF$11,"-")</f>
        <v>-</v>
      </c>
      <c r="AG128" s="232" t="str">
        <f>IF(Milch!AG$4&gt;0,AG$11,"-")</f>
        <v>-</v>
      </c>
      <c r="AH128" s="436" t="str">
        <f>IF(Milch!AH$4&gt;0,AH$11,"-")</f>
        <v>-</v>
      </c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</row>
    <row r="129" spans="1:60" s="1" customFormat="1" ht="20.25" hidden="1" customHeight="1" x14ac:dyDescent="0.25">
      <c r="A129" s="348"/>
      <c r="B129" s="538"/>
      <c r="C129" s="523"/>
      <c r="D129" s="297" t="s">
        <v>261</v>
      </c>
      <c r="E129" s="319">
        <f>IFERROR(E130*E124/100,"-")</f>
        <v>0.86239999999999994</v>
      </c>
      <c r="F129" s="319" t="str">
        <f t="shared" ref="F129" si="757">IFERROR(F130*F124/100,"-")</f>
        <v>-</v>
      </c>
      <c r="G129" s="319" t="str">
        <f t="shared" ref="G129" si="758">IFERROR(G130*G124/100,"-")</f>
        <v>-</v>
      </c>
      <c r="H129" s="319" t="str">
        <f t="shared" ref="H129" si="759">IFERROR(H130*H124/100,"-")</f>
        <v>-</v>
      </c>
      <c r="I129" s="319" t="str">
        <f t="shared" ref="I129" si="760">IFERROR(I130*I124/100,"-")</f>
        <v>-</v>
      </c>
      <c r="J129" s="319" t="str">
        <f t="shared" ref="J129" si="761">IFERROR(J130*J124/100,"-")</f>
        <v>-</v>
      </c>
      <c r="K129" s="319" t="str">
        <f t="shared" ref="K129" si="762">IFERROR(K130*K124/100,"-")</f>
        <v>-</v>
      </c>
      <c r="L129" s="319" t="str">
        <f t="shared" ref="L129" si="763">IFERROR(L130*L124/100,"-")</f>
        <v>-</v>
      </c>
      <c r="M129" s="319" t="str">
        <f t="shared" ref="M129" si="764">IFERROR(M130*M124/100,"-")</f>
        <v>-</v>
      </c>
      <c r="N129" s="319" t="str">
        <f t="shared" ref="N129" si="765">IFERROR(N130*N124/100,"-")</f>
        <v>-</v>
      </c>
      <c r="O129" s="319" t="str">
        <f t="shared" ref="O129" si="766">IFERROR(O130*O124/100,"-")</f>
        <v>-</v>
      </c>
      <c r="P129" s="319" t="str">
        <f t="shared" ref="P129" si="767">IFERROR(P130*P124/100,"-")</f>
        <v>-</v>
      </c>
      <c r="Q129" s="319" t="str">
        <f t="shared" ref="Q129" si="768">IFERROR(Q130*Q124/100,"-")</f>
        <v>-</v>
      </c>
      <c r="R129" s="319" t="str">
        <f t="shared" ref="R129" si="769">IFERROR(R130*R124/100,"-")</f>
        <v>-</v>
      </c>
      <c r="S129" s="319" t="str">
        <f t="shared" ref="S129" si="770">IFERROR(S130*S124/100,"-")</f>
        <v>-</v>
      </c>
      <c r="T129" s="319" t="str">
        <f t="shared" ref="T129" si="771">IFERROR(T130*T124/100,"-")</f>
        <v>-</v>
      </c>
      <c r="U129" s="319" t="str">
        <f t="shared" ref="U129" si="772">IFERROR(U130*U124/100,"-")</f>
        <v>-</v>
      </c>
      <c r="V129" s="319" t="str">
        <f t="shared" ref="V129" si="773">IFERROR(V130*V124/100,"-")</f>
        <v>-</v>
      </c>
      <c r="W129" s="319" t="str">
        <f t="shared" ref="W129" si="774">IFERROR(W130*W124/100,"-")</f>
        <v>-</v>
      </c>
      <c r="X129" s="319" t="str">
        <f t="shared" ref="X129" si="775">IFERROR(X130*X124/100,"-")</f>
        <v>-</v>
      </c>
      <c r="Y129" s="319" t="str">
        <f t="shared" ref="Y129" si="776">IFERROR(Y130*Y124/100,"-")</f>
        <v>-</v>
      </c>
      <c r="Z129" s="319" t="str">
        <f t="shared" ref="Z129" si="777">IFERROR(Z130*Z124/100,"-")</f>
        <v>-</v>
      </c>
      <c r="AA129" s="319" t="str">
        <f t="shared" ref="AA129" si="778">IFERROR(AA130*AA124/100,"-")</f>
        <v>-</v>
      </c>
      <c r="AB129" s="319" t="str">
        <f t="shared" ref="AB129" si="779">IFERROR(AB130*AB124/100,"-")</f>
        <v>-</v>
      </c>
      <c r="AC129" s="319" t="str">
        <f t="shared" ref="AC129" si="780">IFERROR(AC130*AC124/100,"-")</f>
        <v>-</v>
      </c>
      <c r="AD129" s="319" t="str">
        <f t="shared" ref="AD129" si="781">IFERROR(AD130*AD124/100,"-")</f>
        <v>-</v>
      </c>
      <c r="AE129" s="319" t="str">
        <f t="shared" ref="AE129" si="782">IFERROR(AE130*AE124/100,"-")</f>
        <v>-</v>
      </c>
      <c r="AF129" s="319" t="str">
        <f t="shared" ref="AF129" si="783">IFERROR(AF130*AF124/100,"-")</f>
        <v>-</v>
      </c>
      <c r="AG129" s="319" t="str">
        <f t="shared" ref="AG129" si="784">IFERROR(AG130*AG124/100,"-")</f>
        <v>-</v>
      </c>
      <c r="AH129" s="457" t="str">
        <f t="shared" ref="AH129" si="785">IFERROR(AH130*AH124/100,"-")</f>
        <v>-</v>
      </c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0" s="1" customFormat="1" ht="20.25" hidden="1" customHeight="1" x14ac:dyDescent="0.25">
      <c r="A130" s="348"/>
      <c r="B130" s="538"/>
      <c r="C130" s="523"/>
      <c r="D130" s="321" t="s">
        <v>220</v>
      </c>
      <c r="E130" s="320">
        <f>IFERROR(E127/E$255*(100-E128)/100,"-")</f>
        <v>0.98</v>
      </c>
      <c r="F130" s="320" t="str">
        <f t="shared" ref="F130:AH130" si="786">IFERROR(F127/F$255*(100-F128)/100,"-")</f>
        <v>-</v>
      </c>
      <c r="G130" s="320" t="str">
        <f t="shared" si="786"/>
        <v>-</v>
      </c>
      <c r="H130" s="320" t="str">
        <f t="shared" si="786"/>
        <v>-</v>
      </c>
      <c r="I130" s="320" t="str">
        <f t="shared" si="786"/>
        <v>-</v>
      </c>
      <c r="J130" s="320" t="str">
        <f t="shared" si="786"/>
        <v>-</v>
      </c>
      <c r="K130" s="320" t="str">
        <f t="shared" si="786"/>
        <v>-</v>
      </c>
      <c r="L130" s="320" t="str">
        <f t="shared" si="786"/>
        <v>-</v>
      </c>
      <c r="M130" s="320" t="str">
        <f t="shared" si="786"/>
        <v>-</v>
      </c>
      <c r="N130" s="320" t="str">
        <f t="shared" si="786"/>
        <v>-</v>
      </c>
      <c r="O130" s="320" t="str">
        <f t="shared" si="786"/>
        <v>-</v>
      </c>
      <c r="P130" s="320" t="str">
        <f t="shared" si="786"/>
        <v>-</v>
      </c>
      <c r="Q130" s="320" t="str">
        <f t="shared" si="786"/>
        <v>-</v>
      </c>
      <c r="R130" s="320" t="str">
        <f t="shared" si="786"/>
        <v>-</v>
      </c>
      <c r="S130" s="320" t="str">
        <f t="shared" si="786"/>
        <v>-</v>
      </c>
      <c r="T130" s="320" t="str">
        <f t="shared" si="786"/>
        <v>-</v>
      </c>
      <c r="U130" s="320" t="str">
        <f t="shared" si="786"/>
        <v>-</v>
      </c>
      <c r="V130" s="320" t="str">
        <f t="shared" si="786"/>
        <v>-</v>
      </c>
      <c r="W130" s="320" t="str">
        <f t="shared" si="786"/>
        <v>-</v>
      </c>
      <c r="X130" s="320" t="str">
        <f t="shared" si="786"/>
        <v>-</v>
      </c>
      <c r="Y130" s="320" t="str">
        <f t="shared" si="786"/>
        <v>-</v>
      </c>
      <c r="Z130" s="320" t="str">
        <f t="shared" si="786"/>
        <v>-</v>
      </c>
      <c r="AA130" s="320" t="str">
        <f t="shared" si="786"/>
        <v>-</v>
      </c>
      <c r="AB130" s="320" t="str">
        <f t="shared" si="786"/>
        <v>-</v>
      </c>
      <c r="AC130" s="320" t="str">
        <f t="shared" si="786"/>
        <v>-</v>
      </c>
      <c r="AD130" s="320" t="str">
        <f t="shared" si="786"/>
        <v>-</v>
      </c>
      <c r="AE130" s="320" t="str">
        <f t="shared" si="786"/>
        <v>-</v>
      </c>
      <c r="AF130" s="320" t="str">
        <f t="shared" si="786"/>
        <v>-</v>
      </c>
      <c r="AG130" s="320" t="str">
        <f t="shared" si="786"/>
        <v>-</v>
      </c>
      <c r="AH130" s="460" t="str">
        <f t="shared" si="786"/>
        <v>-</v>
      </c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</row>
    <row r="131" spans="1:60" s="1" customFormat="1" ht="20.25" hidden="1" customHeight="1" x14ac:dyDescent="0.25">
      <c r="A131" s="348"/>
      <c r="B131" s="538"/>
      <c r="C131" s="523"/>
      <c r="D131" s="297" t="s">
        <v>177</v>
      </c>
      <c r="E131" s="298">
        <f t="shared" ref="E131:AH131" si="787">IFERROR(E125/100*E129,"0")</f>
        <v>0.29399999999999998</v>
      </c>
      <c r="F131" s="298" t="str">
        <f t="shared" si="787"/>
        <v>0</v>
      </c>
      <c r="G131" s="298" t="str">
        <f t="shared" si="787"/>
        <v>0</v>
      </c>
      <c r="H131" s="298" t="str">
        <f t="shared" si="787"/>
        <v>0</v>
      </c>
      <c r="I131" s="298" t="str">
        <f t="shared" si="787"/>
        <v>0</v>
      </c>
      <c r="J131" s="298" t="str">
        <f t="shared" si="787"/>
        <v>0</v>
      </c>
      <c r="K131" s="298" t="str">
        <f t="shared" si="787"/>
        <v>0</v>
      </c>
      <c r="L131" s="298" t="str">
        <f t="shared" si="787"/>
        <v>0</v>
      </c>
      <c r="M131" s="298" t="str">
        <f t="shared" si="787"/>
        <v>0</v>
      </c>
      <c r="N131" s="298" t="str">
        <f t="shared" si="787"/>
        <v>0</v>
      </c>
      <c r="O131" s="298" t="str">
        <f t="shared" si="787"/>
        <v>0</v>
      </c>
      <c r="P131" s="298" t="str">
        <f t="shared" si="787"/>
        <v>0</v>
      </c>
      <c r="Q131" s="298" t="str">
        <f t="shared" si="787"/>
        <v>0</v>
      </c>
      <c r="R131" s="298" t="str">
        <f t="shared" si="787"/>
        <v>0</v>
      </c>
      <c r="S131" s="298" t="str">
        <f t="shared" si="787"/>
        <v>0</v>
      </c>
      <c r="T131" s="298" t="str">
        <f t="shared" si="787"/>
        <v>0</v>
      </c>
      <c r="U131" s="298" t="str">
        <f t="shared" si="787"/>
        <v>0</v>
      </c>
      <c r="V131" s="298" t="str">
        <f t="shared" si="787"/>
        <v>0</v>
      </c>
      <c r="W131" s="298" t="str">
        <f t="shared" si="787"/>
        <v>0</v>
      </c>
      <c r="X131" s="298" t="str">
        <f t="shared" si="787"/>
        <v>0</v>
      </c>
      <c r="Y131" s="298" t="str">
        <f t="shared" si="787"/>
        <v>0</v>
      </c>
      <c r="Z131" s="298" t="str">
        <f t="shared" si="787"/>
        <v>0</v>
      </c>
      <c r="AA131" s="298" t="str">
        <f t="shared" si="787"/>
        <v>0</v>
      </c>
      <c r="AB131" s="298" t="str">
        <f t="shared" si="787"/>
        <v>0</v>
      </c>
      <c r="AC131" s="298" t="str">
        <f t="shared" si="787"/>
        <v>0</v>
      </c>
      <c r="AD131" s="298" t="str">
        <f t="shared" si="787"/>
        <v>0</v>
      </c>
      <c r="AE131" s="298" t="str">
        <f t="shared" si="787"/>
        <v>0</v>
      </c>
      <c r="AF131" s="298" t="str">
        <f t="shared" si="787"/>
        <v>0</v>
      </c>
      <c r="AG131" s="298" t="str">
        <f t="shared" si="787"/>
        <v>0</v>
      </c>
      <c r="AH131" s="438" t="str">
        <f t="shared" si="787"/>
        <v>0</v>
      </c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</row>
    <row r="132" spans="1:60" s="1" customFormat="1" ht="20.25" hidden="1" customHeight="1" thickBot="1" x14ac:dyDescent="0.3">
      <c r="A132" s="348"/>
      <c r="B132" s="538"/>
      <c r="C132" s="524"/>
      <c r="D132" s="439" t="s">
        <v>183</v>
      </c>
      <c r="E132" s="440">
        <f t="shared" ref="E132:AH132" si="788">IFERROR(E129*100/E124*E124/88,"-")</f>
        <v>0.98</v>
      </c>
      <c r="F132" s="440" t="str">
        <f t="shared" si="788"/>
        <v>-</v>
      </c>
      <c r="G132" s="440" t="str">
        <f t="shared" si="788"/>
        <v>-</v>
      </c>
      <c r="H132" s="440" t="str">
        <f t="shared" si="788"/>
        <v>-</v>
      </c>
      <c r="I132" s="440" t="str">
        <f t="shared" si="788"/>
        <v>-</v>
      </c>
      <c r="J132" s="440" t="str">
        <f t="shared" si="788"/>
        <v>-</v>
      </c>
      <c r="K132" s="440" t="str">
        <f t="shared" si="788"/>
        <v>-</v>
      </c>
      <c r="L132" s="440" t="str">
        <f t="shared" si="788"/>
        <v>-</v>
      </c>
      <c r="M132" s="440" t="str">
        <f t="shared" si="788"/>
        <v>-</v>
      </c>
      <c r="N132" s="440" t="str">
        <f t="shared" si="788"/>
        <v>-</v>
      </c>
      <c r="O132" s="440" t="str">
        <f t="shared" si="788"/>
        <v>-</v>
      </c>
      <c r="P132" s="440" t="str">
        <f t="shared" si="788"/>
        <v>-</v>
      </c>
      <c r="Q132" s="440" t="str">
        <f t="shared" si="788"/>
        <v>-</v>
      </c>
      <c r="R132" s="440" t="str">
        <f t="shared" si="788"/>
        <v>-</v>
      </c>
      <c r="S132" s="440" t="str">
        <f t="shared" si="788"/>
        <v>-</v>
      </c>
      <c r="T132" s="440" t="str">
        <f t="shared" si="788"/>
        <v>-</v>
      </c>
      <c r="U132" s="440" t="str">
        <f t="shared" si="788"/>
        <v>-</v>
      </c>
      <c r="V132" s="440" t="str">
        <f t="shared" si="788"/>
        <v>-</v>
      </c>
      <c r="W132" s="440" t="str">
        <f t="shared" si="788"/>
        <v>-</v>
      </c>
      <c r="X132" s="440" t="str">
        <f t="shared" si="788"/>
        <v>-</v>
      </c>
      <c r="Y132" s="440" t="str">
        <f t="shared" si="788"/>
        <v>-</v>
      </c>
      <c r="Z132" s="440" t="str">
        <f t="shared" si="788"/>
        <v>-</v>
      </c>
      <c r="AA132" s="440" t="str">
        <f t="shared" si="788"/>
        <v>-</v>
      </c>
      <c r="AB132" s="440" t="str">
        <f t="shared" si="788"/>
        <v>-</v>
      </c>
      <c r="AC132" s="440" t="str">
        <f t="shared" si="788"/>
        <v>-</v>
      </c>
      <c r="AD132" s="440" t="str">
        <f t="shared" si="788"/>
        <v>-</v>
      </c>
      <c r="AE132" s="440" t="str">
        <f t="shared" si="788"/>
        <v>-</v>
      </c>
      <c r="AF132" s="440" t="str">
        <f t="shared" si="788"/>
        <v>-</v>
      </c>
      <c r="AG132" s="440" t="str">
        <f t="shared" si="788"/>
        <v>-</v>
      </c>
      <c r="AH132" s="450" t="str">
        <f t="shared" si="788"/>
        <v>-</v>
      </c>
      <c r="AI132" s="18"/>
      <c r="AJ132" s="14"/>
      <c r="AK132" s="14"/>
      <c r="AL132" s="14"/>
      <c r="AM132" s="14"/>
      <c r="AN132" s="18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</row>
    <row r="133" spans="1:60" s="1" customFormat="1" ht="20.25" customHeight="1" x14ac:dyDescent="0.25">
      <c r="A133" s="348"/>
      <c r="B133" s="538"/>
      <c r="C133" s="522" t="s">
        <v>257</v>
      </c>
      <c r="D133" s="418" t="s">
        <v>47</v>
      </c>
      <c r="E133" s="433">
        <v>50</v>
      </c>
      <c r="F133" s="434">
        <f t="shared" ref="F133" si="789">E133</f>
        <v>50</v>
      </c>
      <c r="G133" s="434">
        <f t="shared" ref="G133" si="790">F133</f>
        <v>50</v>
      </c>
      <c r="H133" s="434">
        <f t="shared" ref="H133" si="791">G133</f>
        <v>50</v>
      </c>
      <c r="I133" s="434">
        <f t="shared" ref="I133:I134" si="792">H133</f>
        <v>50</v>
      </c>
      <c r="J133" s="434">
        <f t="shared" ref="J133:J134" si="793">I133</f>
        <v>50</v>
      </c>
      <c r="K133" s="434">
        <f t="shared" ref="K133:K134" si="794">J133</f>
        <v>50</v>
      </c>
      <c r="L133" s="434">
        <f t="shared" ref="L133:L134" si="795">K133</f>
        <v>50</v>
      </c>
      <c r="M133" s="434">
        <f t="shared" ref="M133:M134" si="796">L133</f>
        <v>50</v>
      </c>
      <c r="N133" s="434">
        <f t="shared" ref="N133:N134" si="797">M133</f>
        <v>50</v>
      </c>
      <c r="O133" s="434">
        <f t="shared" ref="O133:O134" si="798">N133</f>
        <v>50</v>
      </c>
      <c r="P133" s="434">
        <f t="shared" ref="P133:P134" si="799">O133</f>
        <v>50</v>
      </c>
      <c r="Q133" s="434">
        <f t="shared" ref="Q133:Q134" si="800">P133</f>
        <v>50</v>
      </c>
      <c r="R133" s="434">
        <f t="shared" ref="R133:R134" si="801">Q133</f>
        <v>50</v>
      </c>
      <c r="S133" s="434">
        <f t="shared" ref="S133:S134" si="802">R133</f>
        <v>50</v>
      </c>
      <c r="T133" s="434">
        <f t="shared" ref="T133:T134" si="803">S133</f>
        <v>50</v>
      </c>
      <c r="U133" s="434">
        <f t="shared" ref="U133:U134" si="804">T133</f>
        <v>50</v>
      </c>
      <c r="V133" s="434">
        <f t="shared" ref="V133:V134" si="805">U133</f>
        <v>50</v>
      </c>
      <c r="W133" s="434">
        <f t="shared" ref="W133:W134" si="806">V133</f>
        <v>50</v>
      </c>
      <c r="X133" s="434">
        <f t="shared" ref="X133:X134" si="807">W133</f>
        <v>50</v>
      </c>
      <c r="Y133" s="434">
        <f t="shared" ref="Y133:Y134" si="808">X133</f>
        <v>50</v>
      </c>
      <c r="Z133" s="434">
        <f t="shared" ref="Z133:Z134" si="809">Y133</f>
        <v>50</v>
      </c>
      <c r="AA133" s="434">
        <f t="shared" ref="AA133:AA134" si="810">Z133</f>
        <v>50</v>
      </c>
      <c r="AB133" s="434">
        <f t="shared" ref="AB133:AB134" si="811">AA133</f>
        <v>50</v>
      </c>
      <c r="AC133" s="434">
        <f t="shared" ref="AC133:AC134" si="812">AB133</f>
        <v>50</v>
      </c>
      <c r="AD133" s="434">
        <f t="shared" ref="AD133:AD134" si="813">AC133</f>
        <v>50</v>
      </c>
      <c r="AE133" s="434">
        <f t="shared" ref="AE133:AE134" si="814">AD133</f>
        <v>50</v>
      </c>
      <c r="AF133" s="434">
        <f t="shared" ref="AF133:AF134" si="815">AE133</f>
        <v>50</v>
      </c>
      <c r="AG133" s="434">
        <f t="shared" ref="AG133:AG134" si="816">AF133</f>
        <v>50</v>
      </c>
      <c r="AH133" s="435">
        <f t="shared" ref="AH133:AH134" si="817">AG133</f>
        <v>50</v>
      </c>
      <c r="AI133" s="18"/>
      <c r="AJ133" s="14"/>
      <c r="AK133" s="14"/>
      <c r="AL133" s="14"/>
      <c r="AM133" s="14"/>
      <c r="AN133" s="18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</row>
    <row r="134" spans="1:60" s="1" customFormat="1" ht="20.25" customHeight="1" x14ac:dyDescent="0.25">
      <c r="A134" s="348"/>
      <c r="B134" s="538"/>
      <c r="C134" s="523"/>
      <c r="D134" s="233" t="s">
        <v>4</v>
      </c>
      <c r="E134" s="232">
        <v>88</v>
      </c>
      <c r="F134" s="232">
        <f>E134</f>
        <v>88</v>
      </c>
      <c r="G134" s="232">
        <f>F134</f>
        <v>88</v>
      </c>
      <c r="H134" s="232">
        <f>G134</f>
        <v>88</v>
      </c>
      <c r="I134" s="232">
        <f t="shared" si="792"/>
        <v>88</v>
      </c>
      <c r="J134" s="232">
        <f t="shared" si="793"/>
        <v>88</v>
      </c>
      <c r="K134" s="232">
        <f t="shared" si="794"/>
        <v>88</v>
      </c>
      <c r="L134" s="232">
        <f t="shared" si="795"/>
        <v>88</v>
      </c>
      <c r="M134" s="232">
        <f t="shared" si="796"/>
        <v>88</v>
      </c>
      <c r="N134" s="232">
        <f t="shared" si="797"/>
        <v>88</v>
      </c>
      <c r="O134" s="232">
        <f t="shared" si="798"/>
        <v>88</v>
      </c>
      <c r="P134" s="232">
        <f t="shared" si="799"/>
        <v>88</v>
      </c>
      <c r="Q134" s="232">
        <f t="shared" si="800"/>
        <v>88</v>
      </c>
      <c r="R134" s="232">
        <f t="shared" si="801"/>
        <v>88</v>
      </c>
      <c r="S134" s="232">
        <f t="shared" si="802"/>
        <v>88</v>
      </c>
      <c r="T134" s="232">
        <f t="shared" si="803"/>
        <v>88</v>
      </c>
      <c r="U134" s="232">
        <f t="shared" si="804"/>
        <v>88</v>
      </c>
      <c r="V134" s="232">
        <f t="shared" si="805"/>
        <v>88</v>
      </c>
      <c r="W134" s="232">
        <f t="shared" si="806"/>
        <v>88</v>
      </c>
      <c r="X134" s="232">
        <f t="shared" si="807"/>
        <v>88</v>
      </c>
      <c r="Y134" s="232">
        <f t="shared" si="808"/>
        <v>88</v>
      </c>
      <c r="Z134" s="232">
        <f t="shared" si="809"/>
        <v>88</v>
      </c>
      <c r="AA134" s="232">
        <f t="shared" si="810"/>
        <v>88</v>
      </c>
      <c r="AB134" s="232">
        <f t="shared" si="811"/>
        <v>88</v>
      </c>
      <c r="AC134" s="232">
        <f t="shared" si="812"/>
        <v>88</v>
      </c>
      <c r="AD134" s="232">
        <f t="shared" si="813"/>
        <v>88</v>
      </c>
      <c r="AE134" s="232">
        <f t="shared" si="814"/>
        <v>88</v>
      </c>
      <c r="AF134" s="232">
        <f t="shared" si="815"/>
        <v>88</v>
      </c>
      <c r="AG134" s="232">
        <f t="shared" si="816"/>
        <v>88</v>
      </c>
      <c r="AH134" s="436">
        <f t="shared" si="817"/>
        <v>88</v>
      </c>
      <c r="AI134" s="18"/>
      <c r="AJ134" s="14"/>
      <c r="AK134" s="14"/>
      <c r="AL134" s="14"/>
      <c r="AM134" s="14"/>
      <c r="AN134" s="18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</row>
    <row r="135" spans="1:60" s="1" customFormat="1" ht="20.25" hidden="1" customHeight="1" x14ac:dyDescent="0.25">
      <c r="A135" s="348"/>
      <c r="B135" s="538"/>
      <c r="C135" s="523"/>
      <c r="D135" s="105" t="s">
        <v>102</v>
      </c>
      <c r="E135" s="373">
        <f>IFERROR(E133*100/E134,0)</f>
        <v>56.81818181818182</v>
      </c>
      <c r="F135" s="373">
        <f>IFERROR(F133*100/F134,0)</f>
        <v>56.81818181818182</v>
      </c>
      <c r="G135" s="373">
        <f>IFERROR(G133*100/G134,0)</f>
        <v>56.81818181818182</v>
      </c>
      <c r="H135" s="373">
        <f>IFERROR(H133*100/H134,0)</f>
        <v>56.81818181818182</v>
      </c>
      <c r="I135" s="373">
        <f t="shared" ref="I135:AH135" si="818">IFERROR(I133*100/I134,0)</f>
        <v>56.81818181818182</v>
      </c>
      <c r="J135" s="373">
        <f t="shared" si="818"/>
        <v>56.81818181818182</v>
      </c>
      <c r="K135" s="373">
        <f t="shared" si="818"/>
        <v>56.81818181818182</v>
      </c>
      <c r="L135" s="373">
        <f t="shared" si="818"/>
        <v>56.81818181818182</v>
      </c>
      <c r="M135" s="373">
        <f t="shared" si="818"/>
        <v>56.81818181818182</v>
      </c>
      <c r="N135" s="373">
        <f t="shared" si="818"/>
        <v>56.81818181818182</v>
      </c>
      <c r="O135" s="373">
        <f t="shared" si="818"/>
        <v>56.81818181818182</v>
      </c>
      <c r="P135" s="373">
        <f t="shared" si="818"/>
        <v>56.81818181818182</v>
      </c>
      <c r="Q135" s="373">
        <f t="shared" si="818"/>
        <v>56.81818181818182</v>
      </c>
      <c r="R135" s="373">
        <f t="shared" si="818"/>
        <v>56.81818181818182</v>
      </c>
      <c r="S135" s="373">
        <f t="shared" si="818"/>
        <v>56.81818181818182</v>
      </c>
      <c r="T135" s="373">
        <f t="shared" si="818"/>
        <v>56.81818181818182</v>
      </c>
      <c r="U135" s="373">
        <f t="shared" si="818"/>
        <v>56.81818181818182</v>
      </c>
      <c r="V135" s="373">
        <f t="shared" si="818"/>
        <v>56.81818181818182</v>
      </c>
      <c r="W135" s="373">
        <f t="shared" si="818"/>
        <v>56.81818181818182</v>
      </c>
      <c r="X135" s="373">
        <f t="shared" si="818"/>
        <v>56.81818181818182</v>
      </c>
      <c r="Y135" s="373">
        <f t="shared" si="818"/>
        <v>56.81818181818182</v>
      </c>
      <c r="Z135" s="373">
        <f t="shared" si="818"/>
        <v>56.81818181818182</v>
      </c>
      <c r="AA135" s="373">
        <f t="shared" si="818"/>
        <v>56.81818181818182</v>
      </c>
      <c r="AB135" s="373">
        <f t="shared" si="818"/>
        <v>56.81818181818182</v>
      </c>
      <c r="AC135" s="373">
        <f t="shared" si="818"/>
        <v>56.81818181818182</v>
      </c>
      <c r="AD135" s="373">
        <f t="shared" si="818"/>
        <v>56.81818181818182</v>
      </c>
      <c r="AE135" s="373">
        <f t="shared" si="818"/>
        <v>56.81818181818182</v>
      </c>
      <c r="AF135" s="373">
        <f t="shared" si="818"/>
        <v>56.81818181818182</v>
      </c>
      <c r="AG135" s="373">
        <f t="shared" si="818"/>
        <v>56.81818181818182</v>
      </c>
      <c r="AH135" s="437">
        <f t="shared" si="818"/>
        <v>56.81818181818182</v>
      </c>
      <c r="AI135" s="18"/>
      <c r="AJ135" s="14"/>
      <c r="AK135" s="14"/>
      <c r="AL135" s="14"/>
      <c r="AM135" s="14"/>
      <c r="AN135" s="18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</row>
    <row r="136" spans="1:60" s="1" customFormat="1" ht="20.25" customHeight="1" x14ac:dyDescent="0.25">
      <c r="A136" s="348"/>
      <c r="B136" s="538"/>
      <c r="C136" s="523"/>
      <c r="D136" s="375" t="s">
        <v>253</v>
      </c>
      <c r="E136" s="271"/>
      <c r="F136" s="317" t="str">
        <f>IFERROR(IF((E137&lt;&gt;E$255*E136*100/E134),E137/E$255*E134/100,IF(F$5&lt;&gt;"-",E136,"-")),"-")</f>
        <v>-</v>
      </c>
      <c r="G136" s="317" t="str">
        <f>IFERROR(IF((F137&lt;&gt;Milch!F$43*F136*100/F134),F137/Milch!F$43*F134/100,IF(G$5&lt;&gt;"-",F136,"-")),"-")</f>
        <v>-</v>
      </c>
      <c r="H136" s="317" t="str">
        <f>IFERROR(IF((G137&lt;&gt;Milch!G$43*G136*100/G134),G137/Milch!G$43*G134/100,IF(H$5&lt;&gt;"-",G136,"-")),"-")</f>
        <v>-</v>
      </c>
      <c r="I136" s="317" t="str">
        <f>IFERROR(IF((H137&lt;&gt;Milch!H$43*H136*100/H134),H137/Milch!H$43*H134/100,IF(I$5&lt;&gt;"-",H136,"-")),"-")</f>
        <v>-</v>
      </c>
      <c r="J136" s="317" t="str">
        <f>IFERROR(IF((I137&lt;&gt;Milch!I$43*I136*100/I134),I137/Milch!I$43*I134/100,IF(J$5&lt;&gt;"-",I136,"-")),"-")</f>
        <v>-</v>
      </c>
      <c r="K136" s="317" t="str">
        <f>IFERROR(IF((J137&lt;&gt;Milch!J$43*J136*100/J134),J137/Milch!J$43*J134/100,IF(K$5&lt;&gt;"-",J136,"-")),"-")</f>
        <v>-</v>
      </c>
      <c r="L136" s="317" t="str">
        <f>IFERROR(IF((K137&lt;&gt;Milch!K$43*K136*100/K134),K137/Milch!K$43*K134/100,IF(L$5&lt;&gt;"-",K136,"-")),"-")</f>
        <v>-</v>
      </c>
      <c r="M136" s="317" t="str">
        <f>IFERROR(IF((L137&lt;&gt;Milch!L$43*L136*100/L134),L137/Milch!L$43*L134/100,IF(M$5&lt;&gt;"-",L136,"-")),"-")</f>
        <v>-</v>
      </c>
      <c r="N136" s="317" t="str">
        <f>IFERROR(IF((M137&lt;&gt;Milch!M$43*M136*100/M134),M137/Milch!M$43*M134/100,IF(N$5&lt;&gt;"-",M136,"-")),"-")</f>
        <v>-</v>
      </c>
      <c r="O136" s="317" t="str">
        <f>IFERROR(IF((N137&lt;&gt;Milch!N$43*N136*100/N134),N137/Milch!N$43*N134/100,IF(O$5&lt;&gt;"-",N136,"-")),"-")</f>
        <v>-</v>
      </c>
      <c r="P136" s="317" t="str">
        <f>IFERROR(IF((O137&lt;&gt;Milch!O$43*O136*100/O134),O137/Milch!O$43*O134/100,IF(P$5&lt;&gt;"-",O136,"-")),"-")</f>
        <v>-</v>
      </c>
      <c r="Q136" s="317" t="str">
        <f>IFERROR(IF((P137&lt;&gt;Milch!P$43*P136*100/P134),P137/Milch!P$43*P134/100,IF(Q$5&lt;&gt;"-",P136,"-")),"-")</f>
        <v>-</v>
      </c>
      <c r="R136" s="317" t="str">
        <f>IFERROR(IF((Q137&lt;&gt;Milch!Q$43*Q136*100/Q134),Q137/Milch!Q$43*Q134/100,IF(R$5&lt;&gt;"-",Q136,"-")),"-")</f>
        <v>-</v>
      </c>
      <c r="S136" s="317" t="str">
        <f>IFERROR(IF((R137&lt;&gt;Milch!R$43*R136*100/R134),R137/Milch!R$43*R134/100,IF(S$5&lt;&gt;"-",R136,"-")),"-")</f>
        <v>-</v>
      </c>
      <c r="T136" s="317" t="str">
        <f>IFERROR(IF((S137&lt;&gt;Milch!S$43*S136*100/S134),S137/Milch!S$43*S134/100,IF(T$5&lt;&gt;"-",S136,"-")),"-")</f>
        <v>-</v>
      </c>
      <c r="U136" s="317" t="str">
        <f>IFERROR(IF((T137&lt;&gt;Milch!T$43*T136*100/T134),T137/Milch!T$43*T134/100,IF(U$5&lt;&gt;"-",T136,"-")),"-")</f>
        <v>-</v>
      </c>
      <c r="V136" s="317" t="str">
        <f>IFERROR(IF((U137&lt;&gt;Milch!U$43*U136*100/U134),U137/Milch!U$43*U134/100,IF(V$5&lt;&gt;"-",U136,"-")),"-")</f>
        <v>-</v>
      </c>
      <c r="W136" s="317" t="str">
        <f>IFERROR(IF((V137&lt;&gt;Milch!V$43*V136*100/V134),V137/Milch!V$43*V134/100,IF(W$5&lt;&gt;"-",V136,"-")),"-")</f>
        <v>-</v>
      </c>
      <c r="X136" s="317" t="str">
        <f>IFERROR(IF((W137&lt;&gt;Milch!W$43*W136*100/W134),W137/Milch!W$43*W134/100,IF(X$5&lt;&gt;"-",W136,"-")),"-")</f>
        <v>-</v>
      </c>
      <c r="Y136" s="317" t="str">
        <f>IFERROR(IF((X137&lt;&gt;Milch!X$43*X136*100/X134),X137/Milch!X$43*X134/100,IF(Y$5&lt;&gt;"-",X136,"-")),"-")</f>
        <v>-</v>
      </c>
      <c r="Z136" s="317" t="str">
        <f>IFERROR(IF((Y137&lt;&gt;Milch!Y$43*Y136*100/Y134),Y137/Milch!Y$43*Y134/100,IF(Z$5&lt;&gt;"-",Y136,"-")),"-")</f>
        <v>-</v>
      </c>
      <c r="AA136" s="317" t="str">
        <f>IFERROR(IF((Z137&lt;&gt;Milch!Z$43*Z136*100/Z134),Z137/Milch!Z$43*Z134/100,IF(AA$5&lt;&gt;"-",Z136,"-")),"-")</f>
        <v>-</v>
      </c>
      <c r="AB136" s="317" t="str">
        <f>IFERROR(IF((AA137&lt;&gt;Milch!AA$43*AA136*100/AA134),AA137/Milch!AA$43*AA134/100,IF(AB$5&lt;&gt;"-",AA136,"-")),"-")</f>
        <v>-</v>
      </c>
      <c r="AC136" s="317" t="str">
        <f>IFERROR(IF((AB137&lt;&gt;Milch!AB$43*AB136*100/AB134),AB137/Milch!AB$43*AB134/100,IF(AC$5&lt;&gt;"-",AB136,"-")),"-")</f>
        <v>-</v>
      </c>
      <c r="AD136" s="317" t="str">
        <f>IFERROR(IF((AC137&lt;&gt;Milch!AC$43*AC136*100/AC134),AC137/Milch!AC$43*AC134/100,IF(AD$5&lt;&gt;"-",AC136,"-")),"-")</f>
        <v>-</v>
      </c>
      <c r="AE136" s="317" t="str">
        <f>IFERROR(IF((AD137&lt;&gt;Milch!AD$43*AD136*100/AD134),AD137/Milch!AD$43*AD134/100,IF(AE$5&lt;&gt;"-",AD136,"-")),"-")</f>
        <v>-</v>
      </c>
      <c r="AF136" s="317" t="str">
        <f>IFERROR(IF((AE137&lt;&gt;Milch!AE$43*AE136*100/AE134),AE137/Milch!AE$43*AE134/100,IF(AF$5&lt;&gt;"-",AE136,"-")),"-")</f>
        <v>-</v>
      </c>
      <c r="AG136" s="317" t="str">
        <f>IFERROR(IF((AF137&lt;&gt;Milch!AF$43*AF136*100/AF134),AF137/Milch!AF$43*AF134/100,IF(AG$5&lt;&gt;"-",AF136,"-")),"-")</f>
        <v>-</v>
      </c>
      <c r="AH136" s="388" t="str">
        <f>IFERROR(IF((AG137&lt;&gt;Milch!AG$43*AG136*100/AG134),AG137/Milch!AG$43*AG134/100,IF(AH$5&lt;&gt;"-",AG136,"-")),"-")</f>
        <v>-</v>
      </c>
      <c r="AI136" s="18"/>
      <c r="AJ136" s="14"/>
      <c r="AK136" s="14"/>
      <c r="AL136" s="14"/>
      <c r="AM136" s="14"/>
      <c r="AN136" s="18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</row>
    <row r="137" spans="1:60" s="1" customFormat="1" ht="20.25" customHeight="1" x14ac:dyDescent="0.25">
      <c r="A137" s="348"/>
      <c r="B137" s="538"/>
      <c r="C137" s="523"/>
      <c r="D137" s="273" t="s">
        <v>147</v>
      </c>
      <c r="E137" s="305">
        <f>IFERROR(E$1*E136*100/E134,"-")</f>
        <v>0</v>
      </c>
      <c r="F137" s="305" t="str">
        <f t="shared" ref="F137" si="819">IFERROR(F$1*F136*100/F134,"-")</f>
        <v>-</v>
      </c>
      <c r="G137" s="305" t="str">
        <f t="shared" ref="G137" si="820">IFERROR(G$1*G136*100/G134,"-")</f>
        <v>-</v>
      </c>
      <c r="H137" s="305" t="str">
        <f t="shared" ref="H137" si="821">IFERROR(H$1*H136*100/H134,"-")</f>
        <v>-</v>
      </c>
      <c r="I137" s="305" t="str">
        <f t="shared" ref="I137" si="822">IFERROR(I$1*I136*100/I134,"-")</f>
        <v>-</v>
      </c>
      <c r="J137" s="305" t="str">
        <f t="shared" ref="J137" si="823">IFERROR(J$1*J136*100/J134,"-")</f>
        <v>-</v>
      </c>
      <c r="K137" s="305" t="str">
        <f t="shared" ref="K137" si="824">IFERROR(K$1*K136*100/K134,"-")</f>
        <v>-</v>
      </c>
      <c r="L137" s="305" t="str">
        <f t="shared" ref="L137" si="825">IFERROR(L$1*L136*100/L134,"-")</f>
        <v>-</v>
      </c>
      <c r="M137" s="305" t="str">
        <f t="shared" ref="M137" si="826">IFERROR(M$1*M136*100/M134,"-")</f>
        <v>-</v>
      </c>
      <c r="N137" s="305" t="str">
        <f t="shared" ref="N137" si="827">IFERROR(N$1*N136*100/N134,"-")</f>
        <v>-</v>
      </c>
      <c r="O137" s="305" t="str">
        <f t="shared" ref="O137" si="828">IFERROR(O$1*O136*100/O134,"-")</f>
        <v>-</v>
      </c>
      <c r="P137" s="305" t="str">
        <f t="shared" ref="P137" si="829">IFERROR(P$1*P136*100/P134,"-")</f>
        <v>-</v>
      </c>
      <c r="Q137" s="305" t="str">
        <f t="shared" ref="Q137" si="830">IFERROR(Q$1*Q136*100/Q134,"-")</f>
        <v>-</v>
      </c>
      <c r="R137" s="305" t="str">
        <f t="shared" ref="R137" si="831">IFERROR(R$1*R136*100/R134,"-")</f>
        <v>-</v>
      </c>
      <c r="S137" s="305" t="str">
        <f t="shared" ref="S137" si="832">IFERROR(S$1*S136*100/S134,"-")</f>
        <v>-</v>
      </c>
      <c r="T137" s="305" t="str">
        <f t="shared" ref="T137" si="833">IFERROR(T$1*T136*100/T134,"-")</f>
        <v>-</v>
      </c>
      <c r="U137" s="305" t="str">
        <f t="shared" ref="U137" si="834">IFERROR(U$1*U136*100/U134,"-")</f>
        <v>-</v>
      </c>
      <c r="V137" s="305" t="str">
        <f t="shared" ref="V137" si="835">IFERROR(V$1*V136*100/V134,"-")</f>
        <v>-</v>
      </c>
      <c r="W137" s="305" t="str">
        <f t="shared" ref="W137" si="836">IFERROR(W$1*W136*100/W134,"-")</f>
        <v>-</v>
      </c>
      <c r="X137" s="305" t="str">
        <f t="shared" ref="X137" si="837">IFERROR(X$1*X136*100/X134,"-")</f>
        <v>-</v>
      </c>
      <c r="Y137" s="305" t="str">
        <f t="shared" ref="Y137" si="838">IFERROR(Y$1*Y136*100/Y134,"-")</f>
        <v>-</v>
      </c>
      <c r="Z137" s="305" t="str">
        <f t="shared" ref="Z137" si="839">IFERROR(Z$1*Z136*100/Z134,"-")</f>
        <v>-</v>
      </c>
      <c r="AA137" s="305" t="str">
        <f t="shared" ref="AA137" si="840">IFERROR(AA$1*AA136*100/AA134,"-")</f>
        <v>-</v>
      </c>
      <c r="AB137" s="305" t="str">
        <f t="shared" ref="AB137" si="841">IFERROR(AB$1*AB136*100/AB134,"-")</f>
        <v>-</v>
      </c>
      <c r="AC137" s="305" t="str">
        <f t="shared" ref="AC137" si="842">IFERROR(AC$1*AC136*100/AC134,"-")</f>
        <v>-</v>
      </c>
      <c r="AD137" s="305" t="str">
        <f t="shared" ref="AD137" si="843">IFERROR(AD$1*AD136*100/AD134,"-")</f>
        <v>-</v>
      </c>
      <c r="AE137" s="305" t="str">
        <f t="shared" ref="AE137" si="844">IFERROR(AE$1*AE136*100/AE134,"-")</f>
        <v>-</v>
      </c>
      <c r="AF137" s="305" t="str">
        <f t="shared" ref="AF137" si="845">IFERROR(AF$1*AF136*100/AF134,"-")</f>
        <v>-</v>
      </c>
      <c r="AG137" s="305" t="str">
        <f t="shared" ref="AG137" si="846">IFERROR(AG$1*AG136*100/AG134,"-")</f>
        <v>-</v>
      </c>
      <c r="AH137" s="456" t="str">
        <f t="shared" ref="AH137" si="847">IFERROR(AH$1*AH136*100/AH134,"-")</f>
        <v>-</v>
      </c>
      <c r="AI137" s="18"/>
      <c r="AJ137" s="14"/>
      <c r="AK137" s="14"/>
      <c r="AL137" s="14"/>
      <c r="AM137" s="14"/>
      <c r="AN137" s="18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</row>
    <row r="138" spans="1:60" s="1" customFormat="1" ht="20.25" customHeight="1" thickBot="1" x14ac:dyDescent="0.3">
      <c r="A138" s="348"/>
      <c r="B138" s="538"/>
      <c r="C138" s="523"/>
      <c r="D138" s="233" t="s">
        <v>105</v>
      </c>
      <c r="E138" s="232">
        <f>IF(Milch!E$4&gt;0,E$11,"-")</f>
        <v>2</v>
      </c>
      <c r="F138" s="232" t="str">
        <f>IF(Milch!F$4&gt;0,F$11,"-")</f>
        <v>-</v>
      </c>
      <c r="G138" s="232" t="str">
        <f>IF(Milch!G$4&gt;0,G$11,"-")</f>
        <v>-</v>
      </c>
      <c r="H138" s="232" t="str">
        <f>IF(Milch!H$4&gt;0,H$11,"-")</f>
        <v>-</v>
      </c>
      <c r="I138" s="232" t="str">
        <f>IF(Milch!I$4&gt;0,I$11,"-")</f>
        <v>-</v>
      </c>
      <c r="J138" s="232" t="str">
        <f>IF(Milch!J$4&gt;0,J$11,"-")</f>
        <v>-</v>
      </c>
      <c r="K138" s="232" t="str">
        <f>IF(Milch!K$4&gt;0,K$11,"-")</f>
        <v>-</v>
      </c>
      <c r="L138" s="232" t="str">
        <f>IF(Milch!L$4&gt;0,L$11,"-")</f>
        <v>-</v>
      </c>
      <c r="M138" s="232" t="str">
        <f>IF(Milch!M$4&gt;0,M$11,"-")</f>
        <v>-</v>
      </c>
      <c r="N138" s="232" t="str">
        <f>IF(Milch!N$4&gt;0,N$11,"-")</f>
        <v>-</v>
      </c>
      <c r="O138" s="232" t="str">
        <f>IF(Milch!O$4&gt;0,O$11,"-")</f>
        <v>-</v>
      </c>
      <c r="P138" s="232" t="str">
        <f>IF(Milch!P$4&gt;0,P$11,"-")</f>
        <v>-</v>
      </c>
      <c r="Q138" s="232" t="str">
        <f>IF(Milch!Q$4&gt;0,Q$11,"-")</f>
        <v>-</v>
      </c>
      <c r="R138" s="232" t="str">
        <f>IF(Milch!R$4&gt;0,R$11,"-")</f>
        <v>-</v>
      </c>
      <c r="S138" s="232" t="str">
        <f>IF(Milch!S$4&gt;0,S$11,"-")</f>
        <v>-</v>
      </c>
      <c r="T138" s="232" t="str">
        <f>IF(Milch!T$4&gt;0,T$11,"-")</f>
        <v>-</v>
      </c>
      <c r="U138" s="232" t="str">
        <f>IF(Milch!U$4&gt;0,U$11,"-")</f>
        <v>-</v>
      </c>
      <c r="V138" s="232" t="str">
        <f>IF(Milch!V$4&gt;0,V$11,"-")</f>
        <v>-</v>
      </c>
      <c r="W138" s="232" t="str">
        <f>IF(Milch!W$4&gt;0,W$11,"-")</f>
        <v>-</v>
      </c>
      <c r="X138" s="232" t="str">
        <f>IF(Milch!X$4&gt;0,X$11,"-")</f>
        <v>-</v>
      </c>
      <c r="Y138" s="232" t="str">
        <f>IF(Milch!Y$4&gt;0,Y$11,"-")</f>
        <v>-</v>
      </c>
      <c r="Z138" s="232" t="str">
        <f>IF(Milch!Z$4&gt;0,Z$11,"-")</f>
        <v>-</v>
      </c>
      <c r="AA138" s="232" t="str">
        <f>IF(Milch!AA$4&gt;0,AA$11,"-")</f>
        <v>-</v>
      </c>
      <c r="AB138" s="232" t="str">
        <f>IF(Milch!AB$4&gt;0,AB$11,"-")</f>
        <v>-</v>
      </c>
      <c r="AC138" s="232" t="str">
        <f>IF(Milch!AC$4&gt;0,AC$11,"-")</f>
        <v>-</v>
      </c>
      <c r="AD138" s="232" t="str">
        <f>IF(Milch!AD$4&gt;0,AD$11,"-")</f>
        <v>-</v>
      </c>
      <c r="AE138" s="232" t="str">
        <f>IF(Milch!AE$4&gt;0,AE$11,"-")</f>
        <v>-</v>
      </c>
      <c r="AF138" s="232" t="str">
        <f>IF(Milch!AF$4&gt;0,AF$11,"-")</f>
        <v>-</v>
      </c>
      <c r="AG138" s="232" t="str">
        <f>IF(Milch!AG$4&gt;0,AG$11,"-")</f>
        <v>-</v>
      </c>
      <c r="AH138" s="436" t="str">
        <f>IF(Milch!AH$4&gt;0,AH$11,"-")</f>
        <v>-</v>
      </c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</row>
    <row r="139" spans="1:60" s="1" customFormat="1" ht="20.25" hidden="1" customHeight="1" x14ac:dyDescent="0.25">
      <c r="A139" s="348"/>
      <c r="B139" s="538"/>
      <c r="C139" s="523"/>
      <c r="D139" s="297" t="s">
        <v>261</v>
      </c>
      <c r="E139" s="319">
        <f>IFERROR(E140*E134/100,"-")</f>
        <v>0</v>
      </c>
      <c r="F139" s="319" t="str">
        <f t="shared" ref="F139" si="848">IFERROR(F140*F134/100,"-")</f>
        <v>-</v>
      </c>
      <c r="G139" s="319" t="str">
        <f t="shared" ref="G139" si="849">IFERROR(G140*G134/100,"-")</f>
        <v>-</v>
      </c>
      <c r="H139" s="319" t="str">
        <f t="shared" ref="H139" si="850">IFERROR(H140*H134/100,"-")</f>
        <v>-</v>
      </c>
      <c r="I139" s="319" t="str">
        <f t="shared" ref="I139" si="851">IFERROR(I140*I134/100,"-")</f>
        <v>-</v>
      </c>
      <c r="J139" s="319" t="str">
        <f t="shared" ref="J139" si="852">IFERROR(J140*J134/100,"-")</f>
        <v>-</v>
      </c>
      <c r="K139" s="319" t="str">
        <f t="shared" ref="K139" si="853">IFERROR(K140*K134/100,"-")</f>
        <v>-</v>
      </c>
      <c r="L139" s="319" t="str">
        <f t="shared" ref="L139" si="854">IFERROR(L140*L134/100,"-")</f>
        <v>-</v>
      </c>
      <c r="M139" s="319" t="str">
        <f t="shared" ref="M139" si="855">IFERROR(M140*M134/100,"-")</f>
        <v>-</v>
      </c>
      <c r="N139" s="319" t="str">
        <f t="shared" ref="N139" si="856">IFERROR(N140*N134/100,"-")</f>
        <v>-</v>
      </c>
      <c r="O139" s="319" t="str">
        <f t="shared" ref="O139" si="857">IFERROR(O140*O134/100,"-")</f>
        <v>-</v>
      </c>
      <c r="P139" s="319" t="str">
        <f t="shared" ref="P139" si="858">IFERROR(P140*P134/100,"-")</f>
        <v>-</v>
      </c>
      <c r="Q139" s="319" t="str">
        <f t="shared" ref="Q139" si="859">IFERROR(Q140*Q134/100,"-")</f>
        <v>-</v>
      </c>
      <c r="R139" s="319" t="str">
        <f t="shared" ref="R139" si="860">IFERROR(R140*R134/100,"-")</f>
        <v>-</v>
      </c>
      <c r="S139" s="319" t="str">
        <f t="shared" ref="S139" si="861">IFERROR(S140*S134/100,"-")</f>
        <v>-</v>
      </c>
      <c r="T139" s="319" t="str">
        <f t="shared" ref="T139" si="862">IFERROR(T140*T134/100,"-")</f>
        <v>-</v>
      </c>
      <c r="U139" s="319" t="str">
        <f t="shared" ref="U139" si="863">IFERROR(U140*U134/100,"-")</f>
        <v>-</v>
      </c>
      <c r="V139" s="319" t="str">
        <f t="shared" ref="V139" si="864">IFERROR(V140*V134/100,"-")</f>
        <v>-</v>
      </c>
      <c r="W139" s="319" t="str">
        <f t="shared" ref="W139" si="865">IFERROR(W140*W134/100,"-")</f>
        <v>-</v>
      </c>
      <c r="X139" s="319" t="str">
        <f t="shared" ref="X139" si="866">IFERROR(X140*X134/100,"-")</f>
        <v>-</v>
      </c>
      <c r="Y139" s="319" t="str">
        <f t="shared" ref="Y139" si="867">IFERROR(Y140*Y134/100,"-")</f>
        <v>-</v>
      </c>
      <c r="Z139" s="319" t="str">
        <f t="shared" ref="Z139" si="868">IFERROR(Z140*Z134/100,"-")</f>
        <v>-</v>
      </c>
      <c r="AA139" s="319" t="str">
        <f t="shared" ref="AA139" si="869">IFERROR(AA140*AA134/100,"-")</f>
        <v>-</v>
      </c>
      <c r="AB139" s="319" t="str">
        <f t="shared" ref="AB139" si="870">IFERROR(AB140*AB134/100,"-")</f>
        <v>-</v>
      </c>
      <c r="AC139" s="319" t="str">
        <f t="shared" ref="AC139" si="871">IFERROR(AC140*AC134/100,"-")</f>
        <v>-</v>
      </c>
      <c r="AD139" s="319" t="str">
        <f t="shared" ref="AD139" si="872">IFERROR(AD140*AD134/100,"-")</f>
        <v>-</v>
      </c>
      <c r="AE139" s="319" t="str">
        <f t="shared" ref="AE139" si="873">IFERROR(AE140*AE134/100,"-")</f>
        <v>-</v>
      </c>
      <c r="AF139" s="319" t="str">
        <f t="shared" ref="AF139" si="874">IFERROR(AF140*AF134/100,"-")</f>
        <v>-</v>
      </c>
      <c r="AG139" s="319" t="str">
        <f t="shared" ref="AG139" si="875">IFERROR(AG140*AG134/100,"-")</f>
        <v>-</v>
      </c>
      <c r="AH139" s="457" t="str">
        <f t="shared" ref="AH139" si="876">IFERROR(AH140*AH134/100,"-")</f>
        <v>-</v>
      </c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</row>
    <row r="140" spans="1:60" s="1" customFormat="1" ht="20.25" hidden="1" customHeight="1" x14ac:dyDescent="0.25">
      <c r="A140" s="348"/>
      <c r="B140" s="538"/>
      <c r="C140" s="523"/>
      <c r="D140" s="321" t="s">
        <v>220</v>
      </c>
      <c r="E140" s="320">
        <f>IFERROR(E137/E$255*(100-E138)/100,"-")</f>
        <v>0</v>
      </c>
      <c r="F140" s="320" t="str">
        <f t="shared" ref="F140:AH140" si="877">IFERROR(F137/F$255*(100-F138)/100,"-")</f>
        <v>-</v>
      </c>
      <c r="G140" s="320" t="str">
        <f t="shared" si="877"/>
        <v>-</v>
      </c>
      <c r="H140" s="320" t="str">
        <f t="shared" si="877"/>
        <v>-</v>
      </c>
      <c r="I140" s="320" t="str">
        <f t="shared" si="877"/>
        <v>-</v>
      </c>
      <c r="J140" s="320" t="str">
        <f t="shared" si="877"/>
        <v>-</v>
      </c>
      <c r="K140" s="320" t="str">
        <f t="shared" si="877"/>
        <v>-</v>
      </c>
      <c r="L140" s="320" t="str">
        <f t="shared" si="877"/>
        <v>-</v>
      </c>
      <c r="M140" s="320" t="str">
        <f t="shared" si="877"/>
        <v>-</v>
      </c>
      <c r="N140" s="320" t="str">
        <f t="shared" si="877"/>
        <v>-</v>
      </c>
      <c r="O140" s="320" t="str">
        <f t="shared" si="877"/>
        <v>-</v>
      </c>
      <c r="P140" s="320" t="str">
        <f t="shared" si="877"/>
        <v>-</v>
      </c>
      <c r="Q140" s="320" t="str">
        <f t="shared" si="877"/>
        <v>-</v>
      </c>
      <c r="R140" s="320" t="str">
        <f t="shared" si="877"/>
        <v>-</v>
      </c>
      <c r="S140" s="320" t="str">
        <f t="shared" si="877"/>
        <v>-</v>
      </c>
      <c r="T140" s="320" t="str">
        <f t="shared" si="877"/>
        <v>-</v>
      </c>
      <c r="U140" s="320" t="str">
        <f t="shared" si="877"/>
        <v>-</v>
      </c>
      <c r="V140" s="320" t="str">
        <f t="shared" si="877"/>
        <v>-</v>
      </c>
      <c r="W140" s="320" t="str">
        <f t="shared" si="877"/>
        <v>-</v>
      </c>
      <c r="X140" s="320" t="str">
        <f t="shared" si="877"/>
        <v>-</v>
      </c>
      <c r="Y140" s="320" t="str">
        <f t="shared" si="877"/>
        <v>-</v>
      </c>
      <c r="Z140" s="320" t="str">
        <f t="shared" si="877"/>
        <v>-</v>
      </c>
      <c r="AA140" s="320" t="str">
        <f t="shared" si="877"/>
        <v>-</v>
      </c>
      <c r="AB140" s="320" t="str">
        <f t="shared" si="877"/>
        <v>-</v>
      </c>
      <c r="AC140" s="320" t="str">
        <f t="shared" si="877"/>
        <v>-</v>
      </c>
      <c r="AD140" s="320" t="str">
        <f t="shared" si="877"/>
        <v>-</v>
      </c>
      <c r="AE140" s="320" t="str">
        <f t="shared" si="877"/>
        <v>-</v>
      </c>
      <c r="AF140" s="320" t="str">
        <f t="shared" si="877"/>
        <v>-</v>
      </c>
      <c r="AG140" s="320" t="str">
        <f t="shared" si="877"/>
        <v>-</v>
      </c>
      <c r="AH140" s="460" t="str">
        <f t="shared" si="877"/>
        <v>-</v>
      </c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</row>
    <row r="141" spans="1:60" s="1" customFormat="1" ht="20.25" hidden="1" customHeight="1" x14ac:dyDescent="0.25">
      <c r="A141" s="348"/>
      <c r="B141" s="538"/>
      <c r="C141" s="523"/>
      <c r="D141" s="297" t="s">
        <v>177</v>
      </c>
      <c r="E141" s="298">
        <f t="shared" ref="E141:AH141" si="878">IFERROR(E135/100*E139,"0")</f>
        <v>0</v>
      </c>
      <c r="F141" s="298" t="str">
        <f t="shared" si="878"/>
        <v>0</v>
      </c>
      <c r="G141" s="298" t="str">
        <f t="shared" si="878"/>
        <v>0</v>
      </c>
      <c r="H141" s="298" t="str">
        <f t="shared" si="878"/>
        <v>0</v>
      </c>
      <c r="I141" s="298" t="str">
        <f t="shared" si="878"/>
        <v>0</v>
      </c>
      <c r="J141" s="298" t="str">
        <f t="shared" si="878"/>
        <v>0</v>
      </c>
      <c r="K141" s="298" t="str">
        <f t="shared" si="878"/>
        <v>0</v>
      </c>
      <c r="L141" s="298" t="str">
        <f t="shared" si="878"/>
        <v>0</v>
      </c>
      <c r="M141" s="298" t="str">
        <f t="shared" si="878"/>
        <v>0</v>
      </c>
      <c r="N141" s="298" t="str">
        <f t="shared" si="878"/>
        <v>0</v>
      </c>
      <c r="O141" s="298" t="str">
        <f t="shared" si="878"/>
        <v>0</v>
      </c>
      <c r="P141" s="298" t="str">
        <f t="shared" si="878"/>
        <v>0</v>
      </c>
      <c r="Q141" s="298" t="str">
        <f t="shared" si="878"/>
        <v>0</v>
      </c>
      <c r="R141" s="298" t="str">
        <f t="shared" si="878"/>
        <v>0</v>
      </c>
      <c r="S141" s="298" t="str">
        <f t="shared" si="878"/>
        <v>0</v>
      </c>
      <c r="T141" s="298" t="str">
        <f t="shared" si="878"/>
        <v>0</v>
      </c>
      <c r="U141" s="298" t="str">
        <f t="shared" si="878"/>
        <v>0</v>
      </c>
      <c r="V141" s="298" t="str">
        <f t="shared" si="878"/>
        <v>0</v>
      </c>
      <c r="W141" s="298" t="str">
        <f t="shared" si="878"/>
        <v>0</v>
      </c>
      <c r="X141" s="298" t="str">
        <f t="shared" si="878"/>
        <v>0</v>
      </c>
      <c r="Y141" s="298" t="str">
        <f t="shared" si="878"/>
        <v>0</v>
      </c>
      <c r="Z141" s="298" t="str">
        <f t="shared" si="878"/>
        <v>0</v>
      </c>
      <c r="AA141" s="298" t="str">
        <f t="shared" si="878"/>
        <v>0</v>
      </c>
      <c r="AB141" s="298" t="str">
        <f t="shared" si="878"/>
        <v>0</v>
      </c>
      <c r="AC141" s="298" t="str">
        <f t="shared" si="878"/>
        <v>0</v>
      </c>
      <c r="AD141" s="298" t="str">
        <f t="shared" si="878"/>
        <v>0</v>
      </c>
      <c r="AE141" s="298" t="str">
        <f t="shared" si="878"/>
        <v>0</v>
      </c>
      <c r="AF141" s="298" t="str">
        <f t="shared" si="878"/>
        <v>0</v>
      </c>
      <c r="AG141" s="298" t="str">
        <f t="shared" si="878"/>
        <v>0</v>
      </c>
      <c r="AH141" s="438" t="str">
        <f t="shared" si="878"/>
        <v>0</v>
      </c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</row>
    <row r="142" spans="1:60" s="1" customFormat="1" ht="20.25" hidden="1" customHeight="1" thickBot="1" x14ac:dyDescent="0.3">
      <c r="A142" s="348"/>
      <c r="B142" s="538"/>
      <c r="C142" s="524"/>
      <c r="D142" s="439" t="s">
        <v>183</v>
      </c>
      <c r="E142" s="440">
        <f t="shared" ref="E142:AH142" si="879">IFERROR(E139*100/E134*E134/88,"-")</f>
        <v>0</v>
      </c>
      <c r="F142" s="440" t="str">
        <f t="shared" si="879"/>
        <v>-</v>
      </c>
      <c r="G142" s="440" t="str">
        <f t="shared" si="879"/>
        <v>-</v>
      </c>
      <c r="H142" s="440" t="str">
        <f t="shared" si="879"/>
        <v>-</v>
      </c>
      <c r="I142" s="440" t="str">
        <f t="shared" si="879"/>
        <v>-</v>
      </c>
      <c r="J142" s="440" t="str">
        <f t="shared" si="879"/>
        <v>-</v>
      </c>
      <c r="K142" s="440" t="str">
        <f t="shared" si="879"/>
        <v>-</v>
      </c>
      <c r="L142" s="440" t="str">
        <f t="shared" si="879"/>
        <v>-</v>
      </c>
      <c r="M142" s="440" t="str">
        <f t="shared" si="879"/>
        <v>-</v>
      </c>
      <c r="N142" s="440" t="str">
        <f t="shared" si="879"/>
        <v>-</v>
      </c>
      <c r="O142" s="440" t="str">
        <f t="shared" si="879"/>
        <v>-</v>
      </c>
      <c r="P142" s="440" t="str">
        <f t="shared" si="879"/>
        <v>-</v>
      </c>
      <c r="Q142" s="440" t="str">
        <f t="shared" si="879"/>
        <v>-</v>
      </c>
      <c r="R142" s="440" t="str">
        <f t="shared" si="879"/>
        <v>-</v>
      </c>
      <c r="S142" s="440" t="str">
        <f t="shared" si="879"/>
        <v>-</v>
      </c>
      <c r="T142" s="440" t="str">
        <f t="shared" si="879"/>
        <v>-</v>
      </c>
      <c r="U142" s="440" t="str">
        <f t="shared" si="879"/>
        <v>-</v>
      </c>
      <c r="V142" s="440" t="str">
        <f t="shared" si="879"/>
        <v>-</v>
      </c>
      <c r="W142" s="440" t="str">
        <f t="shared" si="879"/>
        <v>-</v>
      </c>
      <c r="X142" s="440" t="str">
        <f t="shared" si="879"/>
        <v>-</v>
      </c>
      <c r="Y142" s="440" t="str">
        <f t="shared" si="879"/>
        <v>-</v>
      </c>
      <c r="Z142" s="440" t="str">
        <f t="shared" si="879"/>
        <v>-</v>
      </c>
      <c r="AA142" s="440" t="str">
        <f t="shared" si="879"/>
        <v>-</v>
      </c>
      <c r="AB142" s="440" t="str">
        <f t="shared" si="879"/>
        <v>-</v>
      </c>
      <c r="AC142" s="440" t="str">
        <f t="shared" si="879"/>
        <v>-</v>
      </c>
      <c r="AD142" s="440" t="str">
        <f t="shared" si="879"/>
        <v>-</v>
      </c>
      <c r="AE142" s="440" t="str">
        <f t="shared" si="879"/>
        <v>-</v>
      </c>
      <c r="AF142" s="440" t="str">
        <f t="shared" si="879"/>
        <v>-</v>
      </c>
      <c r="AG142" s="440" t="str">
        <f t="shared" si="879"/>
        <v>-</v>
      </c>
      <c r="AH142" s="450" t="str">
        <f t="shared" si="879"/>
        <v>-</v>
      </c>
      <c r="AI142" s="18"/>
      <c r="AJ142" s="14"/>
      <c r="AK142" s="14"/>
      <c r="AL142" s="14"/>
      <c r="AM142" s="14"/>
      <c r="AN142" s="18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</row>
    <row r="143" spans="1:60" s="1" customFormat="1" ht="20.25" customHeight="1" x14ac:dyDescent="0.25">
      <c r="A143" s="348"/>
      <c r="B143" s="538"/>
      <c r="C143" s="522" t="s">
        <v>259</v>
      </c>
      <c r="D143" s="418" t="s">
        <v>47</v>
      </c>
      <c r="E143" s="433">
        <v>35</v>
      </c>
      <c r="F143" s="434">
        <f t="shared" ref="F143" si="880">E143</f>
        <v>35</v>
      </c>
      <c r="G143" s="434">
        <f t="shared" ref="G143" si="881">F143</f>
        <v>35</v>
      </c>
      <c r="H143" s="434">
        <f t="shared" ref="H143" si="882">G143</f>
        <v>35</v>
      </c>
      <c r="I143" s="434">
        <f t="shared" ref="I143:I144" si="883">H143</f>
        <v>35</v>
      </c>
      <c r="J143" s="434">
        <f t="shared" ref="J143:J144" si="884">I143</f>
        <v>35</v>
      </c>
      <c r="K143" s="434">
        <f t="shared" ref="K143:K144" si="885">J143</f>
        <v>35</v>
      </c>
      <c r="L143" s="434">
        <f t="shared" ref="L143:L144" si="886">K143</f>
        <v>35</v>
      </c>
      <c r="M143" s="434">
        <f t="shared" ref="M143:M144" si="887">L143</f>
        <v>35</v>
      </c>
      <c r="N143" s="434">
        <f t="shared" ref="N143:N144" si="888">M143</f>
        <v>35</v>
      </c>
      <c r="O143" s="434">
        <f t="shared" ref="O143:O144" si="889">N143</f>
        <v>35</v>
      </c>
      <c r="P143" s="434">
        <f t="shared" ref="P143:P144" si="890">O143</f>
        <v>35</v>
      </c>
      <c r="Q143" s="434">
        <f t="shared" ref="Q143:Q144" si="891">P143</f>
        <v>35</v>
      </c>
      <c r="R143" s="434">
        <f t="shared" ref="R143:R144" si="892">Q143</f>
        <v>35</v>
      </c>
      <c r="S143" s="434">
        <f t="shared" ref="S143:S144" si="893">R143</f>
        <v>35</v>
      </c>
      <c r="T143" s="434">
        <f t="shared" ref="T143:T144" si="894">S143</f>
        <v>35</v>
      </c>
      <c r="U143" s="434">
        <f t="shared" ref="U143:U144" si="895">T143</f>
        <v>35</v>
      </c>
      <c r="V143" s="434">
        <f t="shared" ref="V143:V144" si="896">U143</f>
        <v>35</v>
      </c>
      <c r="W143" s="434">
        <f t="shared" ref="W143:W144" si="897">V143</f>
        <v>35</v>
      </c>
      <c r="X143" s="434">
        <f t="shared" ref="X143:X144" si="898">W143</f>
        <v>35</v>
      </c>
      <c r="Y143" s="434">
        <f t="shared" ref="Y143:Y144" si="899">X143</f>
        <v>35</v>
      </c>
      <c r="Z143" s="434">
        <f t="shared" ref="Z143:Z144" si="900">Y143</f>
        <v>35</v>
      </c>
      <c r="AA143" s="434">
        <f t="shared" ref="AA143:AA144" si="901">Z143</f>
        <v>35</v>
      </c>
      <c r="AB143" s="434">
        <f t="shared" ref="AB143:AB144" si="902">AA143</f>
        <v>35</v>
      </c>
      <c r="AC143" s="434">
        <f t="shared" ref="AC143:AC144" si="903">AB143</f>
        <v>35</v>
      </c>
      <c r="AD143" s="434">
        <f t="shared" ref="AD143:AD144" si="904">AC143</f>
        <v>35</v>
      </c>
      <c r="AE143" s="434">
        <f t="shared" ref="AE143:AE144" si="905">AD143</f>
        <v>35</v>
      </c>
      <c r="AF143" s="434">
        <f t="shared" ref="AF143:AF144" si="906">AE143</f>
        <v>35</v>
      </c>
      <c r="AG143" s="434">
        <f t="shared" ref="AG143:AG144" si="907">AF143</f>
        <v>35</v>
      </c>
      <c r="AH143" s="435">
        <f t="shared" ref="AH143:AH144" si="908">AG143</f>
        <v>35</v>
      </c>
      <c r="AI143" s="18"/>
      <c r="AJ143" s="14"/>
      <c r="AK143" s="14"/>
      <c r="AL143" s="14"/>
      <c r="AM143" s="14"/>
      <c r="AN143" s="18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</row>
    <row r="144" spans="1:60" s="1" customFormat="1" ht="20.25" customHeight="1" x14ac:dyDescent="0.25">
      <c r="A144" s="348"/>
      <c r="B144" s="538"/>
      <c r="C144" s="523"/>
      <c r="D144" s="233" t="s">
        <v>4</v>
      </c>
      <c r="E144" s="232">
        <v>91</v>
      </c>
      <c r="F144" s="232">
        <f>E144</f>
        <v>91</v>
      </c>
      <c r="G144" s="232">
        <f>F144</f>
        <v>91</v>
      </c>
      <c r="H144" s="232">
        <f>G144</f>
        <v>91</v>
      </c>
      <c r="I144" s="232">
        <f t="shared" si="883"/>
        <v>91</v>
      </c>
      <c r="J144" s="232">
        <f t="shared" si="884"/>
        <v>91</v>
      </c>
      <c r="K144" s="232">
        <f t="shared" si="885"/>
        <v>91</v>
      </c>
      <c r="L144" s="232">
        <f t="shared" si="886"/>
        <v>91</v>
      </c>
      <c r="M144" s="232">
        <f t="shared" si="887"/>
        <v>91</v>
      </c>
      <c r="N144" s="232">
        <f t="shared" si="888"/>
        <v>91</v>
      </c>
      <c r="O144" s="232">
        <f t="shared" si="889"/>
        <v>91</v>
      </c>
      <c r="P144" s="232">
        <f t="shared" si="890"/>
        <v>91</v>
      </c>
      <c r="Q144" s="232">
        <f t="shared" si="891"/>
        <v>91</v>
      </c>
      <c r="R144" s="232">
        <f t="shared" si="892"/>
        <v>91</v>
      </c>
      <c r="S144" s="232">
        <f t="shared" si="893"/>
        <v>91</v>
      </c>
      <c r="T144" s="232">
        <f t="shared" si="894"/>
        <v>91</v>
      </c>
      <c r="U144" s="232">
        <f t="shared" si="895"/>
        <v>91</v>
      </c>
      <c r="V144" s="232">
        <f t="shared" si="896"/>
        <v>91</v>
      </c>
      <c r="W144" s="232">
        <f t="shared" si="897"/>
        <v>91</v>
      </c>
      <c r="X144" s="232">
        <f t="shared" si="898"/>
        <v>91</v>
      </c>
      <c r="Y144" s="232">
        <f t="shared" si="899"/>
        <v>91</v>
      </c>
      <c r="Z144" s="232">
        <f t="shared" si="900"/>
        <v>91</v>
      </c>
      <c r="AA144" s="232">
        <f t="shared" si="901"/>
        <v>91</v>
      </c>
      <c r="AB144" s="232">
        <f t="shared" si="902"/>
        <v>91</v>
      </c>
      <c r="AC144" s="232">
        <f t="shared" si="903"/>
        <v>91</v>
      </c>
      <c r="AD144" s="232">
        <f t="shared" si="904"/>
        <v>91</v>
      </c>
      <c r="AE144" s="232">
        <f t="shared" si="905"/>
        <v>91</v>
      </c>
      <c r="AF144" s="232">
        <f t="shared" si="906"/>
        <v>91</v>
      </c>
      <c r="AG144" s="232">
        <f t="shared" si="907"/>
        <v>91</v>
      </c>
      <c r="AH144" s="436">
        <f t="shared" si="908"/>
        <v>91</v>
      </c>
      <c r="AI144" s="18"/>
      <c r="AJ144" s="14"/>
      <c r="AK144" s="14"/>
      <c r="AL144" s="14"/>
      <c r="AM144" s="14"/>
      <c r="AN144" s="18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</row>
    <row r="145" spans="1:60" s="1" customFormat="1" ht="20.25" hidden="1" customHeight="1" x14ac:dyDescent="0.25">
      <c r="A145" s="348"/>
      <c r="B145" s="538"/>
      <c r="C145" s="523"/>
      <c r="D145" s="105" t="s">
        <v>102</v>
      </c>
      <c r="E145" s="373">
        <f>IFERROR(E143*100/E144,0)</f>
        <v>38.46153846153846</v>
      </c>
      <c r="F145" s="373">
        <f>IFERROR(F143*100/F144,0)</f>
        <v>38.46153846153846</v>
      </c>
      <c r="G145" s="373">
        <f>IFERROR(G143*100/G144,0)</f>
        <v>38.46153846153846</v>
      </c>
      <c r="H145" s="373">
        <f>IFERROR(H143*100/H144,0)</f>
        <v>38.46153846153846</v>
      </c>
      <c r="I145" s="373">
        <f t="shared" ref="I145:AH145" si="909">IFERROR(I143*100/I144,0)</f>
        <v>38.46153846153846</v>
      </c>
      <c r="J145" s="373">
        <f t="shared" si="909"/>
        <v>38.46153846153846</v>
      </c>
      <c r="K145" s="373">
        <f t="shared" si="909"/>
        <v>38.46153846153846</v>
      </c>
      <c r="L145" s="373">
        <f t="shared" si="909"/>
        <v>38.46153846153846</v>
      </c>
      <c r="M145" s="373">
        <f t="shared" si="909"/>
        <v>38.46153846153846</v>
      </c>
      <c r="N145" s="373">
        <f t="shared" si="909"/>
        <v>38.46153846153846</v>
      </c>
      <c r="O145" s="373">
        <f t="shared" si="909"/>
        <v>38.46153846153846</v>
      </c>
      <c r="P145" s="373">
        <f t="shared" si="909"/>
        <v>38.46153846153846</v>
      </c>
      <c r="Q145" s="373">
        <f t="shared" si="909"/>
        <v>38.46153846153846</v>
      </c>
      <c r="R145" s="373">
        <f t="shared" si="909"/>
        <v>38.46153846153846</v>
      </c>
      <c r="S145" s="373">
        <f t="shared" si="909"/>
        <v>38.46153846153846</v>
      </c>
      <c r="T145" s="373">
        <f t="shared" si="909"/>
        <v>38.46153846153846</v>
      </c>
      <c r="U145" s="373">
        <f t="shared" si="909"/>
        <v>38.46153846153846</v>
      </c>
      <c r="V145" s="373">
        <f t="shared" si="909"/>
        <v>38.46153846153846</v>
      </c>
      <c r="W145" s="373">
        <f t="shared" si="909"/>
        <v>38.46153846153846</v>
      </c>
      <c r="X145" s="373">
        <f t="shared" si="909"/>
        <v>38.46153846153846</v>
      </c>
      <c r="Y145" s="373">
        <f t="shared" si="909"/>
        <v>38.46153846153846</v>
      </c>
      <c r="Z145" s="373">
        <f t="shared" si="909"/>
        <v>38.46153846153846</v>
      </c>
      <c r="AA145" s="373">
        <f t="shared" si="909"/>
        <v>38.46153846153846</v>
      </c>
      <c r="AB145" s="373">
        <f t="shared" si="909"/>
        <v>38.46153846153846</v>
      </c>
      <c r="AC145" s="373">
        <f t="shared" si="909"/>
        <v>38.46153846153846</v>
      </c>
      <c r="AD145" s="373">
        <f t="shared" si="909"/>
        <v>38.46153846153846</v>
      </c>
      <c r="AE145" s="373">
        <f t="shared" si="909"/>
        <v>38.46153846153846</v>
      </c>
      <c r="AF145" s="373">
        <f t="shared" si="909"/>
        <v>38.46153846153846</v>
      </c>
      <c r="AG145" s="373">
        <f t="shared" si="909"/>
        <v>38.46153846153846</v>
      </c>
      <c r="AH145" s="437">
        <f t="shared" si="909"/>
        <v>38.46153846153846</v>
      </c>
      <c r="AI145" s="18"/>
      <c r="AJ145" s="14"/>
      <c r="AK145" s="14"/>
      <c r="AL145" s="14"/>
      <c r="AM145" s="14"/>
      <c r="AN145" s="18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</row>
    <row r="146" spans="1:60" s="1" customFormat="1" ht="20.25" customHeight="1" x14ac:dyDescent="0.25">
      <c r="A146" s="348"/>
      <c r="B146" s="538"/>
      <c r="C146" s="523"/>
      <c r="D146" s="375" t="s">
        <v>253</v>
      </c>
      <c r="E146" s="271"/>
      <c r="F146" s="317" t="str">
        <f>IFERROR(IF((E147&lt;&gt;E$255*E146*100/E144),E147/E$255*E144/100,IF(F$5&lt;&gt;"-",E146,"-")),"-")</f>
        <v>-</v>
      </c>
      <c r="G146" s="317" t="str">
        <f>IFERROR(IF((F147&lt;&gt;Milch!F$43*F146*100/F144),F147/Milch!F$43*F144/100,IF(G$5&lt;&gt;"-",F146,"-")),"-")</f>
        <v>-</v>
      </c>
      <c r="H146" s="317" t="str">
        <f>IFERROR(IF((G147&lt;&gt;Milch!G$43*G146*100/G144),G147/Milch!G$43*G144/100,IF(H$5&lt;&gt;"-",G146,"-")),"-")</f>
        <v>-</v>
      </c>
      <c r="I146" s="317" t="str">
        <f>IFERROR(IF((H147&lt;&gt;Milch!H$43*H146*100/H144),H147/Milch!H$43*H144/100,IF(I$5&lt;&gt;"-",H146,"-")),"-")</f>
        <v>-</v>
      </c>
      <c r="J146" s="317" t="str">
        <f>IFERROR(IF((I147&lt;&gt;Milch!I$43*I146*100/I144),I147/Milch!I$43*I144/100,IF(J$5&lt;&gt;"-",I146,"-")),"-")</f>
        <v>-</v>
      </c>
      <c r="K146" s="317" t="str">
        <f>IFERROR(IF((J147&lt;&gt;Milch!J$43*J146*100/J144),J147/Milch!J$43*J144/100,IF(K$5&lt;&gt;"-",J146,"-")),"-")</f>
        <v>-</v>
      </c>
      <c r="L146" s="317" t="str">
        <f>IFERROR(IF((K147&lt;&gt;Milch!K$43*K146*100/K144),K147/Milch!K$43*K144/100,IF(L$5&lt;&gt;"-",K146,"-")),"-")</f>
        <v>-</v>
      </c>
      <c r="M146" s="317" t="str">
        <f>IFERROR(IF((L147&lt;&gt;Milch!L$43*L146*100/L144),L147/Milch!L$43*L144/100,IF(M$5&lt;&gt;"-",L146,"-")),"-")</f>
        <v>-</v>
      </c>
      <c r="N146" s="317" t="str">
        <f>IFERROR(IF((M147&lt;&gt;Milch!M$43*M146*100/M144),M147/Milch!M$43*M144/100,IF(N$5&lt;&gt;"-",M146,"-")),"-")</f>
        <v>-</v>
      </c>
      <c r="O146" s="317" t="str">
        <f>IFERROR(IF((N147&lt;&gt;Milch!N$43*N146*100/N144),N147/Milch!N$43*N144/100,IF(O$5&lt;&gt;"-",N146,"-")),"-")</f>
        <v>-</v>
      </c>
      <c r="P146" s="317" t="str">
        <f>IFERROR(IF((O147&lt;&gt;Milch!O$43*O146*100/O144),O147/Milch!O$43*O144/100,IF(P$5&lt;&gt;"-",O146,"-")),"-")</f>
        <v>-</v>
      </c>
      <c r="Q146" s="317" t="str">
        <f>IFERROR(IF((P147&lt;&gt;Milch!P$43*P146*100/P144),P147/Milch!P$43*P144/100,IF(Q$5&lt;&gt;"-",P146,"-")),"-")</f>
        <v>-</v>
      </c>
      <c r="R146" s="317" t="str">
        <f>IFERROR(IF((Q147&lt;&gt;Milch!Q$43*Q146*100/Q144),Q147/Milch!Q$43*Q144/100,IF(R$5&lt;&gt;"-",Q146,"-")),"-")</f>
        <v>-</v>
      </c>
      <c r="S146" s="317" t="str">
        <f>IFERROR(IF((R147&lt;&gt;Milch!R$43*R146*100/R144),R147/Milch!R$43*R144/100,IF(S$5&lt;&gt;"-",R146,"-")),"-")</f>
        <v>-</v>
      </c>
      <c r="T146" s="317" t="str">
        <f>IFERROR(IF((S147&lt;&gt;Milch!S$43*S146*100/S144),S147/Milch!S$43*S144/100,IF(T$5&lt;&gt;"-",S146,"-")),"-")</f>
        <v>-</v>
      </c>
      <c r="U146" s="317" t="str">
        <f>IFERROR(IF((T147&lt;&gt;Milch!T$43*T146*100/T144),T147/Milch!T$43*T144/100,IF(U$5&lt;&gt;"-",T146,"-")),"-")</f>
        <v>-</v>
      </c>
      <c r="V146" s="317" t="str">
        <f>IFERROR(IF((U147&lt;&gt;Milch!U$43*U146*100/U144),U147/Milch!U$43*U144/100,IF(V$5&lt;&gt;"-",U146,"-")),"-")</f>
        <v>-</v>
      </c>
      <c r="W146" s="317" t="str">
        <f>IFERROR(IF((V147&lt;&gt;Milch!V$43*V146*100/V144),V147/Milch!V$43*V144/100,IF(W$5&lt;&gt;"-",V146,"-")),"-")</f>
        <v>-</v>
      </c>
      <c r="X146" s="317" t="str">
        <f>IFERROR(IF((W147&lt;&gt;Milch!W$43*W146*100/W144),W147/Milch!W$43*W144/100,IF(X$5&lt;&gt;"-",W146,"-")),"-")</f>
        <v>-</v>
      </c>
      <c r="Y146" s="317" t="str">
        <f>IFERROR(IF((X147&lt;&gt;Milch!X$43*X146*100/X144),X147/Milch!X$43*X144/100,IF(Y$5&lt;&gt;"-",X146,"-")),"-")</f>
        <v>-</v>
      </c>
      <c r="Z146" s="317" t="str">
        <f>IFERROR(IF((Y147&lt;&gt;Milch!Y$43*Y146*100/Y144),Y147/Milch!Y$43*Y144/100,IF(Z$5&lt;&gt;"-",Y146,"-")),"-")</f>
        <v>-</v>
      </c>
      <c r="AA146" s="317" t="str">
        <f>IFERROR(IF((Z147&lt;&gt;Milch!Z$43*Z146*100/Z144),Z147/Milch!Z$43*Z144/100,IF(AA$5&lt;&gt;"-",Z146,"-")),"-")</f>
        <v>-</v>
      </c>
      <c r="AB146" s="317" t="str">
        <f>IFERROR(IF((AA147&lt;&gt;Milch!AA$43*AA146*100/AA144),AA147/Milch!AA$43*AA144/100,IF(AB$5&lt;&gt;"-",AA146,"-")),"-")</f>
        <v>-</v>
      </c>
      <c r="AC146" s="317" t="str">
        <f>IFERROR(IF((AB147&lt;&gt;Milch!AB$43*AB146*100/AB144),AB147/Milch!AB$43*AB144/100,IF(AC$5&lt;&gt;"-",AB146,"-")),"-")</f>
        <v>-</v>
      </c>
      <c r="AD146" s="317" t="str">
        <f>IFERROR(IF((AC147&lt;&gt;Milch!AC$43*AC146*100/AC144),AC147/Milch!AC$43*AC144/100,IF(AD$5&lt;&gt;"-",AC146,"-")),"-")</f>
        <v>-</v>
      </c>
      <c r="AE146" s="317" t="str">
        <f>IFERROR(IF((AD147&lt;&gt;Milch!AD$43*AD146*100/AD144),AD147/Milch!AD$43*AD144/100,IF(AE$5&lt;&gt;"-",AD146,"-")),"-")</f>
        <v>-</v>
      </c>
      <c r="AF146" s="317" t="str">
        <f>IFERROR(IF((AE147&lt;&gt;Milch!AE$43*AE146*100/AE144),AE147/Milch!AE$43*AE144/100,IF(AF$5&lt;&gt;"-",AE146,"-")),"-")</f>
        <v>-</v>
      </c>
      <c r="AG146" s="317" t="str">
        <f>IFERROR(IF((AF147&lt;&gt;Milch!AF$43*AF146*100/AF144),AF147/Milch!AF$43*AF144/100,IF(AG$5&lt;&gt;"-",AF146,"-")),"-")</f>
        <v>-</v>
      </c>
      <c r="AH146" s="388" t="str">
        <f>IFERROR(IF((AG147&lt;&gt;Milch!AG$43*AG146*100/AG144),AG147/Milch!AG$43*AG144/100,IF(AH$5&lt;&gt;"-",AG146,"-")),"-")</f>
        <v>-</v>
      </c>
      <c r="AI146" s="18"/>
      <c r="AJ146" s="14"/>
      <c r="AK146" s="14"/>
      <c r="AL146" s="14"/>
      <c r="AM146" s="14"/>
      <c r="AN146" s="18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</row>
    <row r="147" spans="1:60" s="1" customFormat="1" ht="20.25" customHeight="1" x14ac:dyDescent="0.25">
      <c r="A147" s="348"/>
      <c r="B147" s="538"/>
      <c r="C147" s="523"/>
      <c r="D147" s="273" t="s">
        <v>147</v>
      </c>
      <c r="E147" s="305">
        <f>IFERROR(E$1*E146*100/E144,"-")</f>
        <v>0</v>
      </c>
      <c r="F147" s="305" t="str">
        <f t="shared" ref="F147" si="910">IFERROR(F$1*F146*100/F144,"-")</f>
        <v>-</v>
      </c>
      <c r="G147" s="305" t="str">
        <f t="shared" ref="G147" si="911">IFERROR(G$1*G146*100/G144,"-")</f>
        <v>-</v>
      </c>
      <c r="H147" s="305" t="str">
        <f t="shared" ref="H147" si="912">IFERROR(H$1*H146*100/H144,"-")</f>
        <v>-</v>
      </c>
      <c r="I147" s="305" t="str">
        <f t="shared" ref="I147" si="913">IFERROR(I$1*I146*100/I144,"-")</f>
        <v>-</v>
      </c>
      <c r="J147" s="305" t="str">
        <f t="shared" ref="J147" si="914">IFERROR(J$1*J146*100/J144,"-")</f>
        <v>-</v>
      </c>
      <c r="K147" s="305" t="str">
        <f t="shared" ref="K147" si="915">IFERROR(K$1*K146*100/K144,"-")</f>
        <v>-</v>
      </c>
      <c r="L147" s="305" t="str">
        <f t="shared" ref="L147" si="916">IFERROR(L$1*L146*100/L144,"-")</f>
        <v>-</v>
      </c>
      <c r="M147" s="305" t="str">
        <f t="shared" ref="M147" si="917">IFERROR(M$1*M146*100/M144,"-")</f>
        <v>-</v>
      </c>
      <c r="N147" s="305" t="str">
        <f t="shared" ref="N147" si="918">IFERROR(N$1*N146*100/N144,"-")</f>
        <v>-</v>
      </c>
      <c r="O147" s="305" t="str">
        <f t="shared" ref="O147" si="919">IFERROR(O$1*O146*100/O144,"-")</f>
        <v>-</v>
      </c>
      <c r="P147" s="305" t="str">
        <f t="shared" ref="P147" si="920">IFERROR(P$1*P146*100/P144,"-")</f>
        <v>-</v>
      </c>
      <c r="Q147" s="305" t="str">
        <f t="shared" ref="Q147" si="921">IFERROR(Q$1*Q146*100/Q144,"-")</f>
        <v>-</v>
      </c>
      <c r="R147" s="305" t="str">
        <f t="shared" ref="R147" si="922">IFERROR(R$1*R146*100/R144,"-")</f>
        <v>-</v>
      </c>
      <c r="S147" s="305" t="str">
        <f t="shared" ref="S147" si="923">IFERROR(S$1*S146*100/S144,"-")</f>
        <v>-</v>
      </c>
      <c r="T147" s="305" t="str">
        <f t="shared" ref="T147" si="924">IFERROR(T$1*T146*100/T144,"-")</f>
        <v>-</v>
      </c>
      <c r="U147" s="305" t="str">
        <f t="shared" ref="U147" si="925">IFERROR(U$1*U146*100/U144,"-")</f>
        <v>-</v>
      </c>
      <c r="V147" s="305" t="str">
        <f t="shared" ref="V147" si="926">IFERROR(V$1*V146*100/V144,"-")</f>
        <v>-</v>
      </c>
      <c r="W147" s="305" t="str">
        <f t="shared" ref="W147" si="927">IFERROR(W$1*W146*100/W144,"-")</f>
        <v>-</v>
      </c>
      <c r="X147" s="305" t="str">
        <f t="shared" ref="X147" si="928">IFERROR(X$1*X146*100/X144,"-")</f>
        <v>-</v>
      </c>
      <c r="Y147" s="305" t="str">
        <f t="shared" ref="Y147" si="929">IFERROR(Y$1*Y146*100/Y144,"-")</f>
        <v>-</v>
      </c>
      <c r="Z147" s="305" t="str">
        <f t="shared" ref="Z147" si="930">IFERROR(Z$1*Z146*100/Z144,"-")</f>
        <v>-</v>
      </c>
      <c r="AA147" s="305" t="str">
        <f t="shared" ref="AA147" si="931">IFERROR(AA$1*AA146*100/AA144,"-")</f>
        <v>-</v>
      </c>
      <c r="AB147" s="305" t="str">
        <f t="shared" ref="AB147" si="932">IFERROR(AB$1*AB146*100/AB144,"-")</f>
        <v>-</v>
      </c>
      <c r="AC147" s="305" t="str">
        <f t="shared" ref="AC147" si="933">IFERROR(AC$1*AC146*100/AC144,"-")</f>
        <v>-</v>
      </c>
      <c r="AD147" s="305" t="str">
        <f t="shared" ref="AD147" si="934">IFERROR(AD$1*AD146*100/AD144,"-")</f>
        <v>-</v>
      </c>
      <c r="AE147" s="305" t="str">
        <f t="shared" ref="AE147" si="935">IFERROR(AE$1*AE146*100/AE144,"-")</f>
        <v>-</v>
      </c>
      <c r="AF147" s="305" t="str">
        <f t="shared" ref="AF147" si="936">IFERROR(AF$1*AF146*100/AF144,"-")</f>
        <v>-</v>
      </c>
      <c r="AG147" s="305" t="str">
        <f t="shared" ref="AG147" si="937">IFERROR(AG$1*AG146*100/AG144,"-")</f>
        <v>-</v>
      </c>
      <c r="AH147" s="456" t="str">
        <f t="shared" ref="AH147" si="938">IFERROR(AH$1*AH146*100/AH144,"-")</f>
        <v>-</v>
      </c>
      <c r="AI147" s="18"/>
      <c r="AJ147" s="14"/>
      <c r="AK147" s="14"/>
      <c r="AL147" s="14"/>
      <c r="AM147" s="14"/>
      <c r="AN147" s="18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</row>
    <row r="148" spans="1:60" s="1" customFormat="1" ht="20.25" customHeight="1" thickBot="1" x14ac:dyDescent="0.3">
      <c r="A148" s="348"/>
      <c r="B148" s="538"/>
      <c r="C148" s="523"/>
      <c r="D148" s="233" t="s">
        <v>105</v>
      </c>
      <c r="E148" s="232">
        <f>IF(Milch!E$4&gt;0,E$11,"-")</f>
        <v>2</v>
      </c>
      <c r="F148" s="232" t="str">
        <f>IF(Milch!F$4&gt;0,F$11,"-")</f>
        <v>-</v>
      </c>
      <c r="G148" s="232" t="str">
        <f>IF(Milch!G$4&gt;0,G$11,"-")</f>
        <v>-</v>
      </c>
      <c r="H148" s="232" t="str">
        <f>IF(Milch!H$4&gt;0,H$11,"-")</f>
        <v>-</v>
      </c>
      <c r="I148" s="232" t="str">
        <f>IF(Milch!I$4&gt;0,I$11,"-")</f>
        <v>-</v>
      </c>
      <c r="J148" s="232" t="str">
        <f>IF(Milch!J$4&gt;0,J$11,"-")</f>
        <v>-</v>
      </c>
      <c r="K148" s="232" t="str">
        <f>IF(Milch!K$4&gt;0,K$11,"-")</f>
        <v>-</v>
      </c>
      <c r="L148" s="232" t="str">
        <f>IF(Milch!L$4&gt;0,L$11,"-")</f>
        <v>-</v>
      </c>
      <c r="M148" s="232" t="str">
        <f>IF(Milch!M$4&gt;0,M$11,"-")</f>
        <v>-</v>
      </c>
      <c r="N148" s="232" t="str">
        <f>IF(Milch!N$4&gt;0,N$11,"-")</f>
        <v>-</v>
      </c>
      <c r="O148" s="232" t="str">
        <f>IF(Milch!O$4&gt;0,O$11,"-")</f>
        <v>-</v>
      </c>
      <c r="P148" s="232" t="str">
        <f>IF(Milch!P$4&gt;0,P$11,"-")</f>
        <v>-</v>
      </c>
      <c r="Q148" s="232" t="str">
        <f>IF(Milch!Q$4&gt;0,Q$11,"-")</f>
        <v>-</v>
      </c>
      <c r="R148" s="232" t="str">
        <f>IF(Milch!R$4&gt;0,R$11,"-")</f>
        <v>-</v>
      </c>
      <c r="S148" s="232" t="str">
        <f>IF(Milch!S$4&gt;0,S$11,"-")</f>
        <v>-</v>
      </c>
      <c r="T148" s="232" t="str">
        <f>IF(Milch!T$4&gt;0,T$11,"-")</f>
        <v>-</v>
      </c>
      <c r="U148" s="232" t="str">
        <f>IF(Milch!U$4&gt;0,U$11,"-")</f>
        <v>-</v>
      </c>
      <c r="V148" s="232" t="str">
        <f>IF(Milch!V$4&gt;0,V$11,"-")</f>
        <v>-</v>
      </c>
      <c r="W148" s="232" t="str">
        <f>IF(Milch!W$4&gt;0,W$11,"-")</f>
        <v>-</v>
      </c>
      <c r="X148" s="232" t="str">
        <f>IF(Milch!X$4&gt;0,X$11,"-")</f>
        <v>-</v>
      </c>
      <c r="Y148" s="232" t="str">
        <f>IF(Milch!Y$4&gt;0,Y$11,"-")</f>
        <v>-</v>
      </c>
      <c r="Z148" s="232" t="str">
        <f>IF(Milch!Z$4&gt;0,Z$11,"-")</f>
        <v>-</v>
      </c>
      <c r="AA148" s="232" t="str">
        <f>IF(Milch!AA$4&gt;0,AA$11,"-")</f>
        <v>-</v>
      </c>
      <c r="AB148" s="232" t="str">
        <f>IF(Milch!AB$4&gt;0,AB$11,"-")</f>
        <v>-</v>
      </c>
      <c r="AC148" s="232" t="str">
        <f>IF(Milch!AC$4&gt;0,AC$11,"-")</f>
        <v>-</v>
      </c>
      <c r="AD148" s="232" t="str">
        <f>IF(Milch!AD$4&gt;0,AD$11,"-")</f>
        <v>-</v>
      </c>
      <c r="AE148" s="232" t="str">
        <f>IF(Milch!AE$4&gt;0,AE$11,"-")</f>
        <v>-</v>
      </c>
      <c r="AF148" s="232" t="str">
        <f>IF(Milch!AF$4&gt;0,AF$11,"-")</f>
        <v>-</v>
      </c>
      <c r="AG148" s="232" t="str">
        <f>IF(Milch!AG$4&gt;0,AG$11,"-")</f>
        <v>-</v>
      </c>
      <c r="AH148" s="436" t="str">
        <f>IF(Milch!AH$4&gt;0,AH$11,"-")</f>
        <v>-</v>
      </c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</row>
    <row r="149" spans="1:60" s="1" customFormat="1" ht="20.25" hidden="1" customHeight="1" x14ac:dyDescent="0.25">
      <c r="A149" s="348"/>
      <c r="B149" s="538"/>
      <c r="C149" s="523"/>
      <c r="D149" s="297" t="s">
        <v>261</v>
      </c>
      <c r="E149" s="319">
        <f>IFERROR(E150*E144/100,"-")</f>
        <v>0</v>
      </c>
      <c r="F149" s="319" t="str">
        <f t="shared" ref="F149" si="939">IFERROR(F150*F144/100,"-")</f>
        <v>-</v>
      </c>
      <c r="G149" s="319" t="str">
        <f t="shared" ref="G149" si="940">IFERROR(G150*G144/100,"-")</f>
        <v>-</v>
      </c>
      <c r="H149" s="319" t="str">
        <f t="shared" ref="H149" si="941">IFERROR(H150*H144/100,"-")</f>
        <v>-</v>
      </c>
      <c r="I149" s="319" t="str">
        <f t="shared" ref="I149" si="942">IFERROR(I150*I144/100,"-")</f>
        <v>-</v>
      </c>
      <c r="J149" s="319" t="str">
        <f t="shared" ref="J149" si="943">IFERROR(J150*J144/100,"-")</f>
        <v>-</v>
      </c>
      <c r="K149" s="319" t="str">
        <f t="shared" ref="K149" si="944">IFERROR(K150*K144/100,"-")</f>
        <v>-</v>
      </c>
      <c r="L149" s="319" t="str">
        <f t="shared" ref="L149" si="945">IFERROR(L150*L144/100,"-")</f>
        <v>-</v>
      </c>
      <c r="M149" s="319" t="str">
        <f t="shared" ref="M149" si="946">IFERROR(M150*M144/100,"-")</f>
        <v>-</v>
      </c>
      <c r="N149" s="319" t="str">
        <f t="shared" ref="N149" si="947">IFERROR(N150*N144/100,"-")</f>
        <v>-</v>
      </c>
      <c r="O149" s="319" t="str">
        <f t="shared" ref="O149" si="948">IFERROR(O150*O144/100,"-")</f>
        <v>-</v>
      </c>
      <c r="P149" s="319" t="str">
        <f t="shared" ref="P149" si="949">IFERROR(P150*P144/100,"-")</f>
        <v>-</v>
      </c>
      <c r="Q149" s="319" t="str">
        <f t="shared" ref="Q149" si="950">IFERROR(Q150*Q144/100,"-")</f>
        <v>-</v>
      </c>
      <c r="R149" s="319" t="str">
        <f t="shared" ref="R149" si="951">IFERROR(R150*R144/100,"-")</f>
        <v>-</v>
      </c>
      <c r="S149" s="319" t="str">
        <f t="shared" ref="S149" si="952">IFERROR(S150*S144/100,"-")</f>
        <v>-</v>
      </c>
      <c r="T149" s="319" t="str">
        <f t="shared" ref="T149" si="953">IFERROR(T150*T144/100,"-")</f>
        <v>-</v>
      </c>
      <c r="U149" s="319" t="str">
        <f t="shared" ref="U149" si="954">IFERROR(U150*U144/100,"-")</f>
        <v>-</v>
      </c>
      <c r="V149" s="319" t="str">
        <f t="shared" ref="V149" si="955">IFERROR(V150*V144/100,"-")</f>
        <v>-</v>
      </c>
      <c r="W149" s="319" t="str">
        <f t="shared" ref="W149" si="956">IFERROR(W150*W144/100,"-")</f>
        <v>-</v>
      </c>
      <c r="X149" s="319" t="str">
        <f t="shared" ref="X149" si="957">IFERROR(X150*X144/100,"-")</f>
        <v>-</v>
      </c>
      <c r="Y149" s="319" t="str">
        <f t="shared" ref="Y149" si="958">IFERROR(Y150*Y144/100,"-")</f>
        <v>-</v>
      </c>
      <c r="Z149" s="319" t="str">
        <f t="shared" ref="Z149" si="959">IFERROR(Z150*Z144/100,"-")</f>
        <v>-</v>
      </c>
      <c r="AA149" s="319" t="str">
        <f t="shared" ref="AA149" si="960">IFERROR(AA150*AA144/100,"-")</f>
        <v>-</v>
      </c>
      <c r="AB149" s="319" t="str">
        <f t="shared" ref="AB149" si="961">IFERROR(AB150*AB144/100,"-")</f>
        <v>-</v>
      </c>
      <c r="AC149" s="319" t="str">
        <f t="shared" ref="AC149" si="962">IFERROR(AC150*AC144/100,"-")</f>
        <v>-</v>
      </c>
      <c r="AD149" s="319" t="str">
        <f t="shared" ref="AD149" si="963">IFERROR(AD150*AD144/100,"-")</f>
        <v>-</v>
      </c>
      <c r="AE149" s="319" t="str">
        <f t="shared" ref="AE149" si="964">IFERROR(AE150*AE144/100,"-")</f>
        <v>-</v>
      </c>
      <c r="AF149" s="319" t="str">
        <f t="shared" ref="AF149" si="965">IFERROR(AF150*AF144/100,"-")</f>
        <v>-</v>
      </c>
      <c r="AG149" s="319" t="str">
        <f t="shared" ref="AG149" si="966">IFERROR(AG150*AG144/100,"-")</f>
        <v>-</v>
      </c>
      <c r="AH149" s="457" t="str">
        <f t="shared" ref="AH149" si="967">IFERROR(AH150*AH144/100,"-")</f>
        <v>-</v>
      </c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</row>
    <row r="150" spans="1:60" s="1" customFormat="1" ht="20.25" hidden="1" customHeight="1" x14ac:dyDescent="0.25">
      <c r="A150" s="348"/>
      <c r="B150" s="538"/>
      <c r="C150" s="523"/>
      <c r="D150" s="321" t="s">
        <v>220</v>
      </c>
      <c r="E150" s="320">
        <f>IFERROR(E147/E$255*(100-E148)/100,"-")</f>
        <v>0</v>
      </c>
      <c r="F150" s="320" t="str">
        <f t="shared" ref="F150:AH150" si="968">IFERROR(F147/F$255*(100-F148)/100,"-")</f>
        <v>-</v>
      </c>
      <c r="G150" s="320" t="str">
        <f t="shared" si="968"/>
        <v>-</v>
      </c>
      <c r="H150" s="320" t="str">
        <f t="shared" si="968"/>
        <v>-</v>
      </c>
      <c r="I150" s="320" t="str">
        <f t="shared" si="968"/>
        <v>-</v>
      </c>
      <c r="J150" s="320" t="str">
        <f t="shared" si="968"/>
        <v>-</v>
      </c>
      <c r="K150" s="320" t="str">
        <f t="shared" si="968"/>
        <v>-</v>
      </c>
      <c r="L150" s="320" t="str">
        <f t="shared" si="968"/>
        <v>-</v>
      </c>
      <c r="M150" s="320" t="str">
        <f t="shared" si="968"/>
        <v>-</v>
      </c>
      <c r="N150" s="320" t="str">
        <f t="shared" si="968"/>
        <v>-</v>
      </c>
      <c r="O150" s="320" t="str">
        <f t="shared" si="968"/>
        <v>-</v>
      </c>
      <c r="P150" s="320" t="str">
        <f t="shared" si="968"/>
        <v>-</v>
      </c>
      <c r="Q150" s="320" t="str">
        <f t="shared" si="968"/>
        <v>-</v>
      </c>
      <c r="R150" s="320" t="str">
        <f t="shared" si="968"/>
        <v>-</v>
      </c>
      <c r="S150" s="320" t="str">
        <f t="shared" si="968"/>
        <v>-</v>
      </c>
      <c r="T150" s="320" t="str">
        <f t="shared" si="968"/>
        <v>-</v>
      </c>
      <c r="U150" s="320" t="str">
        <f t="shared" si="968"/>
        <v>-</v>
      </c>
      <c r="V150" s="320" t="str">
        <f t="shared" si="968"/>
        <v>-</v>
      </c>
      <c r="W150" s="320" t="str">
        <f t="shared" si="968"/>
        <v>-</v>
      </c>
      <c r="X150" s="320" t="str">
        <f t="shared" si="968"/>
        <v>-</v>
      </c>
      <c r="Y150" s="320" t="str">
        <f t="shared" si="968"/>
        <v>-</v>
      </c>
      <c r="Z150" s="320" t="str">
        <f t="shared" si="968"/>
        <v>-</v>
      </c>
      <c r="AA150" s="320" t="str">
        <f t="shared" si="968"/>
        <v>-</v>
      </c>
      <c r="AB150" s="320" t="str">
        <f t="shared" si="968"/>
        <v>-</v>
      </c>
      <c r="AC150" s="320" t="str">
        <f t="shared" si="968"/>
        <v>-</v>
      </c>
      <c r="AD150" s="320" t="str">
        <f t="shared" si="968"/>
        <v>-</v>
      </c>
      <c r="AE150" s="320" t="str">
        <f t="shared" si="968"/>
        <v>-</v>
      </c>
      <c r="AF150" s="320" t="str">
        <f t="shared" si="968"/>
        <v>-</v>
      </c>
      <c r="AG150" s="320" t="str">
        <f t="shared" si="968"/>
        <v>-</v>
      </c>
      <c r="AH150" s="460" t="str">
        <f t="shared" si="968"/>
        <v>-</v>
      </c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</row>
    <row r="151" spans="1:60" s="1" customFormat="1" ht="20.25" hidden="1" customHeight="1" x14ac:dyDescent="0.25">
      <c r="A151" s="348"/>
      <c r="B151" s="538"/>
      <c r="C151" s="523"/>
      <c r="D151" s="297" t="s">
        <v>177</v>
      </c>
      <c r="E151" s="298">
        <f t="shared" ref="E151:AH151" si="969">IFERROR(E145/100*E149,"0")</f>
        <v>0</v>
      </c>
      <c r="F151" s="298" t="str">
        <f t="shared" si="969"/>
        <v>0</v>
      </c>
      <c r="G151" s="298" t="str">
        <f t="shared" si="969"/>
        <v>0</v>
      </c>
      <c r="H151" s="298" t="str">
        <f t="shared" si="969"/>
        <v>0</v>
      </c>
      <c r="I151" s="298" t="str">
        <f t="shared" si="969"/>
        <v>0</v>
      </c>
      <c r="J151" s="298" t="str">
        <f t="shared" si="969"/>
        <v>0</v>
      </c>
      <c r="K151" s="298" t="str">
        <f t="shared" si="969"/>
        <v>0</v>
      </c>
      <c r="L151" s="298" t="str">
        <f t="shared" si="969"/>
        <v>0</v>
      </c>
      <c r="M151" s="298" t="str">
        <f t="shared" si="969"/>
        <v>0</v>
      </c>
      <c r="N151" s="298" t="str">
        <f t="shared" si="969"/>
        <v>0</v>
      </c>
      <c r="O151" s="298" t="str">
        <f t="shared" si="969"/>
        <v>0</v>
      </c>
      <c r="P151" s="298" t="str">
        <f t="shared" si="969"/>
        <v>0</v>
      </c>
      <c r="Q151" s="298" t="str">
        <f t="shared" si="969"/>
        <v>0</v>
      </c>
      <c r="R151" s="298" t="str">
        <f t="shared" si="969"/>
        <v>0</v>
      </c>
      <c r="S151" s="298" t="str">
        <f t="shared" si="969"/>
        <v>0</v>
      </c>
      <c r="T151" s="298" t="str">
        <f t="shared" si="969"/>
        <v>0</v>
      </c>
      <c r="U151" s="298" t="str">
        <f t="shared" si="969"/>
        <v>0</v>
      </c>
      <c r="V151" s="298" t="str">
        <f t="shared" si="969"/>
        <v>0</v>
      </c>
      <c r="W151" s="298" t="str">
        <f t="shared" si="969"/>
        <v>0</v>
      </c>
      <c r="X151" s="298" t="str">
        <f t="shared" si="969"/>
        <v>0</v>
      </c>
      <c r="Y151" s="298" t="str">
        <f t="shared" si="969"/>
        <v>0</v>
      </c>
      <c r="Z151" s="298" t="str">
        <f t="shared" si="969"/>
        <v>0</v>
      </c>
      <c r="AA151" s="298" t="str">
        <f t="shared" si="969"/>
        <v>0</v>
      </c>
      <c r="AB151" s="298" t="str">
        <f t="shared" si="969"/>
        <v>0</v>
      </c>
      <c r="AC151" s="298" t="str">
        <f t="shared" si="969"/>
        <v>0</v>
      </c>
      <c r="AD151" s="298" t="str">
        <f t="shared" si="969"/>
        <v>0</v>
      </c>
      <c r="AE151" s="298" t="str">
        <f t="shared" si="969"/>
        <v>0</v>
      </c>
      <c r="AF151" s="298" t="str">
        <f t="shared" si="969"/>
        <v>0</v>
      </c>
      <c r="AG151" s="298" t="str">
        <f t="shared" si="969"/>
        <v>0</v>
      </c>
      <c r="AH151" s="438" t="str">
        <f t="shared" si="969"/>
        <v>0</v>
      </c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</row>
    <row r="152" spans="1:60" s="1" customFormat="1" ht="20.25" hidden="1" customHeight="1" thickBot="1" x14ac:dyDescent="0.3">
      <c r="A152" s="348"/>
      <c r="B152" s="538"/>
      <c r="C152" s="524"/>
      <c r="D152" s="439" t="s">
        <v>183</v>
      </c>
      <c r="E152" s="440">
        <f t="shared" ref="E152:AH152" si="970">IFERROR(E149*100/E144*E144/88,"-")</f>
        <v>0</v>
      </c>
      <c r="F152" s="440" t="str">
        <f t="shared" si="970"/>
        <v>-</v>
      </c>
      <c r="G152" s="440" t="str">
        <f t="shared" si="970"/>
        <v>-</v>
      </c>
      <c r="H152" s="440" t="str">
        <f t="shared" si="970"/>
        <v>-</v>
      </c>
      <c r="I152" s="440" t="str">
        <f t="shared" si="970"/>
        <v>-</v>
      </c>
      <c r="J152" s="440" t="str">
        <f t="shared" si="970"/>
        <v>-</v>
      </c>
      <c r="K152" s="440" t="str">
        <f t="shared" si="970"/>
        <v>-</v>
      </c>
      <c r="L152" s="440" t="str">
        <f t="shared" si="970"/>
        <v>-</v>
      </c>
      <c r="M152" s="440" t="str">
        <f t="shared" si="970"/>
        <v>-</v>
      </c>
      <c r="N152" s="440" t="str">
        <f t="shared" si="970"/>
        <v>-</v>
      </c>
      <c r="O152" s="440" t="str">
        <f t="shared" si="970"/>
        <v>-</v>
      </c>
      <c r="P152" s="440" t="str">
        <f t="shared" si="970"/>
        <v>-</v>
      </c>
      <c r="Q152" s="440" t="str">
        <f t="shared" si="970"/>
        <v>-</v>
      </c>
      <c r="R152" s="440" t="str">
        <f t="shared" si="970"/>
        <v>-</v>
      </c>
      <c r="S152" s="440" t="str">
        <f t="shared" si="970"/>
        <v>-</v>
      </c>
      <c r="T152" s="440" t="str">
        <f t="shared" si="970"/>
        <v>-</v>
      </c>
      <c r="U152" s="440" t="str">
        <f t="shared" si="970"/>
        <v>-</v>
      </c>
      <c r="V152" s="440" t="str">
        <f t="shared" si="970"/>
        <v>-</v>
      </c>
      <c r="W152" s="440" t="str">
        <f t="shared" si="970"/>
        <v>-</v>
      </c>
      <c r="X152" s="440" t="str">
        <f t="shared" si="970"/>
        <v>-</v>
      </c>
      <c r="Y152" s="440" t="str">
        <f t="shared" si="970"/>
        <v>-</v>
      </c>
      <c r="Z152" s="440" t="str">
        <f t="shared" si="970"/>
        <v>-</v>
      </c>
      <c r="AA152" s="440" t="str">
        <f t="shared" si="970"/>
        <v>-</v>
      </c>
      <c r="AB152" s="440" t="str">
        <f t="shared" si="970"/>
        <v>-</v>
      </c>
      <c r="AC152" s="440" t="str">
        <f t="shared" si="970"/>
        <v>-</v>
      </c>
      <c r="AD152" s="440" t="str">
        <f t="shared" si="970"/>
        <v>-</v>
      </c>
      <c r="AE152" s="440" t="str">
        <f t="shared" si="970"/>
        <v>-</v>
      </c>
      <c r="AF152" s="440" t="str">
        <f t="shared" si="970"/>
        <v>-</v>
      </c>
      <c r="AG152" s="440" t="str">
        <f t="shared" si="970"/>
        <v>-</v>
      </c>
      <c r="AH152" s="450" t="str">
        <f t="shared" si="970"/>
        <v>-</v>
      </c>
      <c r="AI152" s="18"/>
      <c r="AJ152" s="14"/>
      <c r="AK152" s="14"/>
      <c r="AL152" s="14"/>
      <c r="AM152" s="14"/>
      <c r="AN152" s="18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</row>
    <row r="153" spans="1:60" s="1" customFormat="1" ht="20.25" customHeight="1" x14ac:dyDescent="0.25">
      <c r="A153" s="348"/>
      <c r="B153" s="538"/>
      <c r="C153" s="522" t="s">
        <v>55</v>
      </c>
      <c r="D153" s="418" t="s">
        <v>47</v>
      </c>
      <c r="E153" s="433">
        <v>35</v>
      </c>
      <c r="F153" s="434">
        <f t="shared" ref="F153" si="971">E153</f>
        <v>35</v>
      </c>
      <c r="G153" s="434">
        <f t="shared" ref="G153" si="972">F153</f>
        <v>35</v>
      </c>
      <c r="H153" s="434">
        <f t="shared" ref="H153" si="973">G153</f>
        <v>35</v>
      </c>
      <c r="I153" s="434">
        <f t="shared" ref="I153:I154" si="974">H153</f>
        <v>35</v>
      </c>
      <c r="J153" s="434">
        <f t="shared" ref="J153:J154" si="975">I153</f>
        <v>35</v>
      </c>
      <c r="K153" s="434">
        <f t="shared" ref="K153:K154" si="976">J153</f>
        <v>35</v>
      </c>
      <c r="L153" s="434">
        <f t="shared" ref="L153:L154" si="977">K153</f>
        <v>35</v>
      </c>
      <c r="M153" s="434">
        <f t="shared" ref="M153:M154" si="978">L153</f>
        <v>35</v>
      </c>
      <c r="N153" s="434">
        <f t="shared" ref="N153:N154" si="979">M153</f>
        <v>35</v>
      </c>
      <c r="O153" s="434">
        <f t="shared" ref="O153:O154" si="980">N153</f>
        <v>35</v>
      </c>
      <c r="P153" s="434">
        <f t="shared" ref="P153:P154" si="981">O153</f>
        <v>35</v>
      </c>
      <c r="Q153" s="434">
        <f t="shared" ref="Q153:Q154" si="982">P153</f>
        <v>35</v>
      </c>
      <c r="R153" s="434">
        <f t="shared" ref="R153:R154" si="983">Q153</f>
        <v>35</v>
      </c>
      <c r="S153" s="434">
        <f t="shared" ref="S153:S154" si="984">R153</f>
        <v>35</v>
      </c>
      <c r="T153" s="434">
        <f t="shared" ref="T153:T154" si="985">S153</f>
        <v>35</v>
      </c>
      <c r="U153" s="434">
        <f t="shared" ref="U153:U154" si="986">T153</f>
        <v>35</v>
      </c>
      <c r="V153" s="434">
        <f t="shared" ref="V153:V154" si="987">U153</f>
        <v>35</v>
      </c>
      <c r="W153" s="434">
        <f t="shared" ref="W153:W154" si="988">V153</f>
        <v>35</v>
      </c>
      <c r="X153" s="434">
        <f t="shared" ref="X153:X154" si="989">W153</f>
        <v>35</v>
      </c>
      <c r="Y153" s="434">
        <f t="shared" ref="Y153:Y154" si="990">X153</f>
        <v>35</v>
      </c>
      <c r="Z153" s="434">
        <f t="shared" ref="Z153:Z154" si="991">Y153</f>
        <v>35</v>
      </c>
      <c r="AA153" s="434">
        <f t="shared" ref="AA153:AA154" si="992">Z153</f>
        <v>35</v>
      </c>
      <c r="AB153" s="434">
        <f t="shared" ref="AB153:AB154" si="993">AA153</f>
        <v>35</v>
      </c>
      <c r="AC153" s="434">
        <f t="shared" ref="AC153:AC154" si="994">AB153</f>
        <v>35</v>
      </c>
      <c r="AD153" s="434">
        <f t="shared" ref="AD153:AD154" si="995">AC153</f>
        <v>35</v>
      </c>
      <c r="AE153" s="434">
        <f t="shared" ref="AE153:AE154" si="996">AD153</f>
        <v>35</v>
      </c>
      <c r="AF153" s="434">
        <f t="shared" ref="AF153:AF154" si="997">AE153</f>
        <v>35</v>
      </c>
      <c r="AG153" s="434">
        <f t="shared" ref="AG153:AG154" si="998">AF153</f>
        <v>35</v>
      </c>
      <c r="AH153" s="435">
        <f t="shared" ref="AH153:AH154" si="999">AG153</f>
        <v>35</v>
      </c>
      <c r="AI153" s="18"/>
      <c r="AJ153" s="14"/>
      <c r="AK153" s="14"/>
      <c r="AL153" s="14"/>
      <c r="AM153" s="14"/>
      <c r="AN153" s="18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</row>
    <row r="154" spans="1:60" s="1" customFormat="1" ht="20.25" customHeight="1" x14ac:dyDescent="0.25">
      <c r="A154" s="348"/>
      <c r="B154" s="538"/>
      <c r="C154" s="523"/>
      <c r="D154" s="233" t="s">
        <v>4</v>
      </c>
      <c r="E154" s="232">
        <v>88</v>
      </c>
      <c r="F154" s="232">
        <f>E154</f>
        <v>88</v>
      </c>
      <c r="G154" s="232">
        <f>F154</f>
        <v>88</v>
      </c>
      <c r="H154" s="232">
        <f>G154</f>
        <v>88</v>
      </c>
      <c r="I154" s="232">
        <f t="shared" si="974"/>
        <v>88</v>
      </c>
      <c r="J154" s="232">
        <f t="shared" si="975"/>
        <v>88</v>
      </c>
      <c r="K154" s="232">
        <f t="shared" si="976"/>
        <v>88</v>
      </c>
      <c r="L154" s="232">
        <f t="shared" si="977"/>
        <v>88</v>
      </c>
      <c r="M154" s="232">
        <f t="shared" si="978"/>
        <v>88</v>
      </c>
      <c r="N154" s="232">
        <f t="shared" si="979"/>
        <v>88</v>
      </c>
      <c r="O154" s="232">
        <f t="shared" si="980"/>
        <v>88</v>
      </c>
      <c r="P154" s="232">
        <f t="shared" si="981"/>
        <v>88</v>
      </c>
      <c r="Q154" s="232">
        <f t="shared" si="982"/>
        <v>88</v>
      </c>
      <c r="R154" s="232">
        <f t="shared" si="983"/>
        <v>88</v>
      </c>
      <c r="S154" s="232">
        <f t="shared" si="984"/>
        <v>88</v>
      </c>
      <c r="T154" s="232">
        <f t="shared" si="985"/>
        <v>88</v>
      </c>
      <c r="U154" s="232">
        <f t="shared" si="986"/>
        <v>88</v>
      </c>
      <c r="V154" s="232">
        <f t="shared" si="987"/>
        <v>88</v>
      </c>
      <c r="W154" s="232">
        <f t="shared" si="988"/>
        <v>88</v>
      </c>
      <c r="X154" s="232">
        <f t="shared" si="989"/>
        <v>88</v>
      </c>
      <c r="Y154" s="232">
        <f t="shared" si="990"/>
        <v>88</v>
      </c>
      <c r="Z154" s="232">
        <f t="shared" si="991"/>
        <v>88</v>
      </c>
      <c r="AA154" s="232">
        <f t="shared" si="992"/>
        <v>88</v>
      </c>
      <c r="AB154" s="232">
        <f t="shared" si="993"/>
        <v>88</v>
      </c>
      <c r="AC154" s="232">
        <f t="shared" si="994"/>
        <v>88</v>
      </c>
      <c r="AD154" s="232">
        <f t="shared" si="995"/>
        <v>88</v>
      </c>
      <c r="AE154" s="232">
        <f t="shared" si="996"/>
        <v>88</v>
      </c>
      <c r="AF154" s="232">
        <f t="shared" si="997"/>
        <v>88</v>
      </c>
      <c r="AG154" s="232">
        <f t="shared" si="998"/>
        <v>88</v>
      </c>
      <c r="AH154" s="436">
        <f t="shared" si="999"/>
        <v>88</v>
      </c>
      <c r="AI154" s="18"/>
      <c r="AJ154" s="14"/>
      <c r="AK154" s="14"/>
      <c r="AL154" s="14"/>
      <c r="AM154" s="14"/>
      <c r="AN154" s="18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</row>
    <row r="155" spans="1:60" s="1" customFormat="1" ht="20.25" hidden="1" customHeight="1" x14ac:dyDescent="0.25">
      <c r="A155" s="348"/>
      <c r="B155" s="538"/>
      <c r="C155" s="523"/>
      <c r="D155" s="105" t="s">
        <v>102</v>
      </c>
      <c r="E155" s="373">
        <f>IFERROR(E153*100/E154,0)</f>
        <v>39.772727272727273</v>
      </c>
      <c r="F155" s="373">
        <f>IFERROR(F153*100/F154,0)</f>
        <v>39.772727272727273</v>
      </c>
      <c r="G155" s="373">
        <f>IFERROR(G153*100/G154,0)</f>
        <v>39.772727272727273</v>
      </c>
      <c r="H155" s="373">
        <f>IFERROR(H153*100/H154,0)</f>
        <v>39.772727272727273</v>
      </c>
      <c r="I155" s="373">
        <f t="shared" ref="I155:AH155" si="1000">IFERROR(I153*100/I154,0)</f>
        <v>39.772727272727273</v>
      </c>
      <c r="J155" s="373">
        <f t="shared" si="1000"/>
        <v>39.772727272727273</v>
      </c>
      <c r="K155" s="373">
        <f t="shared" si="1000"/>
        <v>39.772727272727273</v>
      </c>
      <c r="L155" s="373">
        <f t="shared" si="1000"/>
        <v>39.772727272727273</v>
      </c>
      <c r="M155" s="373">
        <f t="shared" si="1000"/>
        <v>39.772727272727273</v>
      </c>
      <c r="N155" s="373">
        <f t="shared" si="1000"/>
        <v>39.772727272727273</v>
      </c>
      <c r="O155" s="373">
        <f t="shared" si="1000"/>
        <v>39.772727272727273</v>
      </c>
      <c r="P155" s="373">
        <f t="shared" si="1000"/>
        <v>39.772727272727273</v>
      </c>
      <c r="Q155" s="373">
        <f t="shared" si="1000"/>
        <v>39.772727272727273</v>
      </c>
      <c r="R155" s="373">
        <f t="shared" si="1000"/>
        <v>39.772727272727273</v>
      </c>
      <c r="S155" s="373">
        <f t="shared" si="1000"/>
        <v>39.772727272727273</v>
      </c>
      <c r="T155" s="373">
        <f t="shared" si="1000"/>
        <v>39.772727272727273</v>
      </c>
      <c r="U155" s="373">
        <f t="shared" si="1000"/>
        <v>39.772727272727273</v>
      </c>
      <c r="V155" s="373">
        <f t="shared" si="1000"/>
        <v>39.772727272727273</v>
      </c>
      <c r="W155" s="373">
        <f t="shared" si="1000"/>
        <v>39.772727272727273</v>
      </c>
      <c r="X155" s="373">
        <f t="shared" si="1000"/>
        <v>39.772727272727273</v>
      </c>
      <c r="Y155" s="373">
        <f t="shared" si="1000"/>
        <v>39.772727272727273</v>
      </c>
      <c r="Z155" s="373">
        <f t="shared" si="1000"/>
        <v>39.772727272727273</v>
      </c>
      <c r="AA155" s="373">
        <f t="shared" si="1000"/>
        <v>39.772727272727273</v>
      </c>
      <c r="AB155" s="373">
        <f t="shared" si="1000"/>
        <v>39.772727272727273</v>
      </c>
      <c r="AC155" s="373">
        <f t="shared" si="1000"/>
        <v>39.772727272727273</v>
      </c>
      <c r="AD155" s="373">
        <f t="shared" si="1000"/>
        <v>39.772727272727273</v>
      </c>
      <c r="AE155" s="373">
        <f t="shared" si="1000"/>
        <v>39.772727272727273</v>
      </c>
      <c r="AF155" s="373">
        <f t="shared" si="1000"/>
        <v>39.772727272727273</v>
      </c>
      <c r="AG155" s="373">
        <f t="shared" si="1000"/>
        <v>39.772727272727273</v>
      </c>
      <c r="AH155" s="437">
        <f t="shared" si="1000"/>
        <v>39.772727272727273</v>
      </c>
      <c r="AI155" s="18"/>
      <c r="AJ155" s="14"/>
      <c r="AK155" s="14"/>
      <c r="AL155" s="14"/>
      <c r="AM155" s="14"/>
      <c r="AN155" s="18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</row>
    <row r="156" spans="1:60" s="1" customFormat="1" ht="20.25" customHeight="1" x14ac:dyDescent="0.25">
      <c r="A156" s="348"/>
      <c r="B156" s="538"/>
      <c r="C156" s="523"/>
      <c r="D156" s="375" t="s">
        <v>253</v>
      </c>
      <c r="E156" s="271"/>
      <c r="F156" s="317" t="str">
        <f>IFERROR(IF((E157&lt;&gt;E$255*E156*100/E154),E157/E$255*E154/100,IF(F$5&lt;&gt;"-",E156,"-")),"-")</f>
        <v>-</v>
      </c>
      <c r="G156" s="317" t="str">
        <f>IFERROR(IF((F157&lt;&gt;Milch!F$43*F156*100/F154),F157/Milch!F$43*F154/100,IF(G$5&lt;&gt;"-",F156,"-")),"-")</f>
        <v>-</v>
      </c>
      <c r="H156" s="317" t="str">
        <f>IFERROR(IF((G157&lt;&gt;Milch!G$43*G156*100/G154),G157/Milch!G$43*G154/100,IF(H$5&lt;&gt;"-",G156,"-")),"-")</f>
        <v>-</v>
      </c>
      <c r="I156" s="317" t="str">
        <f>IFERROR(IF((H157&lt;&gt;Milch!H$43*H156*100/H154),H157/Milch!H$43*H154/100,IF(I$5&lt;&gt;"-",H156,"-")),"-")</f>
        <v>-</v>
      </c>
      <c r="J156" s="317" t="str">
        <f>IFERROR(IF((I157&lt;&gt;Milch!I$43*I156*100/I154),I157/Milch!I$43*I154/100,IF(J$5&lt;&gt;"-",I156,"-")),"-")</f>
        <v>-</v>
      </c>
      <c r="K156" s="317" t="str">
        <f>IFERROR(IF((J157&lt;&gt;Milch!J$43*J156*100/J154),J157/Milch!J$43*J154/100,IF(K$5&lt;&gt;"-",J156,"-")),"-")</f>
        <v>-</v>
      </c>
      <c r="L156" s="317" t="str">
        <f>IFERROR(IF((K157&lt;&gt;Milch!K$43*K156*100/K154),K157/Milch!K$43*K154/100,IF(L$5&lt;&gt;"-",K156,"-")),"-")</f>
        <v>-</v>
      </c>
      <c r="M156" s="317" t="str">
        <f>IFERROR(IF((L157&lt;&gt;Milch!L$43*L156*100/L154),L157/Milch!L$43*L154/100,IF(M$5&lt;&gt;"-",L156,"-")),"-")</f>
        <v>-</v>
      </c>
      <c r="N156" s="317" t="str">
        <f>IFERROR(IF((M157&lt;&gt;Milch!M$43*M156*100/M154),M157/Milch!M$43*M154/100,IF(N$5&lt;&gt;"-",M156,"-")),"-")</f>
        <v>-</v>
      </c>
      <c r="O156" s="317" t="str">
        <f>IFERROR(IF((N157&lt;&gt;Milch!N$43*N156*100/N154),N157/Milch!N$43*N154/100,IF(O$5&lt;&gt;"-",N156,"-")),"-")</f>
        <v>-</v>
      </c>
      <c r="P156" s="317" t="str">
        <f>IFERROR(IF((O157&lt;&gt;Milch!O$43*O156*100/O154),O157/Milch!O$43*O154/100,IF(P$5&lt;&gt;"-",O156,"-")),"-")</f>
        <v>-</v>
      </c>
      <c r="Q156" s="317" t="str">
        <f>IFERROR(IF((P157&lt;&gt;Milch!P$43*P156*100/P154),P157/Milch!P$43*P154/100,IF(Q$5&lt;&gt;"-",P156,"-")),"-")</f>
        <v>-</v>
      </c>
      <c r="R156" s="317" t="str">
        <f>IFERROR(IF((Q157&lt;&gt;Milch!Q$43*Q156*100/Q154),Q157/Milch!Q$43*Q154/100,IF(R$5&lt;&gt;"-",Q156,"-")),"-")</f>
        <v>-</v>
      </c>
      <c r="S156" s="317" t="str">
        <f>IFERROR(IF((R157&lt;&gt;Milch!R$43*R156*100/R154),R157/Milch!R$43*R154/100,IF(S$5&lt;&gt;"-",R156,"-")),"-")</f>
        <v>-</v>
      </c>
      <c r="T156" s="317" t="str">
        <f>IFERROR(IF((S157&lt;&gt;Milch!S$43*S156*100/S154),S157/Milch!S$43*S154/100,IF(T$5&lt;&gt;"-",S156,"-")),"-")</f>
        <v>-</v>
      </c>
      <c r="U156" s="317" t="str">
        <f>IFERROR(IF((T157&lt;&gt;Milch!T$43*T156*100/T154),T157/Milch!T$43*T154/100,IF(U$5&lt;&gt;"-",T156,"-")),"-")</f>
        <v>-</v>
      </c>
      <c r="V156" s="317" t="str">
        <f>IFERROR(IF((U157&lt;&gt;Milch!U$43*U156*100/U154),U157/Milch!U$43*U154/100,IF(V$5&lt;&gt;"-",U156,"-")),"-")</f>
        <v>-</v>
      </c>
      <c r="W156" s="317" t="str">
        <f>IFERROR(IF((V157&lt;&gt;Milch!V$43*V156*100/V154),V157/Milch!V$43*V154/100,IF(W$5&lt;&gt;"-",V156,"-")),"-")</f>
        <v>-</v>
      </c>
      <c r="X156" s="317" t="str">
        <f>IFERROR(IF((W157&lt;&gt;Milch!W$43*W156*100/W154),W157/Milch!W$43*W154/100,IF(X$5&lt;&gt;"-",W156,"-")),"-")</f>
        <v>-</v>
      </c>
      <c r="Y156" s="317" t="str">
        <f>IFERROR(IF((X157&lt;&gt;Milch!X$43*X156*100/X154),X157/Milch!X$43*X154/100,IF(Y$5&lt;&gt;"-",X156,"-")),"-")</f>
        <v>-</v>
      </c>
      <c r="Z156" s="317" t="str">
        <f>IFERROR(IF((Y157&lt;&gt;Milch!Y$43*Y156*100/Y154),Y157/Milch!Y$43*Y154/100,IF(Z$5&lt;&gt;"-",Y156,"-")),"-")</f>
        <v>-</v>
      </c>
      <c r="AA156" s="317" t="str">
        <f>IFERROR(IF((Z157&lt;&gt;Milch!Z$43*Z156*100/Z154),Z157/Milch!Z$43*Z154/100,IF(AA$5&lt;&gt;"-",Z156,"-")),"-")</f>
        <v>-</v>
      </c>
      <c r="AB156" s="317" t="str">
        <f>IFERROR(IF((AA157&lt;&gt;Milch!AA$43*AA156*100/AA154),AA157/Milch!AA$43*AA154/100,IF(AB$5&lt;&gt;"-",AA156,"-")),"-")</f>
        <v>-</v>
      </c>
      <c r="AC156" s="317" t="str">
        <f>IFERROR(IF((AB157&lt;&gt;Milch!AB$43*AB156*100/AB154),AB157/Milch!AB$43*AB154/100,IF(AC$5&lt;&gt;"-",AB156,"-")),"-")</f>
        <v>-</v>
      </c>
      <c r="AD156" s="317" t="str">
        <f>IFERROR(IF((AC157&lt;&gt;Milch!AC$43*AC156*100/AC154),AC157/Milch!AC$43*AC154/100,IF(AD$5&lt;&gt;"-",AC156,"-")),"-")</f>
        <v>-</v>
      </c>
      <c r="AE156" s="317" t="str">
        <f>IFERROR(IF((AD157&lt;&gt;Milch!AD$43*AD156*100/AD154),AD157/Milch!AD$43*AD154/100,IF(AE$5&lt;&gt;"-",AD156,"-")),"-")</f>
        <v>-</v>
      </c>
      <c r="AF156" s="317" t="str">
        <f>IFERROR(IF((AE157&lt;&gt;Milch!AE$43*AE156*100/AE154),AE157/Milch!AE$43*AE154/100,IF(AF$5&lt;&gt;"-",AE156,"-")),"-")</f>
        <v>-</v>
      </c>
      <c r="AG156" s="317" t="str">
        <f>IFERROR(IF((AF157&lt;&gt;Milch!AF$43*AF156*100/AF154),AF157/Milch!AF$43*AF154/100,IF(AG$5&lt;&gt;"-",AF156,"-")),"-")</f>
        <v>-</v>
      </c>
      <c r="AH156" s="388" t="str">
        <f>IFERROR(IF((AG157&lt;&gt;Milch!AG$43*AG156*100/AG154),AG157/Milch!AG$43*AG154/100,IF(AH$5&lt;&gt;"-",AG156,"-")),"-")</f>
        <v>-</v>
      </c>
      <c r="AI156" s="18"/>
      <c r="AJ156" s="14"/>
      <c r="AK156" s="14"/>
      <c r="AL156" s="14"/>
      <c r="AM156" s="14"/>
      <c r="AN156" s="18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</row>
    <row r="157" spans="1:60" s="1" customFormat="1" ht="20.25" customHeight="1" x14ac:dyDescent="0.25">
      <c r="A157" s="348"/>
      <c r="B157" s="538"/>
      <c r="C157" s="523"/>
      <c r="D157" s="273" t="s">
        <v>147</v>
      </c>
      <c r="E157" s="305">
        <f>IFERROR(E$1*E156*100/E154,"-")</f>
        <v>0</v>
      </c>
      <c r="F157" s="305" t="str">
        <f t="shared" ref="F157" si="1001">IFERROR(F$1*F156*100/F154,"-")</f>
        <v>-</v>
      </c>
      <c r="G157" s="305" t="str">
        <f t="shared" ref="G157" si="1002">IFERROR(G$1*G156*100/G154,"-")</f>
        <v>-</v>
      </c>
      <c r="H157" s="305" t="str">
        <f t="shared" ref="H157" si="1003">IFERROR(H$1*H156*100/H154,"-")</f>
        <v>-</v>
      </c>
      <c r="I157" s="305" t="str">
        <f t="shared" ref="I157" si="1004">IFERROR(I$1*I156*100/I154,"-")</f>
        <v>-</v>
      </c>
      <c r="J157" s="305" t="str">
        <f t="shared" ref="J157" si="1005">IFERROR(J$1*J156*100/J154,"-")</f>
        <v>-</v>
      </c>
      <c r="K157" s="305" t="str">
        <f t="shared" ref="K157" si="1006">IFERROR(K$1*K156*100/K154,"-")</f>
        <v>-</v>
      </c>
      <c r="L157" s="305" t="str">
        <f t="shared" ref="L157" si="1007">IFERROR(L$1*L156*100/L154,"-")</f>
        <v>-</v>
      </c>
      <c r="M157" s="305" t="str">
        <f t="shared" ref="M157" si="1008">IFERROR(M$1*M156*100/M154,"-")</f>
        <v>-</v>
      </c>
      <c r="N157" s="305" t="str">
        <f t="shared" ref="N157" si="1009">IFERROR(N$1*N156*100/N154,"-")</f>
        <v>-</v>
      </c>
      <c r="O157" s="305" t="str">
        <f t="shared" ref="O157" si="1010">IFERROR(O$1*O156*100/O154,"-")</f>
        <v>-</v>
      </c>
      <c r="P157" s="305" t="str">
        <f t="shared" ref="P157" si="1011">IFERROR(P$1*P156*100/P154,"-")</f>
        <v>-</v>
      </c>
      <c r="Q157" s="305" t="str">
        <f t="shared" ref="Q157" si="1012">IFERROR(Q$1*Q156*100/Q154,"-")</f>
        <v>-</v>
      </c>
      <c r="R157" s="305" t="str">
        <f t="shared" ref="R157" si="1013">IFERROR(R$1*R156*100/R154,"-")</f>
        <v>-</v>
      </c>
      <c r="S157" s="305" t="str">
        <f t="shared" ref="S157" si="1014">IFERROR(S$1*S156*100/S154,"-")</f>
        <v>-</v>
      </c>
      <c r="T157" s="305" t="str">
        <f t="shared" ref="T157" si="1015">IFERROR(T$1*T156*100/T154,"-")</f>
        <v>-</v>
      </c>
      <c r="U157" s="305" t="str">
        <f t="shared" ref="U157" si="1016">IFERROR(U$1*U156*100/U154,"-")</f>
        <v>-</v>
      </c>
      <c r="V157" s="305" t="str">
        <f t="shared" ref="V157" si="1017">IFERROR(V$1*V156*100/V154,"-")</f>
        <v>-</v>
      </c>
      <c r="W157" s="305" t="str">
        <f t="shared" ref="W157" si="1018">IFERROR(W$1*W156*100/W154,"-")</f>
        <v>-</v>
      </c>
      <c r="X157" s="305" t="str">
        <f t="shared" ref="X157" si="1019">IFERROR(X$1*X156*100/X154,"-")</f>
        <v>-</v>
      </c>
      <c r="Y157" s="305" t="str">
        <f t="shared" ref="Y157" si="1020">IFERROR(Y$1*Y156*100/Y154,"-")</f>
        <v>-</v>
      </c>
      <c r="Z157" s="305" t="str">
        <f t="shared" ref="Z157" si="1021">IFERROR(Z$1*Z156*100/Z154,"-")</f>
        <v>-</v>
      </c>
      <c r="AA157" s="305" t="str">
        <f t="shared" ref="AA157" si="1022">IFERROR(AA$1*AA156*100/AA154,"-")</f>
        <v>-</v>
      </c>
      <c r="AB157" s="305" t="str">
        <f t="shared" ref="AB157" si="1023">IFERROR(AB$1*AB156*100/AB154,"-")</f>
        <v>-</v>
      </c>
      <c r="AC157" s="305" t="str">
        <f t="shared" ref="AC157" si="1024">IFERROR(AC$1*AC156*100/AC154,"-")</f>
        <v>-</v>
      </c>
      <c r="AD157" s="305" t="str">
        <f t="shared" ref="AD157" si="1025">IFERROR(AD$1*AD156*100/AD154,"-")</f>
        <v>-</v>
      </c>
      <c r="AE157" s="305" t="str">
        <f t="shared" ref="AE157" si="1026">IFERROR(AE$1*AE156*100/AE154,"-")</f>
        <v>-</v>
      </c>
      <c r="AF157" s="305" t="str">
        <f t="shared" ref="AF157" si="1027">IFERROR(AF$1*AF156*100/AF154,"-")</f>
        <v>-</v>
      </c>
      <c r="AG157" s="305" t="str">
        <f t="shared" ref="AG157" si="1028">IFERROR(AG$1*AG156*100/AG154,"-")</f>
        <v>-</v>
      </c>
      <c r="AH157" s="456" t="str">
        <f t="shared" ref="AH157" si="1029">IFERROR(AH$1*AH156*100/AH154,"-")</f>
        <v>-</v>
      </c>
      <c r="AI157" s="18"/>
      <c r="AJ157" s="14"/>
      <c r="AK157" s="14"/>
      <c r="AL157" s="14"/>
      <c r="AM157" s="14"/>
      <c r="AN157" s="18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</row>
    <row r="158" spans="1:60" s="1" customFormat="1" ht="20.25" customHeight="1" x14ac:dyDescent="0.25">
      <c r="A158" s="348"/>
      <c r="B158" s="538"/>
      <c r="C158" s="523"/>
      <c r="D158" s="233" t="s">
        <v>105</v>
      </c>
      <c r="E158" s="232">
        <f>IF(Milch!E$4&gt;0,E$11,"-")</f>
        <v>2</v>
      </c>
      <c r="F158" s="232" t="str">
        <f>IF(Milch!F$4&gt;0,F$11,"-")</f>
        <v>-</v>
      </c>
      <c r="G158" s="232" t="str">
        <f>IF(Milch!G$4&gt;0,G$11,"-")</f>
        <v>-</v>
      </c>
      <c r="H158" s="232" t="str">
        <f>IF(Milch!H$4&gt;0,H$11,"-")</f>
        <v>-</v>
      </c>
      <c r="I158" s="232" t="str">
        <f>IF(Milch!I$4&gt;0,I$11,"-")</f>
        <v>-</v>
      </c>
      <c r="J158" s="232" t="str">
        <f>IF(Milch!J$4&gt;0,J$11,"-")</f>
        <v>-</v>
      </c>
      <c r="K158" s="232" t="str">
        <f>IF(Milch!K$4&gt;0,K$11,"-")</f>
        <v>-</v>
      </c>
      <c r="L158" s="232" t="str">
        <f>IF(Milch!L$4&gt;0,L$11,"-")</f>
        <v>-</v>
      </c>
      <c r="M158" s="232" t="str">
        <f>IF(Milch!M$4&gt;0,M$11,"-")</f>
        <v>-</v>
      </c>
      <c r="N158" s="232" t="str">
        <f>IF(Milch!N$4&gt;0,N$11,"-")</f>
        <v>-</v>
      </c>
      <c r="O158" s="232" t="str">
        <f>IF(Milch!O$4&gt;0,O$11,"-")</f>
        <v>-</v>
      </c>
      <c r="P158" s="232" t="str">
        <f>IF(Milch!P$4&gt;0,P$11,"-")</f>
        <v>-</v>
      </c>
      <c r="Q158" s="232" t="str">
        <f>IF(Milch!Q$4&gt;0,Q$11,"-")</f>
        <v>-</v>
      </c>
      <c r="R158" s="232" t="str">
        <f>IF(Milch!R$4&gt;0,R$11,"-")</f>
        <v>-</v>
      </c>
      <c r="S158" s="232" t="str">
        <f>IF(Milch!S$4&gt;0,S$11,"-")</f>
        <v>-</v>
      </c>
      <c r="T158" s="232" t="str">
        <f>IF(Milch!T$4&gt;0,T$11,"-")</f>
        <v>-</v>
      </c>
      <c r="U158" s="232" t="str">
        <f>IF(Milch!U$4&gt;0,U$11,"-")</f>
        <v>-</v>
      </c>
      <c r="V158" s="232" t="str">
        <f>IF(Milch!V$4&gt;0,V$11,"-")</f>
        <v>-</v>
      </c>
      <c r="W158" s="232" t="str">
        <f>IF(Milch!W$4&gt;0,W$11,"-")</f>
        <v>-</v>
      </c>
      <c r="X158" s="232" t="str">
        <f>IF(Milch!X$4&gt;0,X$11,"-")</f>
        <v>-</v>
      </c>
      <c r="Y158" s="232" t="str">
        <f>IF(Milch!Y$4&gt;0,Y$11,"-")</f>
        <v>-</v>
      </c>
      <c r="Z158" s="232" t="str">
        <f>IF(Milch!Z$4&gt;0,Z$11,"-")</f>
        <v>-</v>
      </c>
      <c r="AA158" s="232" t="str">
        <f>IF(Milch!AA$4&gt;0,AA$11,"-")</f>
        <v>-</v>
      </c>
      <c r="AB158" s="232" t="str">
        <f>IF(Milch!AB$4&gt;0,AB$11,"-")</f>
        <v>-</v>
      </c>
      <c r="AC158" s="232" t="str">
        <f>IF(Milch!AC$4&gt;0,AC$11,"-")</f>
        <v>-</v>
      </c>
      <c r="AD158" s="232" t="str">
        <f>IF(Milch!AD$4&gt;0,AD$11,"-")</f>
        <v>-</v>
      </c>
      <c r="AE158" s="232" t="str">
        <f>IF(Milch!AE$4&gt;0,AE$11,"-")</f>
        <v>-</v>
      </c>
      <c r="AF158" s="232" t="str">
        <f>IF(Milch!AF$4&gt;0,AF$11,"-")</f>
        <v>-</v>
      </c>
      <c r="AG158" s="232" t="str">
        <f>IF(Milch!AG$4&gt;0,AG$11,"-")</f>
        <v>-</v>
      </c>
      <c r="AH158" s="436" t="str">
        <f>IF(Milch!AH$4&gt;0,AH$11,"-")</f>
        <v>-</v>
      </c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</row>
    <row r="159" spans="1:60" s="1" customFormat="1" ht="20.25" hidden="1" customHeight="1" x14ac:dyDescent="0.25">
      <c r="A159" s="348"/>
      <c r="B159" s="538"/>
      <c r="C159" s="523"/>
      <c r="D159" s="297" t="s">
        <v>261</v>
      </c>
      <c r="E159" s="319">
        <f>IFERROR(E160*E154/100,"-")</f>
        <v>0</v>
      </c>
      <c r="F159" s="319" t="str">
        <f t="shared" ref="F159" si="1030">IFERROR(F160*F154/100,"-")</f>
        <v>-</v>
      </c>
      <c r="G159" s="319" t="str">
        <f t="shared" ref="G159" si="1031">IFERROR(G160*G154/100,"-")</f>
        <v>-</v>
      </c>
      <c r="H159" s="319" t="str">
        <f t="shared" ref="H159" si="1032">IFERROR(H160*H154/100,"-")</f>
        <v>-</v>
      </c>
      <c r="I159" s="319" t="str">
        <f t="shared" ref="I159" si="1033">IFERROR(I160*I154/100,"-")</f>
        <v>-</v>
      </c>
      <c r="J159" s="319" t="str">
        <f t="shared" ref="J159" si="1034">IFERROR(J160*J154/100,"-")</f>
        <v>-</v>
      </c>
      <c r="K159" s="319" t="str">
        <f t="shared" ref="K159" si="1035">IFERROR(K160*K154/100,"-")</f>
        <v>-</v>
      </c>
      <c r="L159" s="319" t="str">
        <f t="shared" ref="L159" si="1036">IFERROR(L160*L154/100,"-")</f>
        <v>-</v>
      </c>
      <c r="M159" s="319" t="str">
        <f t="shared" ref="M159" si="1037">IFERROR(M160*M154/100,"-")</f>
        <v>-</v>
      </c>
      <c r="N159" s="319" t="str">
        <f t="shared" ref="N159" si="1038">IFERROR(N160*N154/100,"-")</f>
        <v>-</v>
      </c>
      <c r="O159" s="319" t="str">
        <f t="shared" ref="O159" si="1039">IFERROR(O160*O154/100,"-")</f>
        <v>-</v>
      </c>
      <c r="P159" s="319" t="str">
        <f t="shared" ref="P159" si="1040">IFERROR(P160*P154/100,"-")</f>
        <v>-</v>
      </c>
      <c r="Q159" s="319" t="str">
        <f t="shared" ref="Q159" si="1041">IFERROR(Q160*Q154/100,"-")</f>
        <v>-</v>
      </c>
      <c r="R159" s="319" t="str">
        <f t="shared" ref="R159" si="1042">IFERROR(R160*R154/100,"-")</f>
        <v>-</v>
      </c>
      <c r="S159" s="319" t="str">
        <f t="shared" ref="S159" si="1043">IFERROR(S160*S154/100,"-")</f>
        <v>-</v>
      </c>
      <c r="T159" s="319" t="str">
        <f t="shared" ref="T159" si="1044">IFERROR(T160*T154/100,"-")</f>
        <v>-</v>
      </c>
      <c r="U159" s="319" t="str">
        <f t="shared" ref="U159" si="1045">IFERROR(U160*U154/100,"-")</f>
        <v>-</v>
      </c>
      <c r="V159" s="319" t="str">
        <f t="shared" ref="V159" si="1046">IFERROR(V160*V154/100,"-")</f>
        <v>-</v>
      </c>
      <c r="W159" s="319" t="str">
        <f t="shared" ref="W159" si="1047">IFERROR(W160*W154/100,"-")</f>
        <v>-</v>
      </c>
      <c r="X159" s="319" t="str">
        <f t="shared" ref="X159" si="1048">IFERROR(X160*X154/100,"-")</f>
        <v>-</v>
      </c>
      <c r="Y159" s="319" t="str">
        <f t="shared" ref="Y159" si="1049">IFERROR(Y160*Y154/100,"-")</f>
        <v>-</v>
      </c>
      <c r="Z159" s="319" t="str">
        <f t="shared" ref="Z159" si="1050">IFERROR(Z160*Z154/100,"-")</f>
        <v>-</v>
      </c>
      <c r="AA159" s="319" t="str">
        <f t="shared" ref="AA159" si="1051">IFERROR(AA160*AA154/100,"-")</f>
        <v>-</v>
      </c>
      <c r="AB159" s="319" t="str">
        <f t="shared" ref="AB159" si="1052">IFERROR(AB160*AB154/100,"-")</f>
        <v>-</v>
      </c>
      <c r="AC159" s="319" t="str">
        <f t="shared" ref="AC159" si="1053">IFERROR(AC160*AC154/100,"-")</f>
        <v>-</v>
      </c>
      <c r="AD159" s="319" t="str">
        <f t="shared" ref="AD159" si="1054">IFERROR(AD160*AD154/100,"-")</f>
        <v>-</v>
      </c>
      <c r="AE159" s="319" t="str">
        <f t="shared" ref="AE159" si="1055">IFERROR(AE160*AE154/100,"-")</f>
        <v>-</v>
      </c>
      <c r="AF159" s="319" t="str">
        <f t="shared" ref="AF159" si="1056">IFERROR(AF160*AF154/100,"-")</f>
        <v>-</v>
      </c>
      <c r="AG159" s="319" t="str">
        <f t="shared" ref="AG159" si="1057">IFERROR(AG160*AG154/100,"-")</f>
        <v>-</v>
      </c>
      <c r="AH159" s="457" t="str">
        <f t="shared" ref="AH159" si="1058">IFERROR(AH160*AH154/100,"-")</f>
        <v>-</v>
      </c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</row>
    <row r="160" spans="1:60" s="1" customFormat="1" ht="20.25" hidden="1" customHeight="1" x14ac:dyDescent="0.25">
      <c r="A160" s="348"/>
      <c r="B160" s="538"/>
      <c r="C160" s="523"/>
      <c r="D160" s="321" t="s">
        <v>220</v>
      </c>
      <c r="E160" s="320">
        <f>IFERROR(E157/E$255*(100-E158)/100,"-")</f>
        <v>0</v>
      </c>
      <c r="F160" s="320" t="str">
        <f t="shared" ref="F160:AH160" si="1059">IFERROR(F157/F$255*(100-F158)/100,"-")</f>
        <v>-</v>
      </c>
      <c r="G160" s="320" t="str">
        <f t="shared" si="1059"/>
        <v>-</v>
      </c>
      <c r="H160" s="320" t="str">
        <f t="shared" si="1059"/>
        <v>-</v>
      </c>
      <c r="I160" s="320" t="str">
        <f t="shared" si="1059"/>
        <v>-</v>
      </c>
      <c r="J160" s="320" t="str">
        <f t="shared" si="1059"/>
        <v>-</v>
      </c>
      <c r="K160" s="320" t="str">
        <f t="shared" si="1059"/>
        <v>-</v>
      </c>
      <c r="L160" s="320" t="str">
        <f t="shared" si="1059"/>
        <v>-</v>
      </c>
      <c r="M160" s="320" t="str">
        <f t="shared" si="1059"/>
        <v>-</v>
      </c>
      <c r="N160" s="320" t="str">
        <f t="shared" si="1059"/>
        <v>-</v>
      </c>
      <c r="O160" s="320" t="str">
        <f t="shared" si="1059"/>
        <v>-</v>
      </c>
      <c r="P160" s="320" t="str">
        <f t="shared" si="1059"/>
        <v>-</v>
      </c>
      <c r="Q160" s="320" t="str">
        <f t="shared" si="1059"/>
        <v>-</v>
      </c>
      <c r="R160" s="320" t="str">
        <f t="shared" si="1059"/>
        <v>-</v>
      </c>
      <c r="S160" s="320" t="str">
        <f t="shared" si="1059"/>
        <v>-</v>
      </c>
      <c r="T160" s="320" t="str">
        <f t="shared" si="1059"/>
        <v>-</v>
      </c>
      <c r="U160" s="320" t="str">
        <f t="shared" si="1059"/>
        <v>-</v>
      </c>
      <c r="V160" s="320" t="str">
        <f t="shared" si="1059"/>
        <v>-</v>
      </c>
      <c r="W160" s="320" t="str">
        <f t="shared" si="1059"/>
        <v>-</v>
      </c>
      <c r="X160" s="320" t="str">
        <f t="shared" si="1059"/>
        <v>-</v>
      </c>
      <c r="Y160" s="320" t="str">
        <f t="shared" si="1059"/>
        <v>-</v>
      </c>
      <c r="Z160" s="320" t="str">
        <f t="shared" si="1059"/>
        <v>-</v>
      </c>
      <c r="AA160" s="320" t="str">
        <f t="shared" si="1059"/>
        <v>-</v>
      </c>
      <c r="AB160" s="320" t="str">
        <f t="shared" si="1059"/>
        <v>-</v>
      </c>
      <c r="AC160" s="320" t="str">
        <f t="shared" si="1059"/>
        <v>-</v>
      </c>
      <c r="AD160" s="320" t="str">
        <f t="shared" si="1059"/>
        <v>-</v>
      </c>
      <c r="AE160" s="320" t="str">
        <f t="shared" si="1059"/>
        <v>-</v>
      </c>
      <c r="AF160" s="320" t="str">
        <f t="shared" si="1059"/>
        <v>-</v>
      </c>
      <c r="AG160" s="320" t="str">
        <f t="shared" si="1059"/>
        <v>-</v>
      </c>
      <c r="AH160" s="460" t="str">
        <f t="shared" si="1059"/>
        <v>-</v>
      </c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</row>
    <row r="161" spans="1:60" s="1" customFormat="1" ht="20.25" hidden="1" customHeight="1" x14ac:dyDescent="0.25">
      <c r="A161" s="348"/>
      <c r="B161" s="538"/>
      <c r="C161" s="523"/>
      <c r="D161" s="297" t="s">
        <v>177</v>
      </c>
      <c r="E161" s="362">
        <f t="shared" ref="E161:AH161" si="1060">IFERROR(E155/100*E159,"0")</f>
        <v>0</v>
      </c>
      <c r="F161" s="362" t="str">
        <f t="shared" si="1060"/>
        <v>0</v>
      </c>
      <c r="G161" s="362" t="str">
        <f t="shared" si="1060"/>
        <v>0</v>
      </c>
      <c r="H161" s="362" t="str">
        <f t="shared" si="1060"/>
        <v>0</v>
      </c>
      <c r="I161" s="362" t="str">
        <f t="shared" si="1060"/>
        <v>0</v>
      </c>
      <c r="J161" s="362" t="str">
        <f t="shared" si="1060"/>
        <v>0</v>
      </c>
      <c r="K161" s="362" t="str">
        <f t="shared" si="1060"/>
        <v>0</v>
      </c>
      <c r="L161" s="362" t="str">
        <f t="shared" si="1060"/>
        <v>0</v>
      </c>
      <c r="M161" s="362" t="str">
        <f t="shared" si="1060"/>
        <v>0</v>
      </c>
      <c r="N161" s="362" t="str">
        <f t="shared" si="1060"/>
        <v>0</v>
      </c>
      <c r="O161" s="362" t="str">
        <f t="shared" si="1060"/>
        <v>0</v>
      </c>
      <c r="P161" s="362" t="str">
        <f t="shared" si="1060"/>
        <v>0</v>
      </c>
      <c r="Q161" s="362" t="str">
        <f t="shared" si="1060"/>
        <v>0</v>
      </c>
      <c r="R161" s="362" t="str">
        <f t="shared" si="1060"/>
        <v>0</v>
      </c>
      <c r="S161" s="362" t="str">
        <f t="shared" si="1060"/>
        <v>0</v>
      </c>
      <c r="T161" s="362" t="str">
        <f t="shared" si="1060"/>
        <v>0</v>
      </c>
      <c r="U161" s="362" t="str">
        <f t="shared" si="1060"/>
        <v>0</v>
      </c>
      <c r="V161" s="362" t="str">
        <f t="shared" si="1060"/>
        <v>0</v>
      </c>
      <c r="W161" s="362" t="str">
        <f t="shared" si="1060"/>
        <v>0</v>
      </c>
      <c r="X161" s="362" t="str">
        <f t="shared" si="1060"/>
        <v>0</v>
      </c>
      <c r="Y161" s="362" t="str">
        <f t="shared" si="1060"/>
        <v>0</v>
      </c>
      <c r="Z161" s="362" t="str">
        <f t="shared" si="1060"/>
        <v>0</v>
      </c>
      <c r="AA161" s="362" t="str">
        <f t="shared" si="1060"/>
        <v>0</v>
      </c>
      <c r="AB161" s="362" t="str">
        <f t="shared" si="1060"/>
        <v>0</v>
      </c>
      <c r="AC161" s="362" t="str">
        <f t="shared" si="1060"/>
        <v>0</v>
      </c>
      <c r="AD161" s="362" t="str">
        <f t="shared" si="1060"/>
        <v>0</v>
      </c>
      <c r="AE161" s="362" t="str">
        <f t="shared" si="1060"/>
        <v>0</v>
      </c>
      <c r="AF161" s="362" t="str">
        <f t="shared" si="1060"/>
        <v>0</v>
      </c>
      <c r="AG161" s="362" t="str">
        <f t="shared" si="1060"/>
        <v>0</v>
      </c>
      <c r="AH161" s="446" t="str">
        <f t="shared" si="1060"/>
        <v>0</v>
      </c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</row>
    <row r="162" spans="1:60" s="1" customFormat="1" ht="20.25" hidden="1" customHeight="1" thickBot="1" x14ac:dyDescent="0.3">
      <c r="A162" s="348"/>
      <c r="B162" s="538"/>
      <c r="C162" s="524"/>
      <c r="D162" s="439" t="s">
        <v>183</v>
      </c>
      <c r="E162" s="447">
        <f t="shared" ref="E162:AH162" si="1061">IFERROR(E159*100/E154*E154/88,"-")</f>
        <v>0</v>
      </c>
      <c r="F162" s="447" t="str">
        <f t="shared" si="1061"/>
        <v>-</v>
      </c>
      <c r="G162" s="447" t="str">
        <f t="shared" si="1061"/>
        <v>-</v>
      </c>
      <c r="H162" s="447" t="str">
        <f t="shared" si="1061"/>
        <v>-</v>
      </c>
      <c r="I162" s="447" t="str">
        <f t="shared" si="1061"/>
        <v>-</v>
      </c>
      <c r="J162" s="447" t="str">
        <f t="shared" si="1061"/>
        <v>-</v>
      </c>
      <c r="K162" s="447" t="str">
        <f t="shared" si="1061"/>
        <v>-</v>
      </c>
      <c r="L162" s="447" t="str">
        <f t="shared" si="1061"/>
        <v>-</v>
      </c>
      <c r="M162" s="447" t="str">
        <f t="shared" si="1061"/>
        <v>-</v>
      </c>
      <c r="N162" s="447" t="str">
        <f t="shared" si="1061"/>
        <v>-</v>
      </c>
      <c r="O162" s="447" t="str">
        <f t="shared" si="1061"/>
        <v>-</v>
      </c>
      <c r="P162" s="447" t="str">
        <f t="shared" si="1061"/>
        <v>-</v>
      </c>
      <c r="Q162" s="447" t="str">
        <f t="shared" si="1061"/>
        <v>-</v>
      </c>
      <c r="R162" s="447" t="str">
        <f t="shared" si="1061"/>
        <v>-</v>
      </c>
      <c r="S162" s="447" t="str">
        <f t="shared" si="1061"/>
        <v>-</v>
      </c>
      <c r="T162" s="447" t="str">
        <f t="shared" si="1061"/>
        <v>-</v>
      </c>
      <c r="U162" s="447" t="str">
        <f t="shared" si="1061"/>
        <v>-</v>
      </c>
      <c r="V162" s="447" t="str">
        <f t="shared" si="1061"/>
        <v>-</v>
      </c>
      <c r="W162" s="447" t="str">
        <f t="shared" si="1061"/>
        <v>-</v>
      </c>
      <c r="X162" s="447" t="str">
        <f t="shared" si="1061"/>
        <v>-</v>
      </c>
      <c r="Y162" s="447" t="str">
        <f t="shared" si="1061"/>
        <v>-</v>
      </c>
      <c r="Z162" s="447" t="str">
        <f t="shared" si="1061"/>
        <v>-</v>
      </c>
      <c r="AA162" s="447" t="str">
        <f t="shared" si="1061"/>
        <v>-</v>
      </c>
      <c r="AB162" s="447" t="str">
        <f t="shared" si="1061"/>
        <v>-</v>
      </c>
      <c r="AC162" s="447" t="str">
        <f t="shared" si="1061"/>
        <v>-</v>
      </c>
      <c r="AD162" s="447" t="str">
        <f t="shared" si="1061"/>
        <v>-</v>
      </c>
      <c r="AE162" s="447" t="str">
        <f t="shared" si="1061"/>
        <v>-</v>
      </c>
      <c r="AF162" s="447" t="str">
        <f t="shared" si="1061"/>
        <v>-</v>
      </c>
      <c r="AG162" s="447" t="str">
        <f t="shared" si="1061"/>
        <v>-</v>
      </c>
      <c r="AH162" s="448" t="str">
        <f t="shared" si="1061"/>
        <v>-</v>
      </c>
      <c r="AI162" s="18"/>
      <c r="AJ162" s="14"/>
      <c r="AK162" s="14"/>
      <c r="AL162" s="14"/>
      <c r="AM162" s="14"/>
      <c r="AN162" s="18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</row>
    <row r="163" spans="1:60" s="14" customFormat="1" ht="30" hidden="1" customHeight="1" x14ac:dyDescent="0.25">
      <c r="A163" s="348"/>
      <c r="B163" s="338" t="s">
        <v>179</v>
      </c>
      <c r="C163" s="442" t="s">
        <v>222</v>
      </c>
      <c r="D163" s="443" t="s">
        <v>210</v>
      </c>
      <c r="E163" s="444">
        <f t="shared" ref="E163:AH163" si="1062">IFERROR(E109+E119+E129+E139+E149+E159,"-")</f>
        <v>2.5871999999999997</v>
      </c>
      <c r="F163" s="444" t="str">
        <f t="shared" si="1062"/>
        <v>-</v>
      </c>
      <c r="G163" s="444" t="str">
        <f t="shared" si="1062"/>
        <v>-</v>
      </c>
      <c r="H163" s="444" t="str">
        <f t="shared" si="1062"/>
        <v>-</v>
      </c>
      <c r="I163" s="444" t="str">
        <f t="shared" si="1062"/>
        <v>-</v>
      </c>
      <c r="J163" s="444" t="str">
        <f t="shared" si="1062"/>
        <v>-</v>
      </c>
      <c r="K163" s="444" t="str">
        <f t="shared" si="1062"/>
        <v>-</v>
      </c>
      <c r="L163" s="444" t="str">
        <f t="shared" si="1062"/>
        <v>-</v>
      </c>
      <c r="M163" s="444" t="str">
        <f t="shared" si="1062"/>
        <v>-</v>
      </c>
      <c r="N163" s="444" t="str">
        <f t="shared" si="1062"/>
        <v>-</v>
      </c>
      <c r="O163" s="444" t="str">
        <f t="shared" si="1062"/>
        <v>-</v>
      </c>
      <c r="P163" s="444" t="str">
        <f t="shared" si="1062"/>
        <v>-</v>
      </c>
      <c r="Q163" s="444" t="str">
        <f t="shared" si="1062"/>
        <v>-</v>
      </c>
      <c r="R163" s="444" t="str">
        <f t="shared" si="1062"/>
        <v>-</v>
      </c>
      <c r="S163" s="444" t="str">
        <f t="shared" si="1062"/>
        <v>-</v>
      </c>
      <c r="T163" s="444" t="str">
        <f t="shared" si="1062"/>
        <v>-</v>
      </c>
      <c r="U163" s="444" t="str">
        <f t="shared" si="1062"/>
        <v>-</v>
      </c>
      <c r="V163" s="444" t="str">
        <f t="shared" si="1062"/>
        <v>-</v>
      </c>
      <c r="W163" s="444" t="str">
        <f t="shared" si="1062"/>
        <v>-</v>
      </c>
      <c r="X163" s="444" t="str">
        <f t="shared" si="1062"/>
        <v>-</v>
      </c>
      <c r="Y163" s="444" t="str">
        <f t="shared" si="1062"/>
        <v>-</v>
      </c>
      <c r="Z163" s="444" t="str">
        <f t="shared" si="1062"/>
        <v>-</v>
      </c>
      <c r="AA163" s="444" t="str">
        <f t="shared" si="1062"/>
        <v>-</v>
      </c>
      <c r="AB163" s="444" t="str">
        <f t="shared" si="1062"/>
        <v>-</v>
      </c>
      <c r="AC163" s="444" t="str">
        <f t="shared" si="1062"/>
        <v>-</v>
      </c>
      <c r="AD163" s="444" t="str">
        <f t="shared" si="1062"/>
        <v>-</v>
      </c>
      <c r="AE163" s="444" t="str">
        <f t="shared" si="1062"/>
        <v>-</v>
      </c>
      <c r="AF163" s="444" t="str">
        <f t="shared" si="1062"/>
        <v>-</v>
      </c>
      <c r="AG163" s="444" t="str">
        <f t="shared" si="1062"/>
        <v>-</v>
      </c>
      <c r="AH163" s="444" t="str">
        <f t="shared" si="1062"/>
        <v>-</v>
      </c>
      <c r="AN163" s="18"/>
    </row>
    <row r="164" spans="1:60" s="14" customFormat="1" ht="30" customHeight="1" x14ac:dyDescent="0.25">
      <c r="A164" s="348"/>
      <c r="B164" s="354" t="s">
        <v>179</v>
      </c>
      <c r="C164" s="311" t="s">
        <v>222</v>
      </c>
      <c r="D164" s="355" t="s">
        <v>219</v>
      </c>
      <c r="E164" s="364">
        <f t="shared" ref="E164:AH164" si="1063">IFERROR(E110+E120+E130+E140+E150+E160,"-")</f>
        <v>2.94</v>
      </c>
      <c r="F164" s="364" t="str">
        <f t="shared" si="1063"/>
        <v>-</v>
      </c>
      <c r="G164" s="364" t="str">
        <f t="shared" si="1063"/>
        <v>-</v>
      </c>
      <c r="H164" s="364" t="str">
        <f t="shared" si="1063"/>
        <v>-</v>
      </c>
      <c r="I164" s="364" t="str">
        <f t="shared" si="1063"/>
        <v>-</v>
      </c>
      <c r="J164" s="364" t="str">
        <f t="shared" si="1063"/>
        <v>-</v>
      </c>
      <c r="K164" s="364" t="str">
        <f t="shared" si="1063"/>
        <v>-</v>
      </c>
      <c r="L164" s="364" t="str">
        <f t="shared" si="1063"/>
        <v>-</v>
      </c>
      <c r="M164" s="364" t="str">
        <f t="shared" si="1063"/>
        <v>-</v>
      </c>
      <c r="N164" s="364" t="str">
        <f t="shared" si="1063"/>
        <v>-</v>
      </c>
      <c r="O164" s="364" t="str">
        <f t="shared" si="1063"/>
        <v>-</v>
      </c>
      <c r="P164" s="364" t="str">
        <f t="shared" si="1063"/>
        <v>-</v>
      </c>
      <c r="Q164" s="364" t="str">
        <f t="shared" si="1063"/>
        <v>-</v>
      </c>
      <c r="R164" s="364" t="str">
        <f t="shared" si="1063"/>
        <v>-</v>
      </c>
      <c r="S164" s="364" t="str">
        <f t="shared" si="1063"/>
        <v>-</v>
      </c>
      <c r="T164" s="364" t="str">
        <f t="shared" si="1063"/>
        <v>-</v>
      </c>
      <c r="U164" s="364" t="str">
        <f t="shared" si="1063"/>
        <v>-</v>
      </c>
      <c r="V164" s="364" t="str">
        <f t="shared" si="1063"/>
        <v>-</v>
      </c>
      <c r="W164" s="364" t="str">
        <f t="shared" si="1063"/>
        <v>-</v>
      </c>
      <c r="X164" s="364" t="str">
        <f t="shared" si="1063"/>
        <v>-</v>
      </c>
      <c r="Y164" s="364" t="str">
        <f t="shared" si="1063"/>
        <v>-</v>
      </c>
      <c r="Z164" s="364" t="str">
        <f t="shared" si="1063"/>
        <v>-</v>
      </c>
      <c r="AA164" s="364" t="str">
        <f t="shared" si="1063"/>
        <v>-</v>
      </c>
      <c r="AB164" s="364" t="str">
        <f t="shared" si="1063"/>
        <v>-</v>
      </c>
      <c r="AC164" s="364" t="str">
        <f t="shared" si="1063"/>
        <v>-</v>
      </c>
      <c r="AD164" s="364" t="str">
        <f t="shared" si="1063"/>
        <v>-</v>
      </c>
      <c r="AE164" s="364" t="str">
        <f t="shared" si="1063"/>
        <v>-</v>
      </c>
      <c r="AF164" s="364" t="str">
        <f t="shared" si="1063"/>
        <v>-</v>
      </c>
      <c r="AG164" s="364" t="str">
        <f t="shared" si="1063"/>
        <v>-</v>
      </c>
      <c r="AH164" s="364" t="str">
        <f t="shared" si="1063"/>
        <v>-</v>
      </c>
      <c r="AN164" s="18"/>
    </row>
    <row r="165" spans="1:60" s="14" customFormat="1" ht="30" customHeight="1" x14ac:dyDescent="0.25">
      <c r="A165" s="348"/>
      <c r="B165" s="354" t="s">
        <v>179</v>
      </c>
      <c r="C165" s="311" t="s">
        <v>222</v>
      </c>
      <c r="D165" s="355" t="s">
        <v>217</v>
      </c>
      <c r="E165" s="378">
        <f t="shared" ref="E165:AH165" si="1064">IFERROR(E111+E121+E131+E141+E151+E161,"-")</f>
        <v>0.95059999999999989</v>
      </c>
      <c r="F165" s="378">
        <f t="shared" si="1064"/>
        <v>0</v>
      </c>
      <c r="G165" s="378">
        <f t="shared" si="1064"/>
        <v>0</v>
      </c>
      <c r="H165" s="378">
        <f t="shared" si="1064"/>
        <v>0</v>
      </c>
      <c r="I165" s="378">
        <f t="shared" si="1064"/>
        <v>0</v>
      </c>
      <c r="J165" s="378">
        <f t="shared" si="1064"/>
        <v>0</v>
      </c>
      <c r="K165" s="378">
        <f t="shared" si="1064"/>
        <v>0</v>
      </c>
      <c r="L165" s="378">
        <f t="shared" si="1064"/>
        <v>0</v>
      </c>
      <c r="M165" s="378">
        <f t="shared" si="1064"/>
        <v>0</v>
      </c>
      <c r="N165" s="378">
        <f t="shared" si="1064"/>
        <v>0</v>
      </c>
      <c r="O165" s="378">
        <f t="shared" si="1064"/>
        <v>0</v>
      </c>
      <c r="P165" s="378">
        <f t="shared" si="1064"/>
        <v>0</v>
      </c>
      <c r="Q165" s="378">
        <f t="shared" si="1064"/>
        <v>0</v>
      </c>
      <c r="R165" s="378">
        <f t="shared" si="1064"/>
        <v>0</v>
      </c>
      <c r="S165" s="378">
        <f t="shared" si="1064"/>
        <v>0</v>
      </c>
      <c r="T165" s="378">
        <f t="shared" si="1064"/>
        <v>0</v>
      </c>
      <c r="U165" s="378">
        <f t="shared" si="1064"/>
        <v>0</v>
      </c>
      <c r="V165" s="378">
        <f t="shared" si="1064"/>
        <v>0</v>
      </c>
      <c r="W165" s="378">
        <f t="shared" si="1064"/>
        <v>0</v>
      </c>
      <c r="X165" s="378">
        <f t="shared" si="1064"/>
        <v>0</v>
      </c>
      <c r="Y165" s="378">
        <f t="shared" si="1064"/>
        <v>0</v>
      </c>
      <c r="Z165" s="378">
        <f t="shared" si="1064"/>
        <v>0</v>
      </c>
      <c r="AA165" s="378">
        <f t="shared" si="1064"/>
        <v>0</v>
      </c>
      <c r="AB165" s="378">
        <f t="shared" si="1064"/>
        <v>0</v>
      </c>
      <c r="AC165" s="378">
        <f t="shared" si="1064"/>
        <v>0</v>
      </c>
      <c r="AD165" s="378">
        <f t="shared" si="1064"/>
        <v>0</v>
      </c>
      <c r="AE165" s="378">
        <f t="shared" si="1064"/>
        <v>0</v>
      </c>
      <c r="AF165" s="378">
        <f t="shared" si="1064"/>
        <v>0</v>
      </c>
      <c r="AG165" s="378">
        <f t="shared" si="1064"/>
        <v>0</v>
      </c>
      <c r="AH165" s="378">
        <f t="shared" si="1064"/>
        <v>0</v>
      </c>
      <c r="AN165" s="18"/>
    </row>
    <row r="166" spans="1:60" s="1" customFormat="1" ht="30" customHeight="1" thickBot="1" x14ac:dyDescent="0.3">
      <c r="A166" s="348"/>
      <c r="B166" s="300" t="s">
        <v>179</v>
      </c>
      <c r="C166" s="394" t="s">
        <v>222</v>
      </c>
      <c r="D166" s="422" t="s">
        <v>216</v>
      </c>
      <c r="E166" s="449">
        <f>IFERROR(E163*100/88*1000/Milch!E$11,"-")</f>
        <v>80.432346555102441</v>
      </c>
      <c r="F166" s="449" t="str">
        <f>IFERROR(F163*100/88*1000/Milch!F$11,"-")</f>
        <v>-</v>
      </c>
      <c r="G166" s="449" t="str">
        <f>IFERROR(G163*100/88*1000/Milch!G$11,"-")</f>
        <v>-</v>
      </c>
      <c r="H166" s="449" t="str">
        <f>IFERROR(H163*100/88*1000/Milch!H$11,"-")</f>
        <v>-</v>
      </c>
      <c r="I166" s="449" t="str">
        <f>IFERROR(I163*100/88*1000/Milch!I$11,"-")</f>
        <v>-</v>
      </c>
      <c r="J166" s="449" t="str">
        <f>IFERROR(J163*100/88*1000/Milch!J$11,"-")</f>
        <v>-</v>
      </c>
      <c r="K166" s="449" t="str">
        <f>IFERROR(K163*100/88*1000/Milch!K$11,"-")</f>
        <v>-</v>
      </c>
      <c r="L166" s="449" t="str">
        <f>IFERROR(L163*100/88*1000/Milch!L$11,"-")</f>
        <v>-</v>
      </c>
      <c r="M166" s="449" t="str">
        <f>IFERROR(M163*100/88*1000/Milch!M$11,"-")</f>
        <v>-</v>
      </c>
      <c r="N166" s="449" t="str">
        <f>IFERROR(N163*100/88*1000/Milch!N$11,"-")</f>
        <v>-</v>
      </c>
      <c r="O166" s="449" t="str">
        <f>IFERROR(O163*100/88*1000/Milch!O$11,"-")</f>
        <v>-</v>
      </c>
      <c r="P166" s="449" t="str">
        <f>IFERROR(P163*100/88*1000/Milch!P$11,"-")</f>
        <v>-</v>
      </c>
      <c r="Q166" s="449" t="str">
        <f>IFERROR(Q163*100/88*1000/Milch!Q$11,"-")</f>
        <v>-</v>
      </c>
      <c r="R166" s="449" t="str">
        <f>IFERROR(R163*100/88*1000/Milch!R$11,"-")</f>
        <v>-</v>
      </c>
      <c r="S166" s="449" t="str">
        <f>IFERROR(S163*100/88*1000/Milch!S$11,"-")</f>
        <v>-</v>
      </c>
      <c r="T166" s="449" t="str">
        <f>IFERROR(T163*100/88*1000/Milch!T$11,"-")</f>
        <v>-</v>
      </c>
      <c r="U166" s="449" t="str">
        <f>IFERROR(U163*100/88*1000/Milch!U$11,"-")</f>
        <v>-</v>
      </c>
      <c r="V166" s="449" t="str">
        <f>IFERROR(V163*100/88*1000/Milch!V$11,"-")</f>
        <v>-</v>
      </c>
      <c r="W166" s="449" t="str">
        <f>IFERROR(W163*100/88*1000/Milch!W$11,"-")</f>
        <v>-</v>
      </c>
      <c r="X166" s="449" t="str">
        <f>IFERROR(X163*100/88*1000/Milch!X$11,"-")</f>
        <v>-</v>
      </c>
      <c r="Y166" s="449" t="str">
        <f>IFERROR(Y163*100/88*1000/Milch!Y$11,"-")</f>
        <v>-</v>
      </c>
      <c r="Z166" s="449" t="str">
        <f>IFERROR(Z163*100/88*1000/Milch!Z$11,"-")</f>
        <v>-</v>
      </c>
      <c r="AA166" s="449" t="str">
        <f>IFERROR(AA163*100/88*1000/Milch!AA$11,"-")</f>
        <v>-</v>
      </c>
      <c r="AB166" s="449" t="str">
        <f>IFERROR(AB163*100/88*1000/Milch!AB$11,"-")</f>
        <v>-</v>
      </c>
      <c r="AC166" s="449" t="str">
        <f>IFERROR(AC163*100/88*1000/Milch!AC$11,"-")</f>
        <v>-</v>
      </c>
      <c r="AD166" s="449" t="str">
        <f>IFERROR(AD163*100/88*1000/Milch!AD$11,"-")</f>
        <v>-</v>
      </c>
      <c r="AE166" s="449" t="str">
        <f>IFERROR(AE163*100/88*1000/Milch!AE$11,"-")</f>
        <v>-</v>
      </c>
      <c r="AF166" s="449" t="str">
        <f>IFERROR(AF163*100/88*1000/Milch!AF$11,"-")</f>
        <v>-</v>
      </c>
      <c r="AG166" s="449" t="str">
        <f>IFERROR(AG163*100/88*1000/Milch!AG$11,"-")</f>
        <v>-</v>
      </c>
      <c r="AH166" s="449" t="str">
        <f>IFERROR(AH163*100/88*1000/Milch!AH$11,"-")</f>
        <v>-</v>
      </c>
      <c r="AI166" s="18"/>
      <c r="AJ166" s="14"/>
      <c r="AK166" s="14"/>
      <c r="AL166" s="14"/>
      <c r="AM166" s="14"/>
      <c r="AN166" s="18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</row>
    <row r="167" spans="1:60" s="1" customFormat="1" ht="20.25" customHeight="1" x14ac:dyDescent="0.25">
      <c r="A167" s="348"/>
      <c r="B167" s="533" t="s">
        <v>166</v>
      </c>
      <c r="C167" s="522" t="s">
        <v>0</v>
      </c>
      <c r="D167" s="418" t="s">
        <v>146</v>
      </c>
      <c r="E167" s="433">
        <v>50</v>
      </c>
      <c r="F167" s="434">
        <f t="shared" ref="F167:H167" si="1065">E167</f>
        <v>50</v>
      </c>
      <c r="G167" s="434">
        <f t="shared" si="1065"/>
        <v>50</v>
      </c>
      <c r="H167" s="434">
        <f t="shared" si="1065"/>
        <v>50</v>
      </c>
      <c r="I167" s="434">
        <f t="shared" ref="I167" si="1066">H167</f>
        <v>50</v>
      </c>
      <c r="J167" s="434">
        <f t="shared" ref="J167" si="1067">I167</f>
        <v>50</v>
      </c>
      <c r="K167" s="434">
        <f t="shared" ref="K167" si="1068">J167</f>
        <v>50</v>
      </c>
      <c r="L167" s="434">
        <f t="shared" ref="L167" si="1069">K167</f>
        <v>50</v>
      </c>
      <c r="M167" s="434">
        <f t="shared" ref="M167" si="1070">L167</f>
        <v>50</v>
      </c>
      <c r="N167" s="434">
        <f t="shared" ref="N167" si="1071">M167</f>
        <v>50</v>
      </c>
      <c r="O167" s="434">
        <f t="shared" ref="O167" si="1072">N167</f>
        <v>50</v>
      </c>
      <c r="P167" s="434">
        <f t="shared" ref="P167" si="1073">O167</f>
        <v>50</v>
      </c>
      <c r="Q167" s="434">
        <f t="shared" ref="Q167" si="1074">P167</f>
        <v>50</v>
      </c>
      <c r="R167" s="434">
        <f t="shared" ref="R167" si="1075">Q167</f>
        <v>50</v>
      </c>
      <c r="S167" s="434">
        <f t="shared" ref="S167" si="1076">R167</f>
        <v>50</v>
      </c>
      <c r="T167" s="434">
        <f t="shared" ref="T167" si="1077">S167</f>
        <v>50</v>
      </c>
      <c r="U167" s="434">
        <f t="shared" ref="U167" si="1078">T167</f>
        <v>50</v>
      </c>
      <c r="V167" s="434">
        <f t="shared" ref="V167" si="1079">U167</f>
        <v>50</v>
      </c>
      <c r="W167" s="434">
        <f t="shared" ref="W167" si="1080">V167</f>
        <v>50</v>
      </c>
      <c r="X167" s="434">
        <f t="shared" ref="X167" si="1081">W167</f>
        <v>50</v>
      </c>
      <c r="Y167" s="434">
        <f t="shared" ref="Y167" si="1082">X167</f>
        <v>50</v>
      </c>
      <c r="Z167" s="434">
        <f t="shared" ref="Z167" si="1083">Y167</f>
        <v>50</v>
      </c>
      <c r="AA167" s="434">
        <f t="shared" ref="AA167" si="1084">Z167</f>
        <v>50</v>
      </c>
      <c r="AB167" s="434">
        <f t="shared" ref="AB167" si="1085">AA167</f>
        <v>50</v>
      </c>
      <c r="AC167" s="434">
        <f t="shared" ref="AC167" si="1086">AB167</f>
        <v>50</v>
      </c>
      <c r="AD167" s="434">
        <f t="shared" ref="AD167" si="1087">AC167</f>
        <v>50</v>
      </c>
      <c r="AE167" s="434">
        <f t="shared" ref="AE167" si="1088">AD167</f>
        <v>50</v>
      </c>
      <c r="AF167" s="434">
        <f t="shared" ref="AF167" si="1089">AE167</f>
        <v>50</v>
      </c>
      <c r="AG167" s="434">
        <f t="shared" ref="AG167" si="1090">AF167</f>
        <v>50</v>
      </c>
      <c r="AH167" s="435">
        <f t="shared" ref="AH167" si="1091">AG167</f>
        <v>50</v>
      </c>
      <c r="AI167" s="18"/>
      <c r="AJ167" s="14"/>
      <c r="AK167" s="14"/>
      <c r="AL167" s="14"/>
      <c r="AM167" s="14"/>
      <c r="AN167" s="18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</row>
    <row r="168" spans="1:60" s="1" customFormat="1" ht="20.25" customHeight="1" x14ac:dyDescent="0.25">
      <c r="A168" s="348"/>
      <c r="B168" s="534"/>
      <c r="C168" s="523"/>
      <c r="D168" s="375" t="s">
        <v>254</v>
      </c>
      <c r="E168" s="264">
        <v>150</v>
      </c>
      <c r="F168" s="305" t="str">
        <f>IFERROR(IF((E169&lt;&gt;E$255*E168/1000),E169/E$255*1000,IF(F$5&lt;&gt;"-",E168,"-")),"-")</f>
        <v>-</v>
      </c>
      <c r="G168" s="305" t="str">
        <f t="shared" ref="G168:AH168" si="1092">IFERROR(IF((F169&lt;&gt;F$255*F168/1000),F169/F$255*1000,IF(G$5&lt;&gt;"-",F168,"-")),"-")</f>
        <v>-</v>
      </c>
      <c r="H168" s="305" t="str">
        <f t="shared" si="1092"/>
        <v>-</v>
      </c>
      <c r="I168" s="305" t="str">
        <f t="shared" si="1092"/>
        <v>-</v>
      </c>
      <c r="J168" s="305" t="str">
        <f t="shared" si="1092"/>
        <v>-</v>
      </c>
      <c r="K168" s="305" t="str">
        <f t="shared" si="1092"/>
        <v>-</v>
      </c>
      <c r="L168" s="305" t="str">
        <f t="shared" si="1092"/>
        <v>-</v>
      </c>
      <c r="M168" s="305" t="str">
        <f t="shared" si="1092"/>
        <v>-</v>
      </c>
      <c r="N168" s="305" t="str">
        <f t="shared" si="1092"/>
        <v>-</v>
      </c>
      <c r="O168" s="305" t="str">
        <f t="shared" si="1092"/>
        <v>-</v>
      </c>
      <c r="P168" s="305" t="str">
        <f t="shared" si="1092"/>
        <v>-</v>
      </c>
      <c r="Q168" s="305" t="str">
        <f t="shared" si="1092"/>
        <v>-</v>
      </c>
      <c r="R168" s="305" t="str">
        <f t="shared" si="1092"/>
        <v>-</v>
      </c>
      <c r="S168" s="305" t="str">
        <f t="shared" si="1092"/>
        <v>-</v>
      </c>
      <c r="T168" s="305" t="str">
        <f t="shared" si="1092"/>
        <v>-</v>
      </c>
      <c r="U168" s="305" t="str">
        <f t="shared" si="1092"/>
        <v>-</v>
      </c>
      <c r="V168" s="305" t="str">
        <f t="shared" si="1092"/>
        <v>-</v>
      </c>
      <c r="W168" s="305" t="str">
        <f t="shared" si="1092"/>
        <v>-</v>
      </c>
      <c r="X168" s="305" t="str">
        <f t="shared" si="1092"/>
        <v>-</v>
      </c>
      <c r="Y168" s="305" t="str">
        <f t="shared" si="1092"/>
        <v>-</v>
      </c>
      <c r="Z168" s="305" t="str">
        <f t="shared" si="1092"/>
        <v>-</v>
      </c>
      <c r="AA168" s="305" t="str">
        <f t="shared" si="1092"/>
        <v>-</v>
      </c>
      <c r="AB168" s="305" t="str">
        <f t="shared" si="1092"/>
        <v>-</v>
      </c>
      <c r="AC168" s="305" t="str">
        <f t="shared" si="1092"/>
        <v>-</v>
      </c>
      <c r="AD168" s="305" t="str">
        <f t="shared" si="1092"/>
        <v>-</v>
      </c>
      <c r="AE168" s="305" t="str">
        <f t="shared" si="1092"/>
        <v>-</v>
      </c>
      <c r="AF168" s="305" t="str">
        <f t="shared" si="1092"/>
        <v>-</v>
      </c>
      <c r="AG168" s="305" t="str">
        <f t="shared" si="1092"/>
        <v>-</v>
      </c>
      <c r="AH168" s="456" t="str">
        <f t="shared" si="1092"/>
        <v>-</v>
      </c>
      <c r="AI168" s="18"/>
      <c r="AJ168" s="14"/>
      <c r="AK168" s="14"/>
      <c r="AL168" s="14"/>
      <c r="AM168" s="14"/>
      <c r="AN168" s="18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</row>
    <row r="169" spans="1:60" s="1" customFormat="1" ht="20.25" customHeight="1" x14ac:dyDescent="0.25">
      <c r="A169" s="348"/>
      <c r="B169" s="534"/>
      <c r="C169" s="523"/>
      <c r="D169" s="273" t="s">
        <v>145</v>
      </c>
      <c r="E169" s="330">
        <f t="shared" ref="E169:AH169" si="1093">IFERROR(E$1*E168/1000*100/100,"-")</f>
        <v>9.4499999999999993</v>
      </c>
      <c r="F169" s="330" t="str">
        <f t="shared" si="1093"/>
        <v>-</v>
      </c>
      <c r="G169" s="330" t="str">
        <f t="shared" si="1093"/>
        <v>-</v>
      </c>
      <c r="H169" s="330" t="str">
        <f t="shared" si="1093"/>
        <v>-</v>
      </c>
      <c r="I169" s="330" t="str">
        <f t="shared" si="1093"/>
        <v>-</v>
      </c>
      <c r="J169" s="330" t="str">
        <f t="shared" si="1093"/>
        <v>-</v>
      </c>
      <c r="K169" s="330" t="str">
        <f t="shared" si="1093"/>
        <v>-</v>
      </c>
      <c r="L169" s="330" t="str">
        <f t="shared" si="1093"/>
        <v>-</v>
      </c>
      <c r="M169" s="330" t="str">
        <f t="shared" si="1093"/>
        <v>-</v>
      </c>
      <c r="N169" s="330" t="str">
        <f t="shared" si="1093"/>
        <v>-</v>
      </c>
      <c r="O169" s="330" t="str">
        <f t="shared" si="1093"/>
        <v>-</v>
      </c>
      <c r="P169" s="330" t="str">
        <f t="shared" si="1093"/>
        <v>-</v>
      </c>
      <c r="Q169" s="330" t="str">
        <f t="shared" si="1093"/>
        <v>-</v>
      </c>
      <c r="R169" s="330" t="str">
        <f t="shared" si="1093"/>
        <v>-</v>
      </c>
      <c r="S169" s="330" t="str">
        <f t="shared" si="1093"/>
        <v>-</v>
      </c>
      <c r="T169" s="330" t="str">
        <f t="shared" si="1093"/>
        <v>-</v>
      </c>
      <c r="U169" s="330" t="str">
        <f t="shared" si="1093"/>
        <v>-</v>
      </c>
      <c r="V169" s="330" t="str">
        <f t="shared" si="1093"/>
        <v>-</v>
      </c>
      <c r="W169" s="330" t="str">
        <f t="shared" si="1093"/>
        <v>-</v>
      </c>
      <c r="X169" s="330" t="str">
        <f t="shared" si="1093"/>
        <v>-</v>
      </c>
      <c r="Y169" s="330" t="str">
        <f t="shared" si="1093"/>
        <v>-</v>
      </c>
      <c r="Z169" s="330" t="str">
        <f t="shared" si="1093"/>
        <v>-</v>
      </c>
      <c r="AA169" s="330" t="str">
        <f t="shared" si="1093"/>
        <v>-</v>
      </c>
      <c r="AB169" s="330" t="str">
        <f t="shared" si="1093"/>
        <v>-</v>
      </c>
      <c r="AC169" s="330" t="str">
        <f t="shared" si="1093"/>
        <v>-</v>
      </c>
      <c r="AD169" s="330" t="str">
        <f t="shared" si="1093"/>
        <v>-</v>
      </c>
      <c r="AE169" s="330" t="str">
        <f t="shared" si="1093"/>
        <v>-</v>
      </c>
      <c r="AF169" s="330" t="str">
        <f t="shared" si="1093"/>
        <v>-</v>
      </c>
      <c r="AG169" s="330" t="str">
        <f t="shared" si="1093"/>
        <v>-</v>
      </c>
      <c r="AH169" s="461" t="str">
        <f t="shared" si="1093"/>
        <v>-</v>
      </c>
      <c r="AI169" s="18"/>
      <c r="AJ169" s="14"/>
      <c r="AK169" s="14"/>
      <c r="AL169" s="14"/>
      <c r="AM169" s="14"/>
      <c r="AN169" s="18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</row>
    <row r="170" spans="1:60" s="1" customFormat="1" ht="20.25" customHeight="1" thickBot="1" x14ac:dyDescent="0.3">
      <c r="A170" s="348"/>
      <c r="B170" s="534"/>
      <c r="C170" s="523"/>
      <c r="D170" s="233" t="s">
        <v>105</v>
      </c>
      <c r="E170" s="232">
        <f>IF(Milch!E$4&gt;0,E$11,"-")</f>
        <v>2</v>
      </c>
      <c r="F170" s="232" t="str">
        <f>IF(Milch!F$4&gt;0,F$11,"-")</f>
        <v>-</v>
      </c>
      <c r="G170" s="232" t="str">
        <f>IF(Milch!G$4&gt;0,G$11,"-")</f>
        <v>-</v>
      </c>
      <c r="H170" s="232" t="str">
        <f>IF(Milch!H$4&gt;0,H$11,"-")</f>
        <v>-</v>
      </c>
      <c r="I170" s="232" t="str">
        <f>IF(Milch!I$4&gt;0,I$11,"-")</f>
        <v>-</v>
      </c>
      <c r="J170" s="232" t="str">
        <f>IF(Milch!J$4&gt;0,J$11,"-")</f>
        <v>-</v>
      </c>
      <c r="K170" s="232" t="str">
        <f>IF(Milch!K$4&gt;0,K$11,"-")</f>
        <v>-</v>
      </c>
      <c r="L170" s="232" t="str">
        <f>IF(Milch!L$4&gt;0,L$11,"-")</f>
        <v>-</v>
      </c>
      <c r="M170" s="232" t="str">
        <f>IF(Milch!M$4&gt;0,M$11,"-")</f>
        <v>-</v>
      </c>
      <c r="N170" s="232" t="str">
        <f>IF(Milch!N$4&gt;0,N$11,"-")</f>
        <v>-</v>
      </c>
      <c r="O170" s="232" t="str">
        <f>IF(Milch!O$4&gt;0,O$11,"-")</f>
        <v>-</v>
      </c>
      <c r="P170" s="232" t="str">
        <f>IF(Milch!P$4&gt;0,P$11,"-")</f>
        <v>-</v>
      </c>
      <c r="Q170" s="232" t="str">
        <f>IF(Milch!Q$4&gt;0,Q$11,"-")</f>
        <v>-</v>
      </c>
      <c r="R170" s="232" t="str">
        <f>IF(Milch!R$4&gt;0,R$11,"-")</f>
        <v>-</v>
      </c>
      <c r="S170" s="232" t="str">
        <f>IF(Milch!S$4&gt;0,S$11,"-")</f>
        <v>-</v>
      </c>
      <c r="T170" s="232" t="str">
        <f>IF(Milch!T$4&gt;0,T$11,"-")</f>
        <v>-</v>
      </c>
      <c r="U170" s="232" t="str">
        <f>IF(Milch!U$4&gt;0,U$11,"-")</f>
        <v>-</v>
      </c>
      <c r="V170" s="232" t="str">
        <f>IF(Milch!V$4&gt;0,V$11,"-")</f>
        <v>-</v>
      </c>
      <c r="W170" s="232" t="str">
        <f>IF(Milch!W$4&gt;0,W$11,"-")</f>
        <v>-</v>
      </c>
      <c r="X170" s="232" t="str">
        <f>IF(Milch!X$4&gt;0,X$11,"-")</f>
        <v>-</v>
      </c>
      <c r="Y170" s="232" t="str">
        <f>IF(Milch!Y$4&gt;0,Y$11,"-")</f>
        <v>-</v>
      </c>
      <c r="Z170" s="232" t="str">
        <f>IF(Milch!Z$4&gt;0,Z$11,"-")</f>
        <v>-</v>
      </c>
      <c r="AA170" s="232" t="str">
        <f>IF(Milch!AA$4&gt;0,AA$11,"-")</f>
        <v>-</v>
      </c>
      <c r="AB170" s="232" t="str">
        <f>IF(Milch!AB$4&gt;0,AB$11,"-")</f>
        <v>-</v>
      </c>
      <c r="AC170" s="232" t="str">
        <f>IF(Milch!AC$4&gt;0,AC$11,"-")</f>
        <v>-</v>
      </c>
      <c r="AD170" s="232" t="str">
        <f>IF(Milch!AD$4&gt;0,AD$11,"-")</f>
        <v>-</v>
      </c>
      <c r="AE170" s="232" t="str">
        <f>IF(Milch!AE$4&gt;0,AE$11,"-")</f>
        <v>-</v>
      </c>
      <c r="AF170" s="232" t="str">
        <f>IF(Milch!AF$4&gt;0,AF$11,"-")</f>
        <v>-</v>
      </c>
      <c r="AG170" s="232" t="str">
        <f>IF(Milch!AG$4&gt;0,AG$11,"-")</f>
        <v>-</v>
      </c>
      <c r="AH170" s="436" t="str">
        <f>IF(Milch!AH$4&gt;0,AH$11,"-")</f>
        <v>-</v>
      </c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</row>
    <row r="171" spans="1:60" s="1" customFormat="1" ht="20.25" hidden="1" customHeight="1" x14ac:dyDescent="0.25">
      <c r="A171" s="348"/>
      <c r="B171" s="534"/>
      <c r="C171" s="523"/>
      <c r="D171" s="297" t="s">
        <v>261</v>
      </c>
      <c r="E171" s="319">
        <f>E172</f>
        <v>0.14699999999999999</v>
      </c>
      <c r="F171" s="319" t="str">
        <f t="shared" ref="F171:AH171" si="1094">F172</f>
        <v>-</v>
      </c>
      <c r="G171" s="319" t="str">
        <f t="shared" si="1094"/>
        <v>-</v>
      </c>
      <c r="H171" s="319" t="str">
        <f t="shared" si="1094"/>
        <v>-</v>
      </c>
      <c r="I171" s="319" t="str">
        <f t="shared" si="1094"/>
        <v>-</v>
      </c>
      <c r="J171" s="319" t="str">
        <f t="shared" si="1094"/>
        <v>-</v>
      </c>
      <c r="K171" s="319" t="str">
        <f t="shared" si="1094"/>
        <v>-</v>
      </c>
      <c r="L171" s="319" t="str">
        <f t="shared" si="1094"/>
        <v>-</v>
      </c>
      <c r="M171" s="319" t="str">
        <f t="shared" si="1094"/>
        <v>-</v>
      </c>
      <c r="N171" s="319" t="str">
        <f t="shared" si="1094"/>
        <v>-</v>
      </c>
      <c r="O171" s="319" t="str">
        <f t="shared" si="1094"/>
        <v>-</v>
      </c>
      <c r="P171" s="319" t="str">
        <f t="shared" si="1094"/>
        <v>-</v>
      </c>
      <c r="Q171" s="319" t="str">
        <f t="shared" si="1094"/>
        <v>-</v>
      </c>
      <c r="R171" s="319" t="str">
        <f t="shared" si="1094"/>
        <v>-</v>
      </c>
      <c r="S171" s="319" t="str">
        <f t="shared" si="1094"/>
        <v>-</v>
      </c>
      <c r="T171" s="319" t="str">
        <f t="shared" si="1094"/>
        <v>-</v>
      </c>
      <c r="U171" s="319" t="str">
        <f t="shared" si="1094"/>
        <v>-</v>
      </c>
      <c r="V171" s="319" t="str">
        <f t="shared" si="1094"/>
        <v>-</v>
      </c>
      <c r="W171" s="319" t="str">
        <f t="shared" si="1094"/>
        <v>-</v>
      </c>
      <c r="X171" s="319" t="str">
        <f t="shared" si="1094"/>
        <v>-</v>
      </c>
      <c r="Y171" s="319" t="str">
        <f t="shared" si="1094"/>
        <v>-</v>
      </c>
      <c r="Z171" s="319" t="str">
        <f t="shared" si="1094"/>
        <v>-</v>
      </c>
      <c r="AA171" s="319" t="str">
        <f t="shared" si="1094"/>
        <v>-</v>
      </c>
      <c r="AB171" s="319" t="str">
        <f t="shared" si="1094"/>
        <v>-</v>
      </c>
      <c r="AC171" s="319" t="str">
        <f t="shared" si="1094"/>
        <v>-</v>
      </c>
      <c r="AD171" s="319" t="str">
        <f t="shared" si="1094"/>
        <v>-</v>
      </c>
      <c r="AE171" s="319" t="str">
        <f t="shared" si="1094"/>
        <v>-</v>
      </c>
      <c r="AF171" s="319" t="str">
        <f t="shared" si="1094"/>
        <v>-</v>
      </c>
      <c r="AG171" s="319" t="str">
        <f t="shared" si="1094"/>
        <v>-</v>
      </c>
      <c r="AH171" s="457" t="str">
        <f t="shared" si="1094"/>
        <v>-</v>
      </c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</row>
    <row r="172" spans="1:60" s="1" customFormat="1" ht="20.25" hidden="1" customHeight="1" x14ac:dyDescent="0.25">
      <c r="A172" s="348"/>
      <c r="B172" s="534"/>
      <c r="C172" s="523"/>
      <c r="D172" s="321" t="s">
        <v>220</v>
      </c>
      <c r="E172" s="320">
        <f>IFERROR(E169/E$255*(100-E170)/100,"-")</f>
        <v>0.14699999999999999</v>
      </c>
      <c r="F172" s="320" t="str">
        <f t="shared" ref="F172:AH172" si="1095">IFERROR(F169/F$255*(100-F170)/100,"-")</f>
        <v>-</v>
      </c>
      <c r="G172" s="320" t="str">
        <f t="shared" si="1095"/>
        <v>-</v>
      </c>
      <c r="H172" s="320" t="str">
        <f t="shared" si="1095"/>
        <v>-</v>
      </c>
      <c r="I172" s="320" t="str">
        <f t="shared" si="1095"/>
        <v>-</v>
      </c>
      <c r="J172" s="320" t="str">
        <f t="shared" si="1095"/>
        <v>-</v>
      </c>
      <c r="K172" s="320" t="str">
        <f t="shared" si="1095"/>
        <v>-</v>
      </c>
      <c r="L172" s="320" t="str">
        <f t="shared" si="1095"/>
        <v>-</v>
      </c>
      <c r="M172" s="320" t="str">
        <f t="shared" si="1095"/>
        <v>-</v>
      </c>
      <c r="N172" s="320" t="str">
        <f t="shared" si="1095"/>
        <v>-</v>
      </c>
      <c r="O172" s="320" t="str">
        <f t="shared" si="1095"/>
        <v>-</v>
      </c>
      <c r="P172" s="320" t="str">
        <f t="shared" si="1095"/>
        <v>-</v>
      </c>
      <c r="Q172" s="320" t="str">
        <f t="shared" si="1095"/>
        <v>-</v>
      </c>
      <c r="R172" s="320" t="str">
        <f t="shared" si="1095"/>
        <v>-</v>
      </c>
      <c r="S172" s="320" t="str">
        <f t="shared" si="1095"/>
        <v>-</v>
      </c>
      <c r="T172" s="320" t="str">
        <f t="shared" si="1095"/>
        <v>-</v>
      </c>
      <c r="U172" s="320" t="str">
        <f t="shared" si="1095"/>
        <v>-</v>
      </c>
      <c r="V172" s="320" t="str">
        <f t="shared" si="1095"/>
        <v>-</v>
      </c>
      <c r="W172" s="320" t="str">
        <f t="shared" si="1095"/>
        <v>-</v>
      </c>
      <c r="X172" s="320" t="str">
        <f t="shared" si="1095"/>
        <v>-</v>
      </c>
      <c r="Y172" s="320" t="str">
        <f t="shared" si="1095"/>
        <v>-</v>
      </c>
      <c r="Z172" s="320" t="str">
        <f t="shared" si="1095"/>
        <v>-</v>
      </c>
      <c r="AA172" s="320" t="str">
        <f t="shared" si="1095"/>
        <v>-</v>
      </c>
      <c r="AB172" s="320" t="str">
        <f t="shared" si="1095"/>
        <v>-</v>
      </c>
      <c r="AC172" s="320" t="str">
        <f t="shared" si="1095"/>
        <v>-</v>
      </c>
      <c r="AD172" s="320" t="str">
        <f t="shared" si="1095"/>
        <v>-</v>
      </c>
      <c r="AE172" s="320" t="str">
        <f t="shared" si="1095"/>
        <v>-</v>
      </c>
      <c r="AF172" s="320" t="str">
        <f t="shared" si="1095"/>
        <v>-</v>
      </c>
      <c r="AG172" s="320" t="str">
        <f t="shared" si="1095"/>
        <v>-</v>
      </c>
      <c r="AH172" s="460" t="str">
        <f t="shared" si="1095"/>
        <v>-</v>
      </c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</row>
    <row r="173" spans="1:60" s="1" customFormat="1" ht="20.25" hidden="1" customHeight="1" x14ac:dyDescent="0.25">
      <c r="A173" s="348"/>
      <c r="B173" s="534"/>
      <c r="C173" s="523"/>
      <c r="D173" s="297" t="s">
        <v>177</v>
      </c>
      <c r="E173" s="298">
        <f t="shared" ref="E173:AH173" si="1096">IFERROR(E167/100*E171,"0")</f>
        <v>7.3499999999999996E-2</v>
      </c>
      <c r="F173" s="298" t="str">
        <f t="shared" si="1096"/>
        <v>0</v>
      </c>
      <c r="G173" s="298" t="str">
        <f t="shared" si="1096"/>
        <v>0</v>
      </c>
      <c r="H173" s="298" t="str">
        <f t="shared" si="1096"/>
        <v>0</v>
      </c>
      <c r="I173" s="298" t="str">
        <f t="shared" si="1096"/>
        <v>0</v>
      </c>
      <c r="J173" s="298" t="str">
        <f t="shared" si="1096"/>
        <v>0</v>
      </c>
      <c r="K173" s="298" t="str">
        <f t="shared" si="1096"/>
        <v>0</v>
      </c>
      <c r="L173" s="298" t="str">
        <f t="shared" si="1096"/>
        <v>0</v>
      </c>
      <c r="M173" s="298" t="str">
        <f t="shared" si="1096"/>
        <v>0</v>
      </c>
      <c r="N173" s="298" t="str">
        <f t="shared" si="1096"/>
        <v>0</v>
      </c>
      <c r="O173" s="298" t="str">
        <f t="shared" si="1096"/>
        <v>0</v>
      </c>
      <c r="P173" s="298" t="str">
        <f t="shared" si="1096"/>
        <v>0</v>
      </c>
      <c r="Q173" s="298" t="str">
        <f t="shared" si="1096"/>
        <v>0</v>
      </c>
      <c r="R173" s="298" t="str">
        <f t="shared" si="1096"/>
        <v>0</v>
      </c>
      <c r="S173" s="298" t="str">
        <f t="shared" si="1096"/>
        <v>0</v>
      </c>
      <c r="T173" s="298" t="str">
        <f t="shared" si="1096"/>
        <v>0</v>
      </c>
      <c r="U173" s="298" t="str">
        <f t="shared" si="1096"/>
        <v>0</v>
      </c>
      <c r="V173" s="298" t="str">
        <f t="shared" si="1096"/>
        <v>0</v>
      </c>
      <c r="W173" s="298" t="str">
        <f t="shared" si="1096"/>
        <v>0</v>
      </c>
      <c r="X173" s="298" t="str">
        <f t="shared" si="1096"/>
        <v>0</v>
      </c>
      <c r="Y173" s="298" t="str">
        <f t="shared" si="1096"/>
        <v>0</v>
      </c>
      <c r="Z173" s="298" t="str">
        <f t="shared" si="1096"/>
        <v>0</v>
      </c>
      <c r="AA173" s="298" t="str">
        <f t="shared" si="1096"/>
        <v>0</v>
      </c>
      <c r="AB173" s="298" t="str">
        <f t="shared" si="1096"/>
        <v>0</v>
      </c>
      <c r="AC173" s="298" t="str">
        <f t="shared" si="1096"/>
        <v>0</v>
      </c>
      <c r="AD173" s="298" t="str">
        <f t="shared" si="1096"/>
        <v>0</v>
      </c>
      <c r="AE173" s="298" t="str">
        <f t="shared" si="1096"/>
        <v>0</v>
      </c>
      <c r="AF173" s="298" t="str">
        <f t="shared" si="1096"/>
        <v>0</v>
      </c>
      <c r="AG173" s="298" t="str">
        <f t="shared" si="1096"/>
        <v>0</v>
      </c>
      <c r="AH173" s="438" t="str">
        <f t="shared" si="1096"/>
        <v>0</v>
      </c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</row>
    <row r="174" spans="1:60" s="1" customFormat="1" ht="20.25" hidden="1" customHeight="1" thickBot="1" x14ac:dyDescent="0.3">
      <c r="A174" s="348"/>
      <c r="B174" s="534"/>
      <c r="C174" s="524"/>
      <c r="D174" s="439" t="str">
        <f>$D$112</f>
        <v>Kraftfutter FM
Basis 88 ohne Rest</v>
      </c>
      <c r="E174" s="440">
        <f>IFERROR(E171*100/88,"-")</f>
        <v>0.16704545454545452</v>
      </c>
      <c r="F174" s="440" t="str">
        <f t="shared" ref="F174" si="1097">IFERROR(F171*100/88,"-")</f>
        <v>-</v>
      </c>
      <c r="G174" s="440" t="str">
        <f t="shared" ref="G174:H174" si="1098">IFERROR(G171*100/88,"-")</f>
        <v>-</v>
      </c>
      <c r="H174" s="440" t="str">
        <f t="shared" si="1098"/>
        <v>-</v>
      </c>
      <c r="I174" s="440" t="str">
        <f t="shared" ref="I174:AH174" si="1099">IFERROR(I171*100/88,"-")</f>
        <v>-</v>
      </c>
      <c r="J174" s="440" t="str">
        <f t="shared" si="1099"/>
        <v>-</v>
      </c>
      <c r="K174" s="440" t="str">
        <f t="shared" si="1099"/>
        <v>-</v>
      </c>
      <c r="L174" s="440" t="str">
        <f t="shared" si="1099"/>
        <v>-</v>
      </c>
      <c r="M174" s="440" t="str">
        <f t="shared" si="1099"/>
        <v>-</v>
      </c>
      <c r="N174" s="440" t="str">
        <f t="shared" si="1099"/>
        <v>-</v>
      </c>
      <c r="O174" s="440" t="str">
        <f t="shared" si="1099"/>
        <v>-</v>
      </c>
      <c r="P174" s="440" t="str">
        <f t="shared" si="1099"/>
        <v>-</v>
      </c>
      <c r="Q174" s="440" t="str">
        <f t="shared" si="1099"/>
        <v>-</v>
      </c>
      <c r="R174" s="440" t="str">
        <f t="shared" si="1099"/>
        <v>-</v>
      </c>
      <c r="S174" s="440" t="str">
        <f t="shared" si="1099"/>
        <v>-</v>
      </c>
      <c r="T174" s="440" t="str">
        <f t="shared" si="1099"/>
        <v>-</v>
      </c>
      <c r="U174" s="440" t="str">
        <f t="shared" si="1099"/>
        <v>-</v>
      </c>
      <c r="V174" s="440" t="str">
        <f t="shared" si="1099"/>
        <v>-</v>
      </c>
      <c r="W174" s="440" t="str">
        <f t="shared" si="1099"/>
        <v>-</v>
      </c>
      <c r="X174" s="440" t="str">
        <f t="shared" si="1099"/>
        <v>-</v>
      </c>
      <c r="Y174" s="440" t="str">
        <f t="shared" si="1099"/>
        <v>-</v>
      </c>
      <c r="Z174" s="440" t="str">
        <f t="shared" si="1099"/>
        <v>-</v>
      </c>
      <c r="AA174" s="440" t="str">
        <f t="shared" si="1099"/>
        <v>-</v>
      </c>
      <c r="AB174" s="440" t="str">
        <f t="shared" si="1099"/>
        <v>-</v>
      </c>
      <c r="AC174" s="440" t="str">
        <f t="shared" si="1099"/>
        <v>-</v>
      </c>
      <c r="AD174" s="440" t="str">
        <f t="shared" si="1099"/>
        <v>-</v>
      </c>
      <c r="AE174" s="440" t="str">
        <f t="shared" si="1099"/>
        <v>-</v>
      </c>
      <c r="AF174" s="440" t="str">
        <f t="shared" si="1099"/>
        <v>-</v>
      </c>
      <c r="AG174" s="440" t="str">
        <f t="shared" si="1099"/>
        <v>-</v>
      </c>
      <c r="AH174" s="450" t="str">
        <f t="shared" si="1099"/>
        <v>-</v>
      </c>
      <c r="AI174" s="18"/>
      <c r="AJ174" s="14"/>
      <c r="AK174" s="14"/>
      <c r="AL174" s="14"/>
      <c r="AM174" s="14"/>
      <c r="AN174" s="18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</row>
    <row r="175" spans="1:60" s="1" customFormat="1" ht="20.25" customHeight="1" x14ac:dyDescent="0.25">
      <c r="A175" s="348"/>
      <c r="B175" s="534"/>
      <c r="C175" s="522" t="s">
        <v>212</v>
      </c>
      <c r="D175" s="418" t="s">
        <v>146</v>
      </c>
      <c r="E175" s="433">
        <v>13</v>
      </c>
      <c r="F175" s="434">
        <f t="shared" ref="F175:H175" si="1100">E175</f>
        <v>13</v>
      </c>
      <c r="G175" s="434">
        <f t="shared" si="1100"/>
        <v>13</v>
      </c>
      <c r="H175" s="434">
        <f t="shared" si="1100"/>
        <v>13</v>
      </c>
      <c r="I175" s="434">
        <f t="shared" ref="I175" si="1101">H175</f>
        <v>13</v>
      </c>
      <c r="J175" s="434">
        <f t="shared" ref="J175" si="1102">I175</f>
        <v>13</v>
      </c>
      <c r="K175" s="434">
        <f t="shared" ref="K175" si="1103">J175</f>
        <v>13</v>
      </c>
      <c r="L175" s="434">
        <f t="shared" ref="L175" si="1104">K175</f>
        <v>13</v>
      </c>
      <c r="M175" s="434">
        <f t="shared" ref="M175" si="1105">L175</f>
        <v>13</v>
      </c>
      <c r="N175" s="434">
        <f t="shared" ref="N175" si="1106">M175</f>
        <v>13</v>
      </c>
      <c r="O175" s="434">
        <f t="shared" ref="O175" si="1107">N175</f>
        <v>13</v>
      </c>
      <c r="P175" s="434">
        <f t="shared" ref="P175" si="1108">O175</f>
        <v>13</v>
      </c>
      <c r="Q175" s="434">
        <f t="shared" ref="Q175" si="1109">P175</f>
        <v>13</v>
      </c>
      <c r="R175" s="434">
        <f t="shared" ref="R175" si="1110">Q175</f>
        <v>13</v>
      </c>
      <c r="S175" s="434">
        <f t="shared" ref="S175" si="1111">R175</f>
        <v>13</v>
      </c>
      <c r="T175" s="434">
        <f t="shared" ref="T175" si="1112">S175</f>
        <v>13</v>
      </c>
      <c r="U175" s="434">
        <f t="shared" ref="U175" si="1113">T175</f>
        <v>13</v>
      </c>
      <c r="V175" s="434">
        <f t="shared" ref="V175" si="1114">U175</f>
        <v>13</v>
      </c>
      <c r="W175" s="434">
        <f t="shared" ref="W175" si="1115">V175</f>
        <v>13</v>
      </c>
      <c r="X175" s="434">
        <f t="shared" ref="X175" si="1116">W175</f>
        <v>13</v>
      </c>
      <c r="Y175" s="434">
        <f t="shared" ref="Y175" si="1117">X175</f>
        <v>13</v>
      </c>
      <c r="Z175" s="434">
        <f t="shared" ref="Z175" si="1118">Y175</f>
        <v>13</v>
      </c>
      <c r="AA175" s="434">
        <f t="shared" ref="AA175" si="1119">Z175</f>
        <v>13</v>
      </c>
      <c r="AB175" s="434">
        <f t="shared" ref="AB175" si="1120">AA175</f>
        <v>13</v>
      </c>
      <c r="AC175" s="434">
        <f t="shared" ref="AC175" si="1121">AB175</f>
        <v>13</v>
      </c>
      <c r="AD175" s="434">
        <f t="shared" ref="AD175" si="1122">AC175</f>
        <v>13</v>
      </c>
      <c r="AE175" s="434">
        <f t="shared" ref="AE175" si="1123">AD175</f>
        <v>13</v>
      </c>
      <c r="AF175" s="434">
        <f t="shared" ref="AF175" si="1124">AE175</f>
        <v>13</v>
      </c>
      <c r="AG175" s="434">
        <f t="shared" ref="AG175" si="1125">AF175</f>
        <v>13</v>
      </c>
      <c r="AH175" s="435">
        <f t="shared" ref="AH175" si="1126">AG175</f>
        <v>13</v>
      </c>
      <c r="AI175" s="18"/>
      <c r="AJ175" s="14"/>
      <c r="AK175" s="14"/>
      <c r="AL175" s="14"/>
      <c r="AM175" s="14"/>
      <c r="AN175" s="18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</row>
    <row r="176" spans="1:60" s="1" customFormat="1" ht="20.25" customHeight="1" x14ac:dyDescent="0.25">
      <c r="A176" s="348"/>
      <c r="B176" s="534"/>
      <c r="C176" s="523"/>
      <c r="D176" s="375" t="s">
        <v>254</v>
      </c>
      <c r="E176" s="264"/>
      <c r="F176" s="305" t="str">
        <f>IFERROR(IF((E177&lt;&gt;E$255*E176/1000),E177/E$255*1000,IF(F$5&lt;&gt;"-",E176,"-")),"-")</f>
        <v>-</v>
      </c>
      <c r="G176" s="305" t="str">
        <f t="shared" ref="G176:AH176" si="1127">IFERROR(IF((F177&lt;&gt;F$255*F176/1000),F177/F$255*1000,IF(G$5&lt;&gt;"-",F176,"-")),"-")</f>
        <v>-</v>
      </c>
      <c r="H176" s="305" t="str">
        <f t="shared" si="1127"/>
        <v>-</v>
      </c>
      <c r="I176" s="305" t="str">
        <f t="shared" si="1127"/>
        <v>-</v>
      </c>
      <c r="J176" s="305" t="str">
        <f t="shared" si="1127"/>
        <v>-</v>
      </c>
      <c r="K176" s="305" t="str">
        <f t="shared" si="1127"/>
        <v>-</v>
      </c>
      <c r="L176" s="305" t="str">
        <f t="shared" si="1127"/>
        <v>-</v>
      </c>
      <c r="M176" s="305" t="str">
        <f t="shared" si="1127"/>
        <v>-</v>
      </c>
      <c r="N176" s="305" t="str">
        <f t="shared" si="1127"/>
        <v>-</v>
      </c>
      <c r="O176" s="305" t="str">
        <f t="shared" si="1127"/>
        <v>-</v>
      </c>
      <c r="P176" s="305" t="str">
        <f t="shared" si="1127"/>
        <v>-</v>
      </c>
      <c r="Q176" s="305" t="str">
        <f t="shared" si="1127"/>
        <v>-</v>
      </c>
      <c r="R176" s="305" t="str">
        <f t="shared" si="1127"/>
        <v>-</v>
      </c>
      <c r="S176" s="305" t="str">
        <f t="shared" si="1127"/>
        <v>-</v>
      </c>
      <c r="T176" s="305" t="str">
        <f t="shared" si="1127"/>
        <v>-</v>
      </c>
      <c r="U176" s="305" t="str">
        <f t="shared" si="1127"/>
        <v>-</v>
      </c>
      <c r="V176" s="305" t="str">
        <f t="shared" si="1127"/>
        <v>-</v>
      </c>
      <c r="W176" s="305" t="str">
        <f t="shared" si="1127"/>
        <v>-</v>
      </c>
      <c r="X176" s="305" t="str">
        <f t="shared" si="1127"/>
        <v>-</v>
      </c>
      <c r="Y176" s="305" t="str">
        <f t="shared" si="1127"/>
        <v>-</v>
      </c>
      <c r="Z176" s="305" t="str">
        <f t="shared" si="1127"/>
        <v>-</v>
      </c>
      <c r="AA176" s="305" t="str">
        <f t="shared" si="1127"/>
        <v>-</v>
      </c>
      <c r="AB176" s="305" t="str">
        <f t="shared" si="1127"/>
        <v>-</v>
      </c>
      <c r="AC176" s="305" t="str">
        <f t="shared" si="1127"/>
        <v>-</v>
      </c>
      <c r="AD176" s="305" t="str">
        <f t="shared" si="1127"/>
        <v>-</v>
      </c>
      <c r="AE176" s="305" t="str">
        <f t="shared" si="1127"/>
        <v>-</v>
      </c>
      <c r="AF176" s="305" t="str">
        <f t="shared" si="1127"/>
        <v>-</v>
      </c>
      <c r="AG176" s="305" t="str">
        <f t="shared" si="1127"/>
        <v>-</v>
      </c>
      <c r="AH176" s="456" t="str">
        <f t="shared" si="1127"/>
        <v>-</v>
      </c>
      <c r="AI176" s="18"/>
      <c r="AJ176" s="14"/>
      <c r="AK176" s="14"/>
      <c r="AL176" s="14"/>
      <c r="AM176" s="14"/>
      <c r="AN176" s="18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</row>
    <row r="177" spans="1:60" s="1" customFormat="1" ht="20.25" customHeight="1" x14ac:dyDescent="0.25">
      <c r="A177" s="348"/>
      <c r="B177" s="534"/>
      <c r="C177" s="523"/>
      <c r="D177" s="273" t="s">
        <v>145</v>
      </c>
      <c r="E177" s="330">
        <f>IFERROR(E$1*E176/1000*100/100,"-")</f>
        <v>0</v>
      </c>
      <c r="F177" s="330" t="str">
        <f t="shared" ref="F177" si="1128">IFERROR(F$1*F176/1000*100/100,"-")</f>
        <v>-</v>
      </c>
      <c r="G177" s="330" t="str">
        <f t="shared" ref="G177" si="1129">IFERROR(G$1*G176/1000*100/100,"-")</f>
        <v>-</v>
      </c>
      <c r="H177" s="330" t="str">
        <f t="shared" ref="H177" si="1130">IFERROR(H$1*H176/1000*100/100,"-")</f>
        <v>-</v>
      </c>
      <c r="I177" s="330" t="str">
        <f t="shared" ref="I177" si="1131">IFERROR(I$1*I176/1000*100/100,"-")</f>
        <v>-</v>
      </c>
      <c r="J177" s="330" t="str">
        <f t="shared" ref="J177" si="1132">IFERROR(J$1*J176/1000*100/100,"-")</f>
        <v>-</v>
      </c>
      <c r="K177" s="330" t="str">
        <f t="shared" ref="K177" si="1133">IFERROR(K$1*K176/1000*100/100,"-")</f>
        <v>-</v>
      </c>
      <c r="L177" s="330" t="str">
        <f t="shared" ref="L177" si="1134">IFERROR(L$1*L176/1000*100/100,"-")</f>
        <v>-</v>
      </c>
      <c r="M177" s="330" t="str">
        <f t="shared" ref="M177" si="1135">IFERROR(M$1*M176/1000*100/100,"-")</f>
        <v>-</v>
      </c>
      <c r="N177" s="330" t="str">
        <f t="shared" ref="N177" si="1136">IFERROR(N$1*N176/1000*100/100,"-")</f>
        <v>-</v>
      </c>
      <c r="O177" s="330" t="str">
        <f t="shared" ref="O177" si="1137">IFERROR(O$1*O176/1000*100/100,"-")</f>
        <v>-</v>
      </c>
      <c r="P177" s="330" t="str">
        <f t="shared" ref="P177" si="1138">IFERROR(P$1*P176/1000*100/100,"-")</f>
        <v>-</v>
      </c>
      <c r="Q177" s="330" t="str">
        <f t="shared" ref="Q177" si="1139">IFERROR(Q$1*Q176/1000*100/100,"-")</f>
        <v>-</v>
      </c>
      <c r="R177" s="330" t="str">
        <f t="shared" ref="R177" si="1140">IFERROR(R$1*R176/1000*100/100,"-")</f>
        <v>-</v>
      </c>
      <c r="S177" s="330" t="str">
        <f t="shared" ref="S177" si="1141">IFERROR(S$1*S176/1000*100/100,"-")</f>
        <v>-</v>
      </c>
      <c r="T177" s="330" t="str">
        <f t="shared" ref="T177" si="1142">IFERROR(T$1*T176/1000*100/100,"-")</f>
        <v>-</v>
      </c>
      <c r="U177" s="330" t="str">
        <f t="shared" ref="U177" si="1143">IFERROR(U$1*U176/1000*100/100,"-")</f>
        <v>-</v>
      </c>
      <c r="V177" s="330" t="str">
        <f t="shared" ref="V177" si="1144">IFERROR(V$1*V176/1000*100/100,"-")</f>
        <v>-</v>
      </c>
      <c r="W177" s="330" t="str">
        <f t="shared" ref="W177" si="1145">IFERROR(W$1*W176/1000*100/100,"-")</f>
        <v>-</v>
      </c>
      <c r="X177" s="330" t="str">
        <f t="shared" ref="X177" si="1146">IFERROR(X$1*X176/1000*100/100,"-")</f>
        <v>-</v>
      </c>
      <c r="Y177" s="330" t="str">
        <f t="shared" ref="Y177" si="1147">IFERROR(Y$1*Y176/1000*100/100,"-")</f>
        <v>-</v>
      </c>
      <c r="Z177" s="330" t="str">
        <f t="shared" ref="Z177" si="1148">IFERROR(Z$1*Z176/1000*100/100,"-")</f>
        <v>-</v>
      </c>
      <c r="AA177" s="330" t="str">
        <f t="shared" ref="AA177" si="1149">IFERROR(AA$1*AA176/1000*100/100,"-")</f>
        <v>-</v>
      </c>
      <c r="AB177" s="330" t="str">
        <f t="shared" ref="AB177" si="1150">IFERROR(AB$1*AB176/1000*100/100,"-")</f>
        <v>-</v>
      </c>
      <c r="AC177" s="330" t="str">
        <f t="shared" ref="AC177" si="1151">IFERROR(AC$1*AC176/1000*100/100,"-")</f>
        <v>-</v>
      </c>
      <c r="AD177" s="330" t="str">
        <f t="shared" ref="AD177" si="1152">IFERROR(AD$1*AD176/1000*100/100,"-")</f>
        <v>-</v>
      </c>
      <c r="AE177" s="330" t="str">
        <f t="shared" ref="AE177" si="1153">IFERROR(AE$1*AE176/1000*100/100,"-")</f>
        <v>-</v>
      </c>
      <c r="AF177" s="330" t="str">
        <f t="shared" ref="AF177" si="1154">IFERROR(AF$1*AF176/1000*100/100,"-")</f>
        <v>-</v>
      </c>
      <c r="AG177" s="330" t="str">
        <f t="shared" ref="AG177" si="1155">IFERROR(AG$1*AG176/1000*100/100,"-")</f>
        <v>-</v>
      </c>
      <c r="AH177" s="461" t="str">
        <f t="shared" ref="AH177" si="1156">IFERROR(AH$1*AH176/1000*100/100,"-")</f>
        <v>-</v>
      </c>
      <c r="AI177" s="18"/>
      <c r="AJ177" s="14"/>
      <c r="AK177" s="14"/>
      <c r="AL177" s="14"/>
      <c r="AM177" s="14"/>
      <c r="AN177" s="18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</row>
    <row r="178" spans="1:60" s="1" customFormat="1" ht="20.25" customHeight="1" thickBot="1" x14ac:dyDescent="0.3">
      <c r="A178" s="348"/>
      <c r="B178" s="534"/>
      <c r="C178" s="523"/>
      <c r="D178" s="233" t="s">
        <v>105</v>
      </c>
      <c r="E178" s="232">
        <f>IF(Milch!E$4&gt;0,E$11,"-")</f>
        <v>2</v>
      </c>
      <c r="F178" s="232" t="str">
        <f>IF(Milch!F$4&gt;0,F$11,"-")</f>
        <v>-</v>
      </c>
      <c r="G178" s="232" t="str">
        <f>IF(Milch!G$4&gt;0,G$11,"-")</f>
        <v>-</v>
      </c>
      <c r="H178" s="232" t="str">
        <f>IF(Milch!H$4&gt;0,H$11,"-")</f>
        <v>-</v>
      </c>
      <c r="I178" s="232" t="str">
        <f>IF(Milch!I$4&gt;0,I$11,"-")</f>
        <v>-</v>
      </c>
      <c r="J178" s="232" t="str">
        <f>IF(Milch!J$4&gt;0,J$11,"-")</f>
        <v>-</v>
      </c>
      <c r="K178" s="232" t="str">
        <f>IF(Milch!K$4&gt;0,K$11,"-")</f>
        <v>-</v>
      </c>
      <c r="L178" s="232" t="str">
        <f>IF(Milch!L$4&gt;0,L$11,"-")</f>
        <v>-</v>
      </c>
      <c r="M178" s="232" t="str">
        <f>IF(Milch!M$4&gt;0,M$11,"-")</f>
        <v>-</v>
      </c>
      <c r="N178" s="232" t="str">
        <f>IF(Milch!N$4&gt;0,N$11,"-")</f>
        <v>-</v>
      </c>
      <c r="O178" s="232" t="str">
        <f>IF(Milch!O$4&gt;0,O$11,"-")</f>
        <v>-</v>
      </c>
      <c r="P178" s="232" t="str">
        <f>IF(Milch!P$4&gt;0,P$11,"-")</f>
        <v>-</v>
      </c>
      <c r="Q178" s="232" t="str">
        <f>IF(Milch!Q$4&gt;0,Q$11,"-")</f>
        <v>-</v>
      </c>
      <c r="R178" s="232" t="str">
        <f>IF(Milch!R$4&gt;0,R$11,"-")</f>
        <v>-</v>
      </c>
      <c r="S178" s="232" t="str">
        <f>IF(Milch!S$4&gt;0,S$11,"-")</f>
        <v>-</v>
      </c>
      <c r="T178" s="232" t="str">
        <f>IF(Milch!T$4&gt;0,T$11,"-")</f>
        <v>-</v>
      </c>
      <c r="U178" s="232" t="str">
        <f>IF(Milch!U$4&gt;0,U$11,"-")</f>
        <v>-</v>
      </c>
      <c r="V178" s="232" t="str">
        <f>IF(Milch!V$4&gt;0,V$11,"-")</f>
        <v>-</v>
      </c>
      <c r="W178" s="232" t="str">
        <f>IF(Milch!W$4&gt;0,W$11,"-")</f>
        <v>-</v>
      </c>
      <c r="X178" s="232" t="str">
        <f>IF(Milch!X$4&gt;0,X$11,"-")</f>
        <v>-</v>
      </c>
      <c r="Y178" s="232" t="str">
        <f>IF(Milch!Y$4&gt;0,Y$11,"-")</f>
        <v>-</v>
      </c>
      <c r="Z178" s="232" t="str">
        <f>IF(Milch!Z$4&gt;0,Z$11,"-")</f>
        <v>-</v>
      </c>
      <c r="AA178" s="232" t="str">
        <f>IF(Milch!AA$4&gt;0,AA$11,"-")</f>
        <v>-</v>
      </c>
      <c r="AB178" s="232" t="str">
        <f>IF(Milch!AB$4&gt;0,AB$11,"-")</f>
        <v>-</v>
      </c>
      <c r="AC178" s="232" t="str">
        <f>IF(Milch!AC$4&gt;0,AC$11,"-")</f>
        <v>-</v>
      </c>
      <c r="AD178" s="232" t="str">
        <f>IF(Milch!AD$4&gt;0,AD$11,"-")</f>
        <v>-</v>
      </c>
      <c r="AE178" s="232" t="str">
        <f>IF(Milch!AE$4&gt;0,AE$11,"-")</f>
        <v>-</v>
      </c>
      <c r="AF178" s="232" t="str">
        <f>IF(Milch!AF$4&gt;0,AF$11,"-")</f>
        <v>-</v>
      </c>
      <c r="AG178" s="232" t="str">
        <f>IF(Milch!AG$4&gt;0,AG$11,"-")</f>
        <v>-</v>
      </c>
      <c r="AH178" s="436" t="str">
        <f>IF(Milch!AH$4&gt;0,AH$11,"-")</f>
        <v>-</v>
      </c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</row>
    <row r="179" spans="1:60" s="1" customFormat="1" ht="20.25" hidden="1" customHeight="1" x14ac:dyDescent="0.25">
      <c r="A179" s="348"/>
      <c r="B179" s="534"/>
      <c r="C179" s="523"/>
      <c r="D179" s="297" t="s">
        <v>261</v>
      </c>
      <c r="E179" s="319">
        <f>E180</f>
        <v>0</v>
      </c>
      <c r="F179" s="319" t="str">
        <f t="shared" ref="F179:AH179" si="1157">F180</f>
        <v>-</v>
      </c>
      <c r="G179" s="319" t="str">
        <f t="shared" si="1157"/>
        <v>-</v>
      </c>
      <c r="H179" s="319" t="str">
        <f t="shared" si="1157"/>
        <v>-</v>
      </c>
      <c r="I179" s="319" t="str">
        <f t="shared" si="1157"/>
        <v>-</v>
      </c>
      <c r="J179" s="319" t="str">
        <f t="shared" si="1157"/>
        <v>-</v>
      </c>
      <c r="K179" s="319" t="str">
        <f t="shared" si="1157"/>
        <v>-</v>
      </c>
      <c r="L179" s="319" t="str">
        <f t="shared" si="1157"/>
        <v>-</v>
      </c>
      <c r="M179" s="319" t="str">
        <f t="shared" si="1157"/>
        <v>-</v>
      </c>
      <c r="N179" s="319" t="str">
        <f t="shared" si="1157"/>
        <v>-</v>
      </c>
      <c r="O179" s="319" t="str">
        <f t="shared" si="1157"/>
        <v>-</v>
      </c>
      <c r="P179" s="319" t="str">
        <f t="shared" si="1157"/>
        <v>-</v>
      </c>
      <c r="Q179" s="319" t="str">
        <f t="shared" si="1157"/>
        <v>-</v>
      </c>
      <c r="R179" s="319" t="str">
        <f t="shared" si="1157"/>
        <v>-</v>
      </c>
      <c r="S179" s="319" t="str">
        <f t="shared" si="1157"/>
        <v>-</v>
      </c>
      <c r="T179" s="319" t="str">
        <f t="shared" si="1157"/>
        <v>-</v>
      </c>
      <c r="U179" s="319" t="str">
        <f t="shared" si="1157"/>
        <v>-</v>
      </c>
      <c r="V179" s="319" t="str">
        <f t="shared" si="1157"/>
        <v>-</v>
      </c>
      <c r="W179" s="319" t="str">
        <f t="shared" si="1157"/>
        <v>-</v>
      </c>
      <c r="X179" s="319" t="str">
        <f t="shared" si="1157"/>
        <v>-</v>
      </c>
      <c r="Y179" s="319" t="str">
        <f t="shared" si="1157"/>
        <v>-</v>
      </c>
      <c r="Z179" s="319" t="str">
        <f t="shared" si="1157"/>
        <v>-</v>
      </c>
      <c r="AA179" s="319" t="str">
        <f t="shared" si="1157"/>
        <v>-</v>
      </c>
      <c r="AB179" s="319" t="str">
        <f t="shared" si="1157"/>
        <v>-</v>
      </c>
      <c r="AC179" s="319" t="str">
        <f t="shared" si="1157"/>
        <v>-</v>
      </c>
      <c r="AD179" s="319" t="str">
        <f t="shared" si="1157"/>
        <v>-</v>
      </c>
      <c r="AE179" s="319" t="str">
        <f t="shared" si="1157"/>
        <v>-</v>
      </c>
      <c r="AF179" s="319" t="str">
        <f t="shared" si="1157"/>
        <v>-</v>
      </c>
      <c r="AG179" s="319" t="str">
        <f t="shared" si="1157"/>
        <v>-</v>
      </c>
      <c r="AH179" s="457" t="str">
        <f t="shared" si="1157"/>
        <v>-</v>
      </c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</row>
    <row r="180" spans="1:60" s="1" customFormat="1" ht="20.25" hidden="1" customHeight="1" x14ac:dyDescent="0.25">
      <c r="A180" s="348"/>
      <c r="B180" s="534"/>
      <c r="C180" s="523"/>
      <c r="D180" s="321" t="s">
        <v>220</v>
      </c>
      <c r="E180" s="320">
        <f>IFERROR(E177/E$255*(100-E178)/100,"-")</f>
        <v>0</v>
      </c>
      <c r="F180" s="320" t="str">
        <f t="shared" ref="F180:AH180" si="1158">IFERROR(F177/F$255*(100-F178)/100,"-")</f>
        <v>-</v>
      </c>
      <c r="G180" s="320" t="str">
        <f t="shared" si="1158"/>
        <v>-</v>
      </c>
      <c r="H180" s="320" t="str">
        <f t="shared" si="1158"/>
        <v>-</v>
      </c>
      <c r="I180" s="320" t="str">
        <f t="shared" si="1158"/>
        <v>-</v>
      </c>
      <c r="J180" s="320" t="str">
        <f t="shared" si="1158"/>
        <v>-</v>
      </c>
      <c r="K180" s="320" t="str">
        <f t="shared" si="1158"/>
        <v>-</v>
      </c>
      <c r="L180" s="320" t="str">
        <f t="shared" si="1158"/>
        <v>-</v>
      </c>
      <c r="M180" s="320" t="str">
        <f t="shared" si="1158"/>
        <v>-</v>
      </c>
      <c r="N180" s="320" t="str">
        <f t="shared" si="1158"/>
        <v>-</v>
      </c>
      <c r="O180" s="320" t="str">
        <f t="shared" si="1158"/>
        <v>-</v>
      </c>
      <c r="P180" s="320" t="str">
        <f t="shared" si="1158"/>
        <v>-</v>
      </c>
      <c r="Q180" s="320" t="str">
        <f t="shared" si="1158"/>
        <v>-</v>
      </c>
      <c r="R180" s="320" t="str">
        <f t="shared" si="1158"/>
        <v>-</v>
      </c>
      <c r="S180" s="320" t="str">
        <f t="shared" si="1158"/>
        <v>-</v>
      </c>
      <c r="T180" s="320" t="str">
        <f t="shared" si="1158"/>
        <v>-</v>
      </c>
      <c r="U180" s="320" t="str">
        <f t="shared" si="1158"/>
        <v>-</v>
      </c>
      <c r="V180" s="320" t="str">
        <f t="shared" si="1158"/>
        <v>-</v>
      </c>
      <c r="W180" s="320" t="str">
        <f t="shared" si="1158"/>
        <v>-</v>
      </c>
      <c r="X180" s="320" t="str">
        <f t="shared" si="1158"/>
        <v>-</v>
      </c>
      <c r="Y180" s="320" t="str">
        <f t="shared" si="1158"/>
        <v>-</v>
      </c>
      <c r="Z180" s="320" t="str">
        <f t="shared" si="1158"/>
        <v>-</v>
      </c>
      <c r="AA180" s="320" t="str">
        <f t="shared" si="1158"/>
        <v>-</v>
      </c>
      <c r="AB180" s="320" t="str">
        <f t="shared" si="1158"/>
        <v>-</v>
      </c>
      <c r="AC180" s="320" t="str">
        <f t="shared" si="1158"/>
        <v>-</v>
      </c>
      <c r="AD180" s="320" t="str">
        <f t="shared" si="1158"/>
        <v>-</v>
      </c>
      <c r="AE180" s="320" t="str">
        <f t="shared" si="1158"/>
        <v>-</v>
      </c>
      <c r="AF180" s="320" t="str">
        <f t="shared" si="1158"/>
        <v>-</v>
      </c>
      <c r="AG180" s="320" t="str">
        <f t="shared" si="1158"/>
        <v>-</v>
      </c>
      <c r="AH180" s="460" t="str">
        <f t="shared" si="1158"/>
        <v>-</v>
      </c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</row>
    <row r="181" spans="1:60" s="1" customFormat="1" ht="20.25" hidden="1" customHeight="1" x14ac:dyDescent="0.25">
      <c r="A181" s="348"/>
      <c r="B181" s="534"/>
      <c r="C181" s="523"/>
      <c r="D181" s="297" t="s">
        <v>177</v>
      </c>
      <c r="E181" s="298">
        <f t="shared" ref="E181:AH181" si="1159">IFERROR(E175/100*E179,"0")</f>
        <v>0</v>
      </c>
      <c r="F181" s="298" t="str">
        <f t="shared" si="1159"/>
        <v>0</v>
      </c>
      <c r="G181" s="298" t="str">
        <f t="shared" si="1159"/>
        <v>0</v>
      </c>
      <c r="H181" s="298" t="str">
        <f t="shared" si="1159"/>
        <v>0</v>
      </c>
      <c r="I181" s="298" t="str">
        <f t="shared" si="1159"/>
        <v>0</v>
      </c>
      <c r="J181" s="298" t="str">
        <f t="shared" si="1159"/>
        <v>0</v>
      </c>
      <c r="K181" s="298" t="str">
        <f t="shared" si="1159"/>
        <v>0</v>
      </c>
      <c r="L181" s="298" t="str">
        <f t="shared" si="1159"/>
        <v>0</v>
      </c>
      <c r="M181" s="298" t="str">
        <f t="shared" si="1159"/>
        <v>0</v>
      </c>
      <c r="N181" s="298" t="str">
        <f t="shared" si="1159"/>
        <v>0</v>
      </c>
      <c r="O181" s="298" t="str">
        <f t="shared" si="1159"/>
        <v>0</v>
      </c>
      <c r="P181" s="298" t="str">
        <f t="shared" si="1159"/>
        <v>0</v>
      </c>
      <c r="Q181" s="298" t="str">
        <f t="shared" si="1159"/>
        <v>0</v>
      </c>
      <c r="R181" s="298" t="str">
        <f t="shared" si="1159"/>
        <v>0</v>
      </c>
      <c r="S181" s="298" t="str">
        <f t="shared" si="1159"/>
        <v>0</v>
      </c>
      <c r="T181" s="298" t="str">
        <f t="shared" si="1159"/>
        <v>0</v>
      </c>
      <c r="U181" s="298" t="str">
        <f t="shared" si="1159"/>
        <v>0</v>
      </c>
      <c r="V181" s="298" t="str">
        <f t="shared" si="1159"/>
        <v>0</v>
      </c>
      <c r="W181" s="298" t="str">
        <f t="shared" si="1159"/>
        <v>0</v>
      </c>
      <c r="X181" s="298" t="str">
        <f t="shared" si="1159"/>
        <v>0</v>
      </c>
      <c r="Y181" s="298" t="str">
        <f t="shared" si="1159"/>
        <v>0</v>
      </c>
      <c r="Z181" s="298" t="str">
        <f t="shared" si="1159"/>
        <v>0</v>
      </c>
      <c r="AA181" s="298" t="str">
        <f t="shared" si="1159"/>
        <v>0</v>
      </c>
      <c r="AB181" s="298" t="str">
        <f t="shared" si="1159"/>
        <v>0</v>
      </c>
      <c r="AC181" s="298" t="str">
        <f t="shared" si="1159"/>
        <v>0</v>
      </c>
      <c r="AD181" s="298" t="str">
        <f t="shared" si="1159"/>
        <v>0</v>
      </c>
      <c r="AE181" s="298" t="str">
        <f t="shared" si="1159"/>
        <v>0</v>
      </c>
      <c r="AF181" s="298" t="str">
        <f t="shared" si="1159"/>
        <v>0</v>
      </c>
      <c r="AG181" s="298" t="str">
        <f t="shared" si="1159"/>
        <v>0</v>
      </c>
      <c r="AH181" s="438" t="str">
        <f t="shared" si="1159"/>
        <v>0</v>
      </c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</row>
    <row r="182" spans="1:60" s="1" customFormat="1" ht="20.25" hidden="1" customHeight="1" thickBot="1" x14ac:dyDescent="0.3">
      <c r="A182" s="348"/>
      <c r="B182" s="534"/>
      <c r="C182" s="524"/>
      <c r="D182" s="439" t="str">
        <f>$D$112</f>
        <v>Kraftfutter FM
Basis 88 ohne Rest</v>
      </c>
      <c r="E182" s="440">
        <f>IFERROR(E179*100/88,"-")</f>
        <v>0</v>
      </c>
      <c r="F182" s="440" t="str">
        <f t="shared" ref="F182" si="1160">IFERROR(F179*100/88,"-")</f>
        <v>-</v>
      </c>
      <c r="G182" s="440" t="str">
        <f t="shared" ref="G182:H182" si="1161">IFERROR(G179*100/88,"-")</f>
        <v>-</v>
      </c>
      <c r="H182" s="440" t="str">
        <f t="shared" si="1161"/>
        <v>-</v>
      </c>
      <c r="I182" s="440" t="str">
        <f t="shared" ref="I182:AH182" si="1162">IFERROR(I179*100/88,"-")</f>
        <v>-</v>
      </c>
      <c r="J182" s="440" t="str">
        <f t="shared" si="1162"/>
        <v>-</v>
      </c>
      <c r="K182" s="440" t="str">
        <f t="shared" si="1162"/>
        <v>-</v>
      </c>
      <c r="L182" s="440" t="str">
        <f t="shared" si="1162"/>
        <v>-</v>
      </c>
      <c r="M182" s="440" t="str">
        <f t="shared" si="1162"/>
        <v>-</v>
      </c>
      <c r="N182" s="440" t="str">
        <f t="shared" si="1162"/>
        <v>-</v>
      </c>
      <c r="O182" s="440" t="str">
        <f t="shared" si="1162"/>
        <v>-</v>
      </c>
      <c r="P182" s="440" t="str">
        <f t="shared" si="1162"/>
        <v>-</v>
      </c>
      <c r="Q182" s="440" t="str">
        <f t="shared" si="1162"/>
        <v>-</v>
      </c>
      <c r="R182" s="440" t="str">
        <f t="shared" si="1162"/>
        <v>-</v>
      </c>
      <c r="S182" s="440" t="str">
        <f t="shared" si="1162"/>
        <v>-</v>
      </c>
      <c r="T182" s="440" t="str">
        <f t="shared" si="1162"/>
        <v>-</v>
      </c>
      <c r="U182" s="440" t="str">
        <f t="shared" si="1162"/>
        <v>-</v>
      </c>
      <c r="V182" s="440" t="str">
        <f t="shared" si="1162"/>
        <v>-</v>
      </c>
      <c r="W182" s="440" t="str">
        <f t="shared" si="1162"/>
        <v>-</v>
      </c>
      <c r="X182" s="440" t="str">
        <f t="shared" si="1162"/>
        <v>-</v>
      </c>
      <c r="Y182" s="440" t="str">
        <f t="shared" si="1162"/>
        <v>-</v>
      </c>
      <c r="Z182" s="440" t="str">
        <f t="shared" si="1162"/>
        <v>-</v>
      </c>
      <c r="AA182" s="440" t="str">
        <f t="shared" si="1162"/>
        <v>-</v>
      </c>
      <c r="AB182" s="440" t="str">
        <f t="shared" si="1162"/>
        <v>-</v>
      </c>
      <c r="AC182" s="440" t="str">
        <f t="shared" si="1162"/>
        <v>-</v>
      </c>
      <c r="AD182" s="440" t="str">
        <f t="shared" si="1162"/>
        <v>-</v>
      </c>
      <c r="AE182" s="440" t="str">
        <f t="shared" si="1162"/>
        <v>-</v>
      </c>
      <c r="AF182" s="440" t="str">
        <f t="shared" si="1162"/>
        <v>-</v>
      </c>
      <c r="AG182" s="440" t="str">
        <f t="shared" si="1162"/>
        <v>-</v>
      </c>
      <c r="AH182" s="450" t="str">
        <f t="shared" si="1162"/>
        <v>-</v>
      </c>
      <c r="AI182" s="18"/>
      <c r="AJ182" s="14"/>
      <c r="AK182" s="14"/>
      <c r="AL182" s="14"/>
      <c r="AM182" s="14"/>
      <c r="AN182" s="18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</row>
    <row r="183" spans="1:60" s="1" customFormat="1" ht="20.25" customHeight="1" x14ac:dyDescent="0.25">
      <c r="A183" s="348"/>
      <c r="B183" s="534"/>
      <c r="C183" s="522" t="s">
        <v>150</v>
      </c>
      <c r="D183" s="418" t="s">
        <v>146</v>
      </c>
      <c r="E183" s="433">
        <v>13</v>
      </c>
      <c r="F183" s="434">
        <f t="shared" ref="F183:H183" si="1163">E183</f>
        <v>13</v>
      </c>
      <c r="G183" s="434">
        <f t="shared" si="1163"/>
        <v>13</v>
      </c>
      <c r="H183" s="434">
        <f t="shared" si="1163"/>
        <v>13</v>
      </c>
      <c r="I183" s="434">
        <f t="shared" ref="I183" si="1164">H183</f>
        <v>13</v>
      </c>
      <c r="J183" s="434">
        <f t="shared" ref="J183" si="1165">I183</f>
        <v>13</v>
      </c>
      <c r="K183" s="434">
        <f t="shared" ref="K183" si="1166">J183</f>
        <v>13</v>
      </c>
      <c r="L183" s="434">
        <f t="shared" ref="L183" si="1167">K183</f>
        <v>13</v>
      </c>
      <c r="M183" s="434">
        <f t="shared" ref="M183" si="1168">L183</f>
        <v>13</v>
      </c>
      <c r="N183" s="434">
        <f t="shared" ref="N183" si="1169">M183</f>
        <v>13</v>
      </c>
      <c r="O183" s="434">
        <f t="shared" ref="O183" si="1170">N183</f>
        <v>13</v>
      </c>
      <c r="P183" s="434">
        <f t="shared" ref="P183" si="1171">O183</f>
        <v>13</v>
      </c>
      <c r="Q183" s="434">
        <f t="shared" ref="Q183" si="1172">P183</f>
        <v>13</v>
      </c>
      <c r="R183" s="434">
        <f t="shared" ref="R183" si="1173">Q183</f>
        <v>13</v>
      </c>
      <c r="S183" s="434">
        <f t="shared" ref="S183" si="1174">R183</f>
        <v>13</v>
      </c>
      <c r="T183" s="434">
        <f t="shared" ref="T183" si="1175">S183</f>
        <v>13</v>
      </c>
      <c r="U183" s="434">
        <f t="shared" ref="U183" si="1176">T183</f>
        <v>13</v>
      </c>
      <c r="V183" s="434">
        <f t="shared" ref="V183" si="1177">U183</f>
        <v>13</v>
      </c>
      <c r="W183" s="434">
        <f t="shared" ref="W183" si="1178">V183</f>
        <v>13</v>
      </c>
      <c r="X183" s="434">
        <f t="shared" ref="X183" si="1179">W183</f>
        <v>13</v>
      </c>
      <c r="Y183" s="434">
        <f t="shared" ref="Y183" si="1180">X183</f>
        <v>13</v>
      </c>
      <c r="Z183" s="434">
        <f t="shared" ref="Z183" si="1181">Y183</f>
        <v>13</v>
      </c>
      <c r="AA183" s="434">
        <f t="shared" ref="AA183" si="1182">Z183</f>
        <v>13</v>
      </c>
      <c r="AB183" s="434">
        <f t="shared" ref="AB183" si="1183">AA183</f>
        <v>13</v>
      </c>
      <c r="AC183" s="434">
        <f t="shared" ref="AC183" si="1184">AB183</f>
        <v>13</v>
      </c>
      <c r="AD183" s="434">
        <f t="shared" ref="AD183" si="1185">AC183</f>
        <v>13</v>
      </c>
      <c r="AE183" s="434">
        <f t="shared" ref="AE183" si="1186">AD183</f>
        <v>13</v>
      </c>
      <c r="AF183" s="434">
        <f t="shared" ref="AF183" si="1187">AE183</f>
        <v>13</v>
      </c>
      <c r="AG183" s="434">
        <f t="shared" ref="AG183" si="1188">AF183</f>
        <v>13</v>
      </c>
      <c r="AH183" s="435">
        <f t="shared" ref="AH183" si="1189">AG183</f>
        <v>13</v>
      </c>
      <c r="AI183" s="18"/>
      <c r="AJ183" s="14"/>
      <c r="AK183" s="14"/>
      <c r="AL183" s="14"/>
      <c r="AM183" s="14"/>
      <c r="AN183" s="18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</row>
    <row r="184" spans="1:60" s="1" customFormat="1" ht="20.25" customHeight="1" x14ac:dyDescent="0.25">
      <c r="A184" s="348"/>
      <c r="B184" s="534"/>
      <c r="C184" s="523"/>
      <c r="D184" s="233" t="s">
        <v>152</v>
      </c>
      <c r="E184" s="264">
        <v>0</v>
      </c>
      <c r="F184" s="305" t="str">
        <f>IFERROR(IF((E185&lt;&gt;E$255*E184/1000),E185/E$255*1000,IF(F$5&lt;&gt;"-",E184,"-")),"-")</f>
        <v>-</v>
      </c>
      <c r="G184" s="305" t="str">
        <f t="shared" ref="G184:AH184" si="1190">IFERROR(IF((F185&lt;&gt;F$255*F184/1000),F185/F$255*1000,IF(G$5&lt;&gt;"-",F184,"-")),"-")</f>
        <v>-</v>
      </c>
      <c r="H184" s="305" t="str">
        <f t="shared" si="1190"/>
        <v>-</v>
      </c>
      <c r="I184" s="305" t="str">
        <f t="shared" si="1190"/>
        <v>-</v>
      </c>
      <c r="J184" s="305" t="str">
        <f t="shared" si="1190"/>
        <v>-</v>
      </c>
      <c r="K184" s="305" t="str">
        <f t="shared" si="1190"/>
        <v>-</v>
      </c>
      <c r="L184" s="305" t="str">
        <f t="shared" si="1190"/>
        <v>-</v>
      </c>
      <c r="M184" s="305" t="str">
        <f t="shared" si="1190"/>
        <v>-</v>
      </c>
      <c r="N184" s="305" t="str">
        <f t="shared" si="1190"/>
        <v>-</v>
      </c>
      <c r="O184" s="305" t="str">
        <f t="shared" si="1190"/>
        <v>-</v>
      </c>
      <c r="P184" s="305" t="str">
        <f t="shared" si="1190"/>
        <v>-</v>
      </c>
      <c r="Q184" s="305" t="str">
        <f t="shared" si="1190"/>
        <v>-</v>
      </c>
      <c r="R184" s="305" t="str">
        <f t="shared" si="1190"/>
        <v>-</v>
      </c>
      <c r="S184" s="305" t="str">
        <f t="shared" si="1190"/>
        <v>-</v>
      </c>
      <c r="T184" s="305" t="str">
        <f t="shared" si="1190"/>
        <v>-</v>
      </c>
      <c r="U184" s="305" t="str">
        <f t="shared" si="1190"/>
        <v>-</v>
      </c>
      <c r="V184" s="305" t="str">
        <f t="shared" si="1190"/>
        <v>-</v>
      </c>
      <c r="W184" s="305" t="str">
        <f t="shared" si="1190"/>
        <v>-</v>
      </c>
      <c r="X184" s="305" t="str">
        <f t="shared" si="1190"/>
        <v>-</v>
      </c>
      <c r="Y184" s="305" t="str">
        <f t="shared" si="1190"/>
        <v>-</v>
      </c>
      <c r="Z184" s="305" t="str">
        <f t="shared" si="1190"/>
        <v>-</v>
      </c>
      <c r="AA184" s="305" t="str">
        <f t="shared" si="1190"/>
        <v>-</v>
      </c>
      <c r="AB184" s="305" t="str">
        <f t="shared" si="1190"/>
        <v>-</v>
      </c>
      <c r="AC184" s="305" t="str">
        <f t="shared" si="1190"/>
        <v>-</v>
      </c>
      <c r="AD184" s="305" t="str">
        <f t="shared" si="1190"/>
        <v>-</v>
      </c>
      <c r="AE184" s="305" t="str">
        <f t="shared" si="1190"/>
        <v>-</v>
      </c>
      <c r="AF184" s="305" t="str">
        <f t="shared" si="1190"/>
        <v>-</v>
      </c>
      <c r="AG184" s="305" t="str">
        <f t="shared" si="1190"/>
        <v>-</v>
      </c>
      <c r="AH184" s="456" t="str">
        <f t="shared" si="1190"/>
        <v>-</v>
      </c>
      <c r="AI184" s="18"/>
      <c r="AJ184" s="14"/>
      <c r="AK184" s="14"/>
      <c r="AL184" s="14"/>
      <c r="AM184" s="14"/>
      <c r="AN184" s="18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</row>
    <row r="185" spans="1:60" s="1" customFormat="1" ht="20.25" customHeight="1" x14ac:dyDescent="0.25">
      <c r="A185" s="348"/>
      <c r="B185" s="534"/>
      <c r="C185" s="523"/>
      <c r="D185" s="273" t="s">
        <v>145</v>
      </c>
      <c r="E185" s="330">
        <f>IFERROR(E$1*E184/1000*100/100,"-")</f>
        <v>0</v>
      </c>
      <c r="F185" s="330" t="str">
        <f t="shared" ref="F185" si="1191">IFERROR(F$1*F184/1000*100/100,"-")</f>
        <v>-</v>
      </c>
      <c r="G185" s="330" t="str">
        <f t="shared" ref="G185" si="1192">IFERROR(G$1*G184/1000*100/100,"-")</f>
        <v>-</v>
      </c>
      <c r="H185" s="330" t="str">
        <f t="shared" ref="H185" si="1193">IFERROR(H$1*H184/1000*100/100,"-")</f>
        <v>-</v>
      </c>
      <c r="I185" s="330" t="str">
        <f t="shared" ref="I185" si="1194">IFERROR(I$1*I184/1000*100/100,"-")</f>
        <v>-</v>
      </c>
      <c r="J185" s="330" t="str">
        <f t="shared" ref="J185" si="1195">IFERROR(J$1*J184/1000*100/100,"-")</f>
        <v>-</v>
      </c>
      <c r="K185" s="330" t="str">
        <f t="shared" ref="K185" si="1196">IFERROR(K$1*K184/1000*100/100,"-")</f>
        <v>-</v>
      </c>
      <c r="L185" s="330" t="str">
        <f t="shared" ref="L185" si="1197">IFERROR(L$1*L184/1000*100/100,"-")</f>
        <v>-</v>
      </c>
      <c r="M185" s="330" t="str">
        <f t="shared" ref="M185" si="1198">IFERROR(M$1*M184/1000*100/100,"-")</f>
        <v>-</v>
      </c>
      <c r="N185" s="330" t="str">
        <f t="shared" ref="N185" si="1199">IFERROR(N$1*N184/1000*100/100,"-")</f>
        <v>-</v>
      </c>
      <c r="O185" s="330" t="str">
        <f t="shared" ref="O185" si="1200">IFERROR(O$1*O184/1000*100/100,"-")</f>
        <v>-</v>
      </c>
      <c r="P185" s="330" t="str">
        <f t="shared" ref="P185" si="1201">IFERROR(P$1*P184/1000*100/100,"-")</f>
        <v>-</v>
      </c>
      <c r="Q185" s="330" t="str">
        <f t="shared" ref="Q185" si="1202">IFERROR(Q$1*Q184/1000*100/100,"-")</f>
        <v>-</v>
      </c>
      <c r="R185" s="330" t="str">
        <f t="shared" ref="R185" si="1203">IFERROR(R$1*R184/1000*100/100,"-")</f>
        <v>-</v>
      </c>
      <c r="S185" s="330" t="str">
        <f t="shared" ref="S185" si="1204">IFERROR(S$1*S184/1000*100/100,"-")</f>
        <v>-</v>
      </c>
      <c r="T185" s="330" t="str">
        <f t="shared" ref="T185" si="1205">IFERROR(T$1*T184/1000*100/100,"-")</f>
        <v>-</v>
      </c>
      <c r="U185" s="330" t="str">
        <f t="shared" ref="U185" si="1206">IFERROR(U$1*U184/1000*100/100,"-")</f>
        <v>-</v>
      </c>
      <c r="V185" s="330" t="str">
        <f t="shared" ref="V185" si="1207">IFERROR(V$1*V184/1000*100/100,"-")</f>
        <v>-</v>
      </c>
      <c r="W185" s="330" t="str">
        <f t="shared" ref="W185" si="1208">IFERROR(W$1*W184/1000*100/100,"-")</f>
        <v>-</v>
      </c>
      <c r="X185" s="330" t="str">
        <f t="shared" ref="X185" si="1209">IFERROR(X$1*X184/1000*100/100,"-")</f>
        <v>-</v>
      </c>
      <c r="Y185" s="330" t="str">
        <f t="shared" ref="Y185" si="1210">IFERROR(Y$1*Y184/1000*100/100,"-")</f>
        <v>-</v>
      </c>
      <c r="Z185" s="330" t="str">
        <f t="shared" ref="Z185" si="1211">IFERROR(Z$1*Z184/1000*100/100,"-")</f>
        <v>-</v>
      </c>
      <c r="AA185" s="330" t="str">
        <f t="shared" ref="AA185" si="1212">IFERROR(AA$1*AA184/1000*100/100,"-")</f>
        <v>-</v>
      </c>
      <c r="AB185" s="330" t="str">
        <f t="shared" ref="AB185" si="1213">IFERROR(AB$1*AB184/1000*100/100,"-")</f>
        <v>-</v>
      </c>
      <c r="AC185" s="330" t="str">
        <f t="shared" ref="AC185" si="1214">IFERROR(AC$1*AC184/1000*100/100,"-")</f>
        <v>-</v>
      </c>
      <c r="AD185" s="330" t="str">
        <f t="shared" ref="AD185" si="1215">IFERROR(AD$1*AD184/1000*100/100,"-")</f>
        <v>-</v>
      </c>
      <c r="AE185" s="330" t="str">
        <f t="shared" ref="AE185" si="1216">IFERROR(AE$1*AE184/1000*100/100,"-")</f>
        <v>-</v>
      </c>
      <c r="AF185" s="330" t="str">
        <f t="shared" ref="AF185" si="1217">IFERROR(AF$1*AF184/1000*100/100,"-")</f>
        <v>-</v>
      </c>
      <c r="AG185" s="330" t="str">
        <f t="shared" ref="AG185" si="1218">IFERROR(AG$1*AG184/1000*100/100,"-")</f>
        <v>-</v>
      </c>
      <c r="AH185" s="461" t="str">
        <f t="shared" ref="AH185" si="1219">IFERROR(AH$1*AH184/1000*100/100,"-")</f>
        <v>-</v>
      </c>
      <c r="AI185" s="18"/>
      <c r="AJ185" s="14"/>
      <c r="AK185" s="14"/>
      <c r="AL185" s="14"/>
      <c r="AM185" s="14"/>
      <c r="AN185" s="18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</row>
    <row r="186" spans="1:60" s="1" customFormat="1" ht="20.25" customHeight="1" thickBot="1" x14ac:dyDescent="0.3">
      <c r="A186" s="348"/>
      <c r="B186" s="534"/>
      <c r="C186" s="523"/>
      <c r="D186" s="233" t="s">
        <v>105</v>
      </c>
      <c r="E186" s="232">
        <f>IF(Milch!E$4&gt;0,E$11,"-")</f>
        <v>2</v>
      </c>
      <c r="F186" s="232" t="str">
        <f>IF(Milch!F$4&gt;0,F$11,"-")</f>
        <v>-</v>
      </c>
      <c r="G186" s="232" t="str">
        <f>IF(Milch!G$4&gt;0,G$11,"-")</f>
        <v>-</v>
      </c>
      <c r="H186" s="232" t="str">
        <f>IF(Milch!H$4&gt;0,H$11,"-")</f>
        <v>-</v>
      </c>
      <c r="I186" s="232" t="str">
        <f>IF(Milch!I$4&gt;0,I$11,"-")</f>
        <v>-</v>
      </c>
      <c r="J186" s="232" t="str">
        <f>IF(Milch!J$4&gt;0,J$11,"-")</f>
        <v>-</v>
      </c>
      <c r="K186" s="232" t="str">
        <f>IF(Milch!K$4&gt;0,K$11,"-")</f>
        <v>-</v>
      </c>
      <c r="L186" s="232" t="str">
        <f>IF(Milch!L$4&gt;0,L$11,"-")</f>
        <v>-</v>
      </c>
      <c r="M186" s="232" t="str">
        <f>IF(Milch!M$4&gt;0,M$11,"-")</f>
        <v>-</v>
      </c>
      <c r="N186" s="232" t="str">
        <f>IF(Milch!N$4&gt;0,N$11,"-")</f>
        <v>-</v>
      </c>
      <c r="O186" s="232" t="str">
        <f>IF(Milch!O$4&gt;0,O$11,"-")</f>
        <v>-</v>
      </c>
      <c r="P186" s="232" t="str">
        <f>IF(Milch!P$4&gt;0,P$11,"-")</f>
        <v>-</v>
      </c>
      <c r="Q186" s="232" t="str">
        <f>IF(Milch!Q$4&gt;0,Q$11,"-")</f>
        <v>-</v>
      </c>
      <c r="R186" s="232" t="str">
        <f>IF(Milch!R$4&gt;0,R$11,"-")</f>
        <v>-</v>
      </c>
      <c r="S186" s="232" t="str">
        <f>IF(Milch!S$4&gt;0,S$11,"-")</f>
        <v>-</v>
      </c>
      <c r="T186" s="232" t="str">
        <f>IF(Milch!T$4&gt;0,T$11,"-")</f>
        <v>-</v>
      </c>
      <c r="U186" s="232" t="str">
        <f>IF(Milch!U$4&gt;0,U$11,"-")</f>
        <v>-</v>
      </c>
      <c r="V186" s="232" t="str">
        <f>IF(Milch!V$4&gt;0,V$11,"-")</f>
        <v>-</v>
      </c>
      <c r="W186" s="232" t="str">
        <f>IF(Milch!W$4&gt;0,W$11,"-")</f>
        <v>-</v>
      </c>
      <c r="X186" s="232" t="str">
        <f>IF(Milch!X$4&gt;0,X$11,"-")</f>
        <v>-</v>
      </c>
      <c r="Y186" s="232" t="str">
        <f>IF(Milch!Y$4&gt;0,Y$11,"-")</f>
        <v>-</v>
      </c>
      <c r="Z186" s="232" t="str">
        <f>IF(Milch!Z$4&gt;0,Z$11,"-")</f>
        <v>-</v>
      </c>
      <c r="AA186" s="232" t="str">
        <f>IF(Milch!AA$4&gt;0,AA$11,"-")</f>
        <v>-</v>
      </c>
      <c r="AB186" s="232" t="str">
        <f>IF(Milch!AB$4&gt;0,AB$11,"-")</f>
        <v>-</v>
      </c>
      <c r="AC186" s="232" t="str">
        <f>IF(Milch!AC$4&gt;0,AC$11,"-")</f>
        <v>-</v>
      </c>
      <c r="AD186" s="232" t="str">
        <f>IF(Milch!AD$4&gt;0,AD$11,"-")</f>
        <v>-</v>
      </c>
      <c r="AE186" s="232" t="str">
        <f>IF(Milch!AE$4&gt;0,AE$11,"-")</f>
        <v>-</v>
      </c>
      <c r="AF186" s="232" t="str">
        <f>IF(Milch!AF$4&gt;0,AF$11,"-")</f>
        <v>-</v>
      </c>
      <c r="AG186" s="232" t="str">
        <f>IF(Milch!AG$4&gt;0,AG$11,"-")</f>
        <v>-</v>
      </c>
      <c r="AH186" s="436" t="str">
        <f>IF(Milch!AH$4&gt;0,AH$11,"-")</f>
        <v>-</v>
      </c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</row>
    <row r="187" spans="1:60" s="1" customFormat="1" ht="20.25" hidden="1" customHeight="1" x14ac:dyDescent="0.25">
      <c r="A187" s="348"/>
      <c r="B187" s="534"/>
      <c r="C187" s="523"/>
      <c r="D187" s="297" t="s">
        <v>261</v>
      </c>
      <c r="E187" s="319">
        <f>E188</f>
        <v>0</v>
      </c>
      <c r="F187" s="319" t="str">
        <f t="shared" ref="F187" si="1220">F188</f>
        <v>-</v>
      </c>
      <c r="G187" s="319" t="str">
        <f t="shared" ref="G187" si="1221">G188</f>
        <v>-</v>
      </c>
      <c r="H187" s="319" t="str">
        <f t="shared" ref="H187" si="1222">H188</f>
        <v>-</v>
      </c>
      <c r="I187" s="319" t="str">
        <f t="shared" ref="I187" si="1223">I188</f>
        <v>-</v>
      </c>
      <c r="J187" s="319" t="str">
        <f t="shared" ref="J187" si="1224">J188</f>
        <v>-</v>
      </c>
      <c r="K187" s="319" t="str">
        <f t="shared" ref="K187" si="1225">K188</f>
        <v>-</v>
      </c>
      <c r="L187" s="319" t="str">
        <f t="shared" ref="L187" si="1226">L188</f>
        <v>-</v>
      </c>
      <c r="M187" s="319" t="str">
        <f t="shared" ref="M187" si="1227">M188</f>
        <v>-</v>
      </c>
      <c r="N187" s="319" t="str">
        <f t="shared" ref="N187" si="1228">N188</f>
        <v>-</v>
      </c>
      <c r="O187" s="319" t="str">
        <f t="shared" ref="O187" si="1229">O188</f>
        <v>-</v>
      </c>
      <c r="P187" s="319" t="str">
        <f t="shared" ref="P187" si="1230">P188</f>
        <v>-</v>
      </c>
      <c r="Q187" s="319" t="str">
        <f t="shared" ref="Q187" si="1231">Q188</f>
        <v>-</v>
      </c>
      <c r="R187" s="319" t="str">
        <f t="shared" ref="R187" si="1232">R188</f>
        <v>-</v>
      </c>
      <c r="S187" s="319" t="str">
        <f t="shared" ref="S187" si="1233">S188</f>
        <v>-</v>
      </c>
      <c r="T187" s="319" t="str">
        <f t="shared" ref="T187" si="1234">T188</f>
        <v>-</v>
      </c>
      <c r="U187" s="319" t="str">
        <f t="shared" ref="U187" si="1235">U188</f>
        <v>-</v>
      </c>
      <c r="V187" s="319" t="str">
        <f t="shared" ref="V187" si="1236">V188</f>
        <v>-</v>
      </c>
      <c r="W187" s="319" t="str">
        <f t="shared" ref="W187" si="1237">W188</f>
        <v>-</v>
      </c>
      <c r="X187" s="319" t="str">
        <f t="shared" ref="X187" si="1238">X188</f>
        <v>-</v>
      </c>
      <c r="Y187" s="319" t="str">
        <f t="shared" ref="Y187" si="1239">Y188</f>
        <v>-</v>
      </c>
      <c r="Z187" s="319" t="str">
        <f t="shared" ref="Z187" si="1240">Z188</f>
        <v>-</v>
      </c>
      <c r="AA187" s="319" t="str">
        <f t="shared" ref="AA187" si="1241">AA188</f>
        <v>-</v>
      </c>
      <c r="AB187" s="319" t="str">
        <f t="shared" ref="AB187" si="1242">AB188</f>
        <v>-</v>
      </c>
      <c r="AC187" s="319" t="str">
        <f t="shared" ref="AC187" si="1243">AC188</f>
        <v>-</v>
      </c>
      <c r="AD187" s="319" t="str">
        <f t="shared" ref="AD187" si="1244">AD188</f>
        <v>-</v>
      </c>
      <c r="AE187" s="319" t="str">
        <f t="shared" ref="AE187" si="1245">AE188</f>
        <v>-</v>
      </c>
      <c r="AF187" s="319" t="str">
        <f t="shared" ref="AF187" si="1246">AF188</f>
        <v>-</v>
      </c>
      <c r="AG187" s="319" t="str">
        <f t="shared" ref="AG187" si="1247">AG188</f>
        <v>-</v>
      </c>
      <c r="AH187" s="457" t="str">
        <f t="shared" ref="AH187" si="1248">AH188</f>
        <v>-</v>
      </c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</row>
    <row r="188" spans="1:60" s="1" customFormat="1" ht="20.25" hidden="1" customHeight="1" x14ac:dyDescent="0.25">
      <c r="A188" s="348"/>
      <c r="B188" s="534"/>
      <c r="C188" s="523"/>
      <c r="D188" s="321" t="s">
        <v>220</v>
      </c>
      <c r="E188" s="320">
        <f>IFERROR(E185/E$255*(100-E186)/100,"-")</f>
        <v>0</v>
      </c>
      <c r="F188" s="320" t="str">
        <f t="shared" ref="F188:AH188" si="1249">IFERROR(F185/F$255*(100-F186)/100,"-")</f>
        <v>-</v>
      </c>
      <c r="G188" s="320" t="str">
        <f t="shared" si="1249"/>
        <v>-</v>
      </c>
      <c r="H188" s="320" t="str">
        <f t="shared" si="1249"/>
        <v>-</v>
      </c>
      <c r="I188" s="320" t="str">
        <f t="shared" si="1249"/>
        <v>-</v>
      </c>
      <c r="J188" s="320" t="str">
        <f t="shared" si="1249"/>
        <v>-</v>
      </c>
      <c r="K188" s="320" t="str">
        <f t="shared" si="1249"/>
        <v>-</v>
      </c>
      <c r="L188" s="320" t="str">
        <f t="shared" si="1249"/>
        <v>-</v>
      </c>
      <c r="M188" s="320" t="str">
        <f t="shared" si="1249"/>
        <v>-</v>
      </c>
      <c r="N188" s="320" t="str">
        <f t="shared" si="1249"/>
        <v>-</v>
      </c>
      <c r="O188" s="320" t="str">
        <f t="shared" si="1249"/>
        <v>-</v>
      </c>
      <c r="P188" s="320" t="str">
        <f t="shared" si="1249"/>
        <v>-</v>
      </c>
      <c r="Q188" s="320" t="str">
        <f t="shared" si="1249"/>
        <v>-</v>
      </c>
      <c r="R188" s="320" t="str">
        <f t="shared" si="1249"/>
        <v>-</v>
      </c>
      <c r="S188" s="320" t="str">
        <f t="shared" si="1249"/>
        <v>-</v>
      </c>
      <c r="T188" s="320" t="str">
        <f t="shared" si="1249"/>
        <v>-</v>
      </c>
      <c r="U188" s="320" t="str">
        <f t="shared" si="1249"/>
        <v>-</v>
      </c>
      <c r="V188" s="320" t="str">
        <f t="shared" si="1249"/>
        <v>-</v>
      </c>
      <c r="W188" s="320" t="str">
        <f t="shared" si="1249"/>
        <v>-</v>
      </c>
      <c r="X188" s="320" t="str">
        <f t="shared" si="1249"/>
        <v>-</v>
      </c>
      <c r="Y188" s="320" t="str">
        <f t="shared" si="1249"/>
        <v>-</v>
      </c>
      <c r="Z188" s="320" t="str">
        <f t="shared" si="1249"/>
        <v>-</v>
      </c>
      <c r="AA188" s="320" t="str">
        <f t="shared" si="1249"/>
        <v>-</v>
      </c>
      <c r="AB188" s="320" t="str">
        <f t="shared" si="1249"/>
        <v>-</v>
      </c>
      <c r="AC188" s="320" t="str">
        <f t="shared" si="1249"/>
        <v>-</v>
      </c>
      <c r="AD188" s="320" t="str">
        <f t="shared" si="1249"/>
        <v>-</v>
      </c>
      <c r="AE188" s="320" t="str">
        <f t="shared" si="1249"/>
        <v>-</v>
      </c>
      <c r="AF188" s="320" t="str">
        <f t="shared" si="1249"/>
        <v>-</v>
      </c>
      <c r="AG188" s="320" t="str">
        <f t="shared" si="1249"/>
        <v>-</v>
      </c>
      <c r="AH188" s="460" t="str">
        <f t="shared" si="1249"/>
        <v>-</v>
      </c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</row>
    <row r="189" spans="1:60" s="1" customFormat="1" ht="20.25" hidden="1" customHeight="1" x14ac:dyDescent="0.25">
      <c r="A189" s="348"/>
      <c r="B189" s="534"/>
      <c r="C189" s="523"/>
      <c r="D189" s="297" t="s">
        <v>177</v>
      </c>
      <c r="E189" s="298">
        <f t="shared" ref="E189:AH189" si="1250">IFERROR(E183/100*E187,"0")</f>
        <v>0</v>
      </c>
      <c r="F189" s="298" t="str">
        <f t="shared" si="1250"/>
        <v>0</v>
      </c>
      <c r="G189" s="298" t="str">
        <f t="shared" si="1250"/>
        <v>0</v>
      </c>
      <c r="H189" s="298" t="str">
        <f t="shared" si="1250"/>
        <v>0</v>
      </c>
      <c r="I189" s="298" t="str">
        <f t="shared" si="1250"/>
        <v>0</v>
      </c>
      <c r="J189" s="298" t="str">
        <f t="shared" si="1250"/>
        <v>0</v>
      </c>
      <c r="K189" s="298" t="str">
        <f t="shared" si="1250"/>
        <v>0</v>
      </c>
      <c r="L189" s="298" t="str">
        <f t="shared" si="1250"/>
        <v>0</v>
      </c>
      <c r="M189" s="298" t="str">
        <f t="shared" si="1250"/>
        <v>0</v>
      </c>
      <c r="N189" s="298" t="str">
        <f t="shared" si="1250"/>
        <v>0</v>
      </c>
      <c r="O189" s="298" t="str">
        <f t="shared" si="1250"/>
        <v>0</v>
      </c>
      <c r="P189" s="298" t="str">
        <f t="shared" si="1250"/>
        <v>0</v>
      </c>
      <c r="Q189" s="298" t="str">
        <f t="shared" si="1250"/>
        <v>0</v>
      </c>
      <c r="R189" s="298" t="str">
        <f t="shared" si="1250"/>
        <v>0</v>
      </c>
      <c r="S189" s="298" t="str">
        <f t="shared" si="1250"/>
        <v>0</v>
      </c>
      <c r="T189" s="298" t="str">
        <f t="shared" si="1250"/>
        <v>0</v>
      </c>
      <c r="U189" s="298" t="str">
        <f t="shared" si="1250"/>
        <v>0</v>
      </c>
      <c r="V189" s="298" t="str">
        <f t="shared" si="1250"/>
        <v>0</v>
      </c>
      <c r="W189" s="298" t="str">
        <f t="shared" si="1250"/>
        <v>0</v>
      </c>
      <c r="X189" s="298" t="str">
        <f t="shared" si="1250"/>
        <v>0</v>
      </c>
      <c r="Y189" s="298" t="str">
        <f t="shared" si="1250"/>
        <v>0</v>
      </c>
      <c r="Z189" s="298" t="str">
        <f t="shared" si="1250"/>
        <v>0</v>
      </c>
      <c r="AA189" s="298" t="str">
        <f t="shared" si="1250"/>
        <v>0</v>
      </c>
      <c r="AB189" s="298" t="str">
        <f t="shared" si="1250"/>
        <v>0</v>
      </c>
      <c r="AC189" s="298" t="str">
        <f t="shared" si="1250"/>
        <v>0</v>
      </c>
      <c r="AD189" s="298" t="str">
        <f t="shared" si="1250"/>
        <v>0</v>
      </c>
      <c r="AE189" s="298" t="str">
        <f t="shared" si="1250"/>
        <v>0</v>
      </c>
      <c r="AF189" s="298" t="str">
        <f t="shared" si="1250"/>
        <v>0</v>
      </c>
      <c r="AG189" s="298" t="str">
        <f t="shared" si="1250"/>
        <v>0</v>
      </c>
      <c r="AH189" s="438" t="str">
        <f t="shared" si="1250"/>
        <v>0</v>
      </c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</row>
    <row r="190" spans="1:60" s="1" customFormat="1" ht="20.25" hidden="1" customHeight="1" thickBot="1" x14ac:dyDescent="0.3">
      <c r="A190" s="348"/>
      <c r="B190" s="534"/>
      <c r="C190" s="524"/>
      <c r="D190" s="439" t="str">
        <f>$D$112</f>
        <v>Kraftfutter FM
Basis 88 ohne Rest</v>
      </c>
      <c r="E190" s="440">
        <f>IFERROR(E187*100/88,"-")</f>
        <v>0</v>
      </c>
      <c r="F190" s="440" t="str">
        <f t="shared" ref="F190" si="1251">IFERROR(F187*100/88,"-")</f>
        <v>-</v>
      </c>
      <c r="G190" s="440" t="str">
        <f t="shared" ref="G190:H190" si="1252">IFERROR(G187*100/88,"-")</f>
        <v>-</v>
      </c>
      <c r="H190" s="440" t="str">
        <f t="shared" si="1252"/>
        <v>-</v>
      </c>
      <c r="I190" s="440" t="str">
        <f t="shared" ref="I190:AH190" si="1253">IFERROR(I187*100/88,"-")</f>
        <v>-</v>
      </c>
      <c r="J190" s="440" t="str">
        <f t="shared" si="1253"/>
        <v>-</v>
      </c>
      <c r="K190" s="440" t="str">
        <f t="shared" si="1253"/>
        <v>-</v>
      </c>
      <c r="L190" s="440" t="str">
        <f t="shared" si="1253"/>
        <v>-</v>
      </c>
      <c r="M190" s="440" t="str">
        <f t="shared" si="1253"/>
        <v>-</v>
      </c>
      <c r="N190" s="440" t="str">
        <f t="shared" si="1253"/>
        <v>-</v>
      </c>
      <c r="O190" s="440" t="str">
        <f t="shared" si="1253"/>
        <v>-</v>
      </c>
      <c r="P190" s="440" t="str">
        <f t="shared" si="1253"/>
        <v>-</v>
      </c>
      <c r="Q190" s="440" t="str">
        <f t="shared" si="1253"/>
        <v>-</v>
      </c>
      <c r="R190" s="440" t="str">
        <f t="shared" si="1253"/>
        <v>-</v>
      </c>
      <c r="S190" s="440" t="str">
        <f t="shared" si="1253"/>
        <v>-</v>
      </c>
      <c r="T190" s="440" t="str">
        <f t="shared" si="1253"/>
        <v>-</v>
      </c>
      <c r="U190" s="440" t="str">
        <f t="shared" si="1253"/>
        <v>-</v>
      </c>
      <c r="V190" s="440" t="str">
        <f t="shared" si="1253"/>
        <v>-</v>
      </c>
      <c r="W190" s="440" t="str">
        <f t="shared" si="1253"/>
        <v>-</v>
      </c>
      <c r="X190" s="440" t="str">
        <f t="shared" si="1253"/>
        <v>-</v>
      </c>
      <c r="Y190" s="440" t="str">
        <f t="shared" si="1253"/>
        <v>-</v>
      </c>
      <c r="Z190" s="440" t="str">
        <f t="shared" si="1253"/>
        <v>-</v>
      </c>
      <c r="AA190" s="440" t="str">
        <f t="shared" si="1253"/>
        <v>-</v>
      </c>
      <c r="AB190" s="440" t="str">
        <f t="shared" si="1253"/>
        <v>-</v>
      </c>
      <c r="AC190" s="440" t="str">
        <f t="shared" si="1253"/>
        <v>-</v>
      </c>
      <c r="AD190" s="440" t="str">
        <f t="shared" si="1253"/>
        <v>-</v>
      </c>
      <c r="AE190" s="440" t="str">
        <f t="shared" si="1253"/>
        <v>-</v>
      </c>
      <c r="AF190" s="440" t="str">
        <f t="shared" si="1253"/>
        <v>-</v>
      </c>
      <c r="AG190" s="440" t="str">
        <f t="shared" si="1253"/>
        <v>-</v>
      </c>
      <c r="AH190" s="450" t="str">
        <f t="shared" si="1253"/>
        <v>-</v>
      </c>
      <c r="AI190" s="18"/>
      <c r="AJ190" s="14"/>
      <c r="AK190" s="14"/>
      <c r="AL190" s="14"/>
      <c r="AM190" s="14"/>
      <c r="AN190" s="18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</row>
    <row r="191" spans="1:60" s="1" customFormat="1" ht="20.25" customHeight="1" x14ac:dyDescent="0.25">
      <c r="A191" s="348"/>
      <c r="B191" s="534"/>
      <c r="C191" s="522" t="s">
        <v>149</v>
      </c>
      <c r="D191" s="418" t="s">
        <v>146</v>
      </c>
      <c r="E191" s="433">
        <v>90</v>
      </c>
      <c r="F191" s="434">
        <f t="shared" ref="F191:H191" si="1254">E191</f>
        <v>90</v>
      </c>
      <c r="G191" s="434">
        <f t="shared" si="1254"/>
        <v>90</v>
      </c>
      <c r="H191" s="434">
        <f t="shared" si="1254"/>
        <v>90</v>
      </c>
      <c r="I191" s="434">
        <f t="shared" ref="I191" si="1255">H191</f>
        <v>90</v>
      </c>
      <c r="J191" s="434">
        <f t="shared" ref="J191" si="1256">I191</f>
        <v>90</v>
      </c>
      <c r="K191" s="434">
        <f t="shared" ref="K191" si="1257">J191</f>
        <v>90</v>
      </c>
      <c r="L191" s="434">
        <f t="shared" ref="L191" si="1258">K191</f>
        <v>90</v>
      </c>
      <c r="M191" s="434">
        <f t="shared" ref="M191" si="1259">L191</f>
        <v>90</v>
      </c>
      <c r="N191" s="434">
        <f t="shared" ref="N191" si="1260">M191</f>
        <v>90</v>
      </c>
      <c r="O191" s="434">
        <f t="shared" ref="O191" si="1261">N191</f>
        <v>90</v>
      </c>
      <c r="P191" s="434">
        <f t="shared" ref="P191" si="1262">O191</f>
        <v>90</v>
      </c>
      <c r="Q191" s="434">
        <f t="shared" ref="Q191" si="1263">P191</f>
        <v>90</v>
      </c>
      <c r="R191" s="434">
        <f t="shared" ref="R191" si="1264">Q191</f>
        <v>90</v>
      </c>
      <c r="S191" s="434">
        <f t="shared" ref="S191" si="1265">R191</f>
        <v>90</v>
      </c>
      <c r="T191" s="434">
        <f t="shared" ref="T191" si="1266">S191</f>
        <v>90</v>
      </c>
      <c r="U191" s="434">
        <f t="shared" ref="U191" si="1267">T191</f>
        <v>90</v>
      </c>
      <c r="V191" s="434">
        <f t="shared" ref="V191" si="1268">U191</f>
        <v>90</v>
      </c>
      <c r="W191" s="434">
        <f t="shared" ref="W191" si="1269">V191</f>
        <v>90</v>
      </c>
      <c r="X191" s="434">
        <f t="shared" ref="X191" si="1270">W191</f>
        <v>90</v>
      </c>
      <c r="Y191" s="434">
        <f t="shared" ref="Y191" si="1271">X191</f>
        <v>90</v>
      </c>
      <c r="Z191" s="434">
        <f t="shared" ref="Z191" si="1272">Y191</f>
        <v>90</v>
      </c>
      <c r="AA191" s="434">
        <f t="shared" ref="AA191" si="1273">Z191</f>
        <v>90</v>
      </c>
      <c r="AB191" s="434">
        <f t="shared" ref="AB191" si="1274">AA191</f>
        <v>90</v>
      </c>
      <c r="AC191" s="434">
        <f t="shared" ref="AC191" si="1275">AB191</f>
        <v>90</v>
      </c>
      <c r="AD191" s="434">
        <f t="shared" ref="AD191" si="1276">AC191</f>
        <v>90</v>
      </c>
      <c r="AE191" s="434">
        <f t="shared" ref="AE191" si="1277">AD191</f>
        <v>90</v>
      </c>
      <c r="AF191" s="434">
        <f t="shared" ref="AF191" si="1278">AE191</f>
        <v>90</v>
      </c>
      <c r="AG191" s="434">
        <f t="shared" ref="AG191" si="1279">AF191</f>
        <v>90</v>
      </c>
      <c r="AH191" s="435">
        <f t="shared" ref="AH191" si="1280">AG191</f>
        <v>90</v>
      </c>
      <c r="AI191" s="18"/>
      <c r="AJ191" s="14"/>
      <c r="AK191" s="14"/>
      <c r="AL191" s="14"/>
      <c r="AM191" s="14"/>
      <c r="AN191" s="18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</row>
    <row r="192" spans="1:60" s="1" customFormat="1" ht="20.25" customHeight="1" x14ac:dyDescent="0.25">
      <c r="A192" s="348"/>
      <c r="B192" s="534"/>
      <c r="C192" s="523"/>
      <c r="D192" s="375" t="s">
        <v>254</v>
      </c>
      <c r="E192" s="264">
        <v>0</v>
      </c>
      <c r="F192" s="305" t="str">
        <f>IFERROR(IF((E193&lt;&gt;E$255*E192/1000),E193/E$255*1000,IF(F$5&lt;&gt;"-",E192,"-")),"-")</f>
        <v>-</v>
      </c>
      <c r="G192" s="305" t="str">
        <f t="shared" ref="G192:AH192" si="1281">IFERROR(IF((F193&lt;&gt;F$255*F192/1000),F193/F$255*1000,IF(G$5&lt;&gt;"-",F192,"-")),"-")</f>
        <v>-</v>
      </c>
      <c r="H192" s="305" t="str">
        <f t="shared" si="1281"/>
        <v>-</v>
      </c>
      <c r="I192" s="305" t="str">
        <f t="shared" si="1281"/>
        <v>-</v>
      </c>
      <c r="J192" s="305" t="str">
        <f t="shared" si="1281"/>
        <v>-</v>
      </c>
      <c r="K192" s="305" t="str">
        <f t="shared" si="1281"/>
        <v>-</v>
      </c>
      <c r="L192" s="305" t="str">
        <f t="shared" si="1281"/>
        <v>-</v>
      </c>
      <c r="M192" s="305" t="str">
        <f t="shared" si="1281"/>
        <v>-</v>
      </c>
      <c r="N192" s="305" t="str">
        <f t="shared" si="1281"/>
        <v>-</v>
      </c>
      <c r="O192" s="305" t="str">
        <f t="shared" si="1281"/>
        <v>-</v>
      </c>
      <c r="P192" s="305" t="str">
        <f t="shared" si="1281"/>
        <v>-</v>
      </c>
      <c r="Q192" s="305" t="str">
        <f t="shared" si="1281"/>
        <v>-</v>
      </c>
      <c r="R192" s="305" t="str">
        <f t="shared" si="1281"/>
        <v>-</v>
      </c>
      <c r="S192" s="305" t="str">
        <f t="shared" si="1281"/>
        <v>-</v>
      </c>
      <c r="T192" s="305" t="str">
        <f t="shared" si="1281"/>
        <v>-</v>
      </c>
      <c r="U192" s="305" t="str">
        <f t="shared" si="1281"/>
        <v>-</v>
      </c>
      <c r="V192" s="305" t="str">
        <f t="shared" si="1281"/>
        <v>-</v>
      </c>
      <c r="W192" s="305" t="str">
        <f t="shared" si="1281"/>
        <v>-</v>
      </c>
      <c r="X192" s="305" t="str">
        <f t="shared" si="1281"/>
        <v>-</v>
      </c>
      <c r="Y192" s="305" t="str">
        <f t="shared" si="1281"/>
        <v>-</v>
      </c>
      <c r="Z192" s="305" t="str">
        <f t="shared" si="1281"/>
        <v>-</v>
      </c>
      <c r="AA192" s="305" t="str">
        <f t="shared" si="1281"/>
        <v>-</v>
      </c>
      <c r="AB192" s="305" t="str">
        <f t="shared" si="1281"/>
        <v>-</v>
      </c>
      <c r="AC192" s="305" t="str">
        <f t="shared" si="1281"/>
        <v>-</v>
      </c>
      <c r="AD192" s="305" t="str">
        <f t="shared" si="1281"/>
        <v>-</v>
      </c>
      <c r="AE192" s="305" t="str">
        <f t="shared" si="1281"/>
        <v>-</v>
      </c>
      <c r="AF192" s="305" t="str">
        <f t="shared" si="1281"/>
        <v>-</v>
      </c>
      <c r="AG192" s="305" t="str">
        <f t="shared" si="1281"/>
        <v>-</v>
      </c>
      <c r="AH192" s="456" t="str">
        <f t="shared" si="1281"/>
        <v>-</v>
      </c>
      <c r="AI192" s="18"/>
      <c r="AJ192" s="14"/>
      <c r="AK192" s="14"/>
      <c r="AL192" s="14"/>
      <c r="AM192" s="14"/>
      <c r="AN192" s="18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</row>
    <row r="193" spans="1:60" s="1" customFormat="1" ht="20.25" customHeight="1" x14ac:dyDescent="0.25">
      <c r="A193" s="348"/>
      <c r="B193" s="534"/>
      <c r="C193" s="523"/>
      <c r="D193" s="273" t="s">
        <v>145</v>
      </c>
      <c r="E193" s="330">
        <f>IFERROR(E$1*E192/1000*100/100,"-")</f>
        <v>0</v>
      </c>
      <c r="F193" s="330" t="str">
        <f t="shared" ref="F193" si="1282">IFERROR(F$1*F192/1000*100/100,"-")</f>
        <v>-</v>
      </c>
      <c r="G193" s="330" t="str">
        <f t="shared" ref="G193" si="1283">IFERROR(G$1*G192/1000*100/100,"-")</f>
        <v>-</v>
      </c>
      <c r="H193" s="330" t="str">
        <f t="shared" ref="H193" si="1284">IFERROR(H$1*H192/1000*100/100,"-")</f>
        <v>-</v>
      </c>
      <c r="I193" s="330" t="str">
        <f t="shared" ref="I193" si="1285">IFERROR(I$1*I192/1000*100/100,"-")</f>
        <v>-</v>
      </c>
      <c r="J193" s="330" t="str">
        <f t="shared" ref="J193" si="1286">IFERROR(J$1*J192/1000*100/100,"-")</f>
        <v>-</v>
      </c>
      <c r="K193" s="330" t="str">
        <f t="shared" ref="K193" si="1287">IFERROR(K$1*K192/1000*100/100,"-")</f>
        <v>-</v>
      </c>
      <c r="L193" s="330" t="str">
        <f t="shared" ref="L193" si="1288">IFERROR(L$1*L192/1000*100/100,"-")</f>
        <v>-</v>
      </c>
      <c r="M193" s="330" t="str">
        <f t="shared" ref="M193" si="1289">IFERROR(M$1*M192/1000*100/100,"-")</f>
        <v>-</v>
      </c>
      <c r="N193" s="330" t="str">
        <f t="shared" ref="N193" si="1290">IFERROR(N$1*N192/1000*100/100,"-")</f>
        <v>-</v>
      </c>
      <c r="O193" s="330" t="str">
        <f t="shared" ref="O193" si="1291">IFERROR(O$1*O192/1000*100/100,"-")</f>
        <v>-</v>
      </c>
      <c r="P193" s="330" t="str">
        <f t="shared" ref="P193" si="1292">IFERROR(P$1*P192/1000*100/100,"-")</f>
        <v>-</v>
      </c>
      <c r="Q193" s="330" t="str">
        <f t="shared" ref="Q193" si="1293">IFERROR(Q$1*Q192/1000*100/100,"-")</f>
        <v>-</v>
      </c>
      <c r="R193" s="330" t="str">
        <f t="shared" ref="R193" si="1294">IFERROR(R$1*R192/1000*100/100,"-")</f>
        <v>-</v>
      </c>
      <c r="S193" s="330" t="str">
        <f t="shared" ref="S193" si="1295">IFERROR(S$1*S192/1000*100/100,"-")</f>
        <v>-</v>
      </c>
      <c r="T193" s="330" t="str">
        <f t="shared" ref="T193" si="1296">IFERROR(T$1*T192/1000*100/100,"-")</f>
        <v>-</v>
      </c>
      <c r="U193" s="330" t="str">
        <f t="shared" ref="U193" si="1297">IFERROR(U$1*U192/1000*100/100,"-")</f>
        <v>-</v>
      </c>
      <c r="V193" s="330" t="str">
        <f t="shared" ref="V193" si="1298">IFERROR(V$1*V192/1000*100/100,"-")</f>
        <v>-</v>
      </c>
      <c r="W193" s="330" t="str">
        <f t="shared" ref="W193" si="1299">IFERROR(W$1*W192/1000*100/100,"-")</f>
        <v>-</v>
      </c>
      <c r="X193" s="330" t="str">
        <f t="shared" ref="X193" si="1300">IFERROR(X$1*X192/1000*100/100,"-")</f>
        <v>-</v>
      </c>
      <c r="Y193" s="330" t="str">
        <f t="shared" ref="Y193" si="1301">IFERROR(Y$1*Y192/1000*100/100,"-")</f>
        <v>-</v>
      </c>
      <c r="Z193" s="330" t="str">
        <f t="shared" ref="Z193" si="1302">IFERROR(Z$1*Z192/1000*100/100,"-")</f>
        <v>-</v>
      </c>
      <c r="AA193" s="330" t="str">
        <f t="shared" ref="AA193" si="1303">IFERROR(AA$1*AA192/1000*100/100,"-")</f>
        <v>-</v>
      </c>
      <c r="AB193" s="330" t="str">
        <f t="shared" ref="AB193" si="1304">IFERROR(AB$1*AB192/1000*100/100,"-")</f>
        <v>-</v>
      </c>
      <c r="AC193" s="330" t="str">
        <f t="shared" ref="AC193" si="1305">IFERROR(AC$1*AC192/1000*100/100,"-")</f>
        <v>-</v>
      </c>
      <c r="AD193" s="330" t="str">
        <f t="shared" ref="AD193" si="1306">IFERROR(AD$1*AD192/1000*100/100,"-")</f>
        <v>-</v>
      </c>
      <c r="AE193" s="330" t="str">
        <f t="shared" ref="AE193" si="1307">IFERROR(AE$1*AE192/1000*100/100,"-")</f>
        <v>-</v>
      </c>
      <c r="AF193" s="330" t="str">
        <f t="shared" ref="AF193" si="1308">IFERROR(AF$1*AF192/1000*100/100,"-")</f>
        <v>-</v>
      </c>
      <c r="AG193" s="330" t="str">
        <f t="shared" ref="AG193" si="1309">IFERROR(AG$1*AG192/1000*100/100,"-")</f>
        <v>-</v>
      </c>
      <c r="AH193" s="461" t="str">
        <f t="shared" ref="AH193" si="1310">IFERROR(AH$1*AH192/1000*100/100,"-")</f>
        <v>-</v>
      </c>
      <c r="AI193" s="18"/>
      <c r="AJ193" s="14"/>
      <c r="AK193" s="14"/>
      <c r="AL193" s="14"/>
      <c r="AM193" s="14"/>
      <c r="AN193" s="18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</row>
    <row r="194" spans="1:60" s="1" customFormat="1" ht="20.25" customHeight="1" thickBot="1" x14ac:dyDescent="0.3">
      <c r="A194" s="348"/>
      <c r="B194" s="534"/>
      <c r="C194" s="523"/>
      <c r="D194" s="233" t="s">
        <v>105</v>
      </c>
      <c r="E194" s="232">
        <f>IF(Milch!E$4&gt;0,E$11,"-")</f>
        <v>2</v>
      </c>
      <c r="F194" s="232" t="str">
        <f>IF(Milch!F$4&gt;0,F$11,"-")</f>
        <v>-</v>
      </c>
      <c r="G194" s="232" t="str">
        <f>IF(Milch!G$4&gt;0,G$11,"-")</f>
        <v>-</v>
      </c>
      <c r="H194" s="232" t="str">
        <f>IF(Milch!H$4&gt;0,H$11,"-")</f>
        <v>-</v>
      </c>
      <c r="I194" s="232" t="str">
        <f>IF(Milch!I$4&gt;0,I$11,"-")</f>
        <v>-</v>
      </c>
      <c r="J194" s="232" t="str">
        <f>IF(Milch!J$4&gt;0,J$11,"-")</f>
        <v>-</v>
      </c>
      <c r="K194" s="232" t="str">
        <f>IF(Milch!K$4&gt;0,K$11,"-")</f>
        <v>-</v>
      </c>
      <c r="L194" s="232" t="str">
        <f>IF(Milch!L$4&gt;0,L$11,"-")</f>
        <v>-</v>
      </c>
      <c r="M194" s="232" t="str">
        <f>IF(Milch!M$4&gt;0,M$11,"-")</f>
        <v>-</v>
      </c>
      <c r="N194" s="232" t="str">
        <f>IF(Milch!N$4&gt;0,N$11,"-")</f>
        <v>-</v>
      </c>
      <c r="O194" s="232" t="str">
        <f>IF(Milch!O$4&gt;0,O$11,"-")</f>
        <v>-</v>
      </c>
      <c r="P194" s="232" t="str">
        <f>IF(Milch!P$4&gt;0,P$11,"-")</f>
        <v>-</v>
      </c>
      <c r="Q194" s="232" t="str">
        <f>IF(Milch!Q$4&gt;0,Q$11,"-")</f>
        <v>-</v>
      </c>
      <c r="R194" s="232" t="str">
        <f>IF(Milch!R$4&gt;0,R$11,"-")</f>
        <v>-</v>
      </c>
      <c r="S194" s="232" t="str">
        <f>IF(Milch!S$4&gt;0,S$11,"-")</f>
        <v>-</v>
      </c>
      <c r="T194" s="232" t="str">
        <f>IF(Milch!T$4&gt;0,T$11,"-")</f>
        <v>-</v>
      </c>
      <c r="U194" s="232" t="str">
        <f>IF(Milch!U$4&gt;0,U$11,"-")</f>
        <v>-</v>
      </c>
      <c r="V194" s="232" t="str">
        <f>IF(Milch!V$4&gt;0,V$11,"-")</f>
        <v>-</v>
      </c>
      <c r="W194" s="232" t="str">
        <f>IF(Milch!W$4&gt;0,W$11,"-")</f>
        <v>-</v>
      </c>
      <c r="X194" s="232" t="str">
        <f>IF(Milch!X$4&gt;0,X$11,"-")</f>
        <v>-</v>
      </c>
      <c r="Y194" s="232" t="str">
        <f>IF(Milch!Y$4&gt;0,Y$11,"-")</f>
        <v>-</v>
      </c>
      <c r="Z194" s="232" t="str">
        <f>IF(Milch!Z$4&gt;0,Z$11,"-")</f>
        <v>-</v>
      </c>
      <c r="AA194" s="232" t="str">
        <f>IF(Milch!AA$4&gt;0,AA$11,"-")</f>
        <v>-</v>
      </c>
      <c r="AB194" s="232" t="str">
        <f>IF(Milch!AB$4&gt;0,AB$11,"-")</f>
        <v>-</v>
      </c>
      <c r="AC194" s="232" t="str">
        <f>IF(Milch!AC$4&gt;0,AC$11,"-")</f>
        <v>-</v>
      </c>
      <c r="AD194" s="232" t="str">
        <f>IF(Milch!AD$4&gt;0,AD$11,"-")</f>
        <v>-</v>
      </c>
      <c r="AE194" s="232" t="str">
        <f>IF(Milch!AE$4&gt;0,AE$11,"-")</f>
        <v>-</v>
      </c>
      <c r="AF194" s="232" t="str">
        <f>IF(Milch!AF$4&gt;0,AF$11,"-")</f>
        <v>-</v>
      </c>
      <c r="AG194" s="232" t="str">
        <f>IF(Milch!AG$4&gt;0,AG$11,"-")</f>
        <v>-</v>
      </c>
      <c r="AH194" s="436" t="str">
        <f>IF(Milch!AH$4&gt;0,AH$11,"-")</f>
        <v>-</v>
      </c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</row>
    <row r="195" spans="1:60" s="1" customFormat="1" ht="20.25" hidden="1" customHeight="1" x14ac:dyDescent="0.25">
      <c r="A195" s="348"/>
      <c r="B195" s="534"/>
      <c r="C195" s="523"/>
      <c r="D195" s="297" t="s">
        <v>261</v>
      </c>
      <c r="E195" s="319">
        <f>E196</f>
        <v>0</v>
      </c>
      <c r="F195" s="319" t="str">
        <f t="shared" ref="F195" si="1311">F196</f>
        <v>-</v>
      </c>
      <c r="G195" s="319" t="str">
        <f t="shared" ref="G195" si="1312">G196</f>
        <v>-</v>
      </c>
      <c r="H195" s="319" t="str">
        <f t="shared" ref="H195" si="1313">H196</f>
        <v>-</v>
      </c>
      <c r="I195" s="319" t="str">
        <f t="shared" ref="I195" si="1314">I196</f>
        <v>-</v>
      </c>
      <c r="J195" s="319" t="str">
        <f t="shared" ref="J195" si="1315">J196</f>
        <v>-</v>
      </c>
      <c r="K195" s="319" t="str">
        <f t="shared" ref="K195" si="1316">K196</f>
        <v>-</v>
      </c>
      <c r="L195" s="319" t="str">
        <f t="shared" ref="L195" si="1317">L196</f>
        <v>-</v>
      </c>
      <c r="M195" s="319" t="str">
        <f t="shared" ref="M195" si="1318">M196</f>
        <v>-</v>
      </c>
      <c r="N195" s="319" t="str">
        <f t="shared" ref="N195" si="1319">N196</f>
        <v>-</v>
      </c>
      <c r="O195" s="319" t="str">
        <f t="shared" ref="O195" si="1320">O196</f>
        <v>-</v>
      </c>
      <c r="P195" s="319" t="str">
        <f t="shared" ref="P195" si="1321">P196</f>
        <v>-</v>
      </c>
      <c r="Q195" s="319" t="str">
        <f t="shared" ref="Q195" si="1322">Q196</f>
        <v>-</v>
      </c>
      <c r="R195" s="319" t="str">
        <f t="shared" ref="R195" si="1323">R196</f>
        <v>-</v>
      </c>
      <c r="S195" s="319" t="str">
        <f t="shared" ref="S195" si="1324">S196</f>
        <v>-</v>
      </c>
      <c r="T195" s="319" t="str">
        <f t="shared" ref="T195" si="1325">T196</f>
        <v>-</v>
      </c>
      <c r="U195" s="319" t="str">
        <f t="shared" ref="U195" si="1326">U196</f>
        <v>-</v>
      </c>
      <c r="V195" s="319" t="str">
        <f t="shared" ref="V195" si="1327">V196</f>
        <v>-</v>
      </c>
      <c r="W195" s="319" t="str">
        <f t="shared" ref="W195" si="1328">W196</f>
        <v>-</v>
      </c>
      <c r="X195" s="319" t="str">
        <f t="shared" ref="X195" si="1329">X196</f>
        <v>-</v>
      </c>
      <c r="Y195" s="319" t="str">
        <f t="shared" ref="Y195" si="1330">Y196</f>
        <v>-</v>
      </c>
      <c r="Z195" s="319" t="str">
        <f t="shared" ref="Z195" si="1331">Z196</f>
        <v>-</v>
      </c>
      <c r="AA195" s="319" t="str">
        <f t="shared" ref="AA195" si="1332">AA196</f>
        <v>-</v>
      </c>
      <c r="AB195" s="319" t="str">
        <f t="shared" ref="AB195" si="1333">AB196</f>
        <v>-</v>
      </c>
      <c r="AC195" s="319" t="str">
        <f t="shared" ref="AC195" si="1334">AC196</f>
        <v>-</v>
      </c>
      <c r="AD195" s="319" t="str">
        <f t="shared" ref="AD195" si="1335">AD196</f>
        <v>-</v>
      </c>
      <c r="AE195" s="319" t="str">
        <f t="shared" ref="AE195" si="1336">AE196</f>
        <v>-</v>
      </c>
      <c r="AF195" s="319" t="str">
        <f t="shared" ref="AF195" si="1337">AF196</f>
        <v>-</v>
      </c>
      <c r="AG195" s="319" t="str">
        <f t="shared" ref="AG195" si="1338">AG196</f>
        <v>-</v>
      </c>
      <c r="AH195" s="457" t="str">
        <f t="shared" ref="AH195" si="1339">AH196</f>
        <v>-</v>
      </c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</row>
    <row r="196" spans="1:60" s="1" customFormat="1" ht="20.25" hidden="1" customHeight="1" x14ac:dyDescent="0.25">
      <c r="A196" s="348"/>
      <c r="B196" s="534"/>
      <c r="C196" s="523"/>
      <c r="D196" s="321" t="s">
        <v>220</v>
      </c>
      <c r="E196" s="320">
        <f>IFERROR(E193/E$255*(100-E194)/100,"-")</f>
        <v>0</v>
      </c>
      <c r="F196" s="320" t="str">
        <f t="shared" ref="F196:AH196" si="1340">IFERROR(F193/F$255*(100-F194)/100,"-")</f>
        <v>-</v>
      </c>
      <c r="G196" s="320" t="str">
        <f t="shared" si="1340"/>
        <v>-</v>
      </c>
      <c r="H196" s="320" t="str">
        <f t="shared" si="1340"/>
        <v>-</v>
      </c>
      <c r="I196" s="320" t="str">
        <f t="shared" si="1340"/>
        <v>-</v>
      </c>
      <c r="J196" s="320" t="str">
        <f t="shared" si="1340"/>
        <v>-</v>
      </c>
      <c r="K196" s="320" t="str">
        <f t="shared" si="1340"/>
        <v>-</v>
      </c>
      <c r="L196" s="320" t="str">
        <f t="shared" si="1340"/>
        <v>-</v>
      </c>
      <c r="M196" s="320" t="str">
        <f t="shared" si="1340"/>
        <v>-</v>
      </c>
      <c r="N196" s="320" t="str">
        <f t="shared" si="1340"/>
        <v>-</v>
      </c>
      <c r="O196" s="320" t="str">
        <f t="shared" si="1340"/>
        <v>-</v>
      </c>
      <c r="P196" s="320" t="str">
        <f t="shared" si="1340"/>
        <v>-</v>
      </c>
      <c r="Q196" s="320" t="str">
        <f t="shared" si="1340"/>
        <v>-</v>
      </c>
      <c r="R196" s="320" t="str">
        <f t="shared" si="1340"/>
        <v>-</v>
      </c>
      <c r="S196" s="320" t="str">
        <f t="shared" si="1340"/>
        <v>-</v>
      </c>
      <c r="T196" s="320" t="str">
        <f t="shared" si="1340"/>
        <v>-</v>
      </c>
      <c r="U196" s="320" t="str">
        <f t="shared" si="1340"/>
        <v>-</v>
      </c>
      <c r="V196" s="320" t="str">
        <f t="shared" si="1340"/>
        <v>-</v>
      </c>
      <c r="W196" s="320" t="str">
        <f t="shared" si="1340"/>
        <v>-</v>
      </c>
      <c r="X196" s="320" t="str">
        <f t="shared" si="1340"/>
        <v>-</v>
      </c>
      <c r="Y196" s="320" t="str">
        <f t="shared" si="1340"/>
        <v>-</v>
      </c>
      <c r="Z196" s="320" t="str">
        <f t="shared" si="1340"/>
        <v>-</v>
      </c>
      <c r="AA196" s="320" t="str">
        <f t="shared" si="1340"/>
        <v>-</v>
      </c>
      <c r="AB196" s="320" t="str">
        <f t="shared" si="1340"/>
        <v>-</v>
      </c>
      <c r="AC196" s="320" t="str">
        <f t="shared" si="1340"/>
        <v>-</v>
      </c>
      <c r="AD196" s="320" t="str">
        <f t="shared" si="1340"/>
        <v>-</v>
      </c>
      <c r="AE196" s="320" t="str">
        <f t="shared" si="1340"/>
        <v>-</v>
      </c>
      <c r="AF196" s="320" t="str">
        <f t="shared" si="1340"/>
        <v>-</v>
      </c>
      <c r="AG196" s="320" t="str">
        <f t="shared" si="1340"/>
        <v>-</v>
      </c>
      <c r="AH196" s="460" t="str">
        <f t="shared" si="1340"/>
        <v>-</v>
      </c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</row>
    <row r="197" spans="1:60" s="1" customFormat="1" ht="20.25" hidden="1" customHeight="1" x14ac:dyDescent="0.25">
      <c r="A197" s="348"/>
      <c r="B197" s="534"/>
      <c r="C197" s="523"/>
      <c r="D197" s="297" t="s">
        <v>177</v>
      </c>
      <c r="E197" s="298">
        <f t="shared" ref="E197:AH197" si="1341">IFERROR(E191/100*E195,"0")</f>
        <v>0</v>
      </c>
      <c r="F197" s="298" t="str">
        <f t="shared" si="1341"/>
        <v>0</v>
      </c>
      <c r="G197" s="298" t="str">
        <f t="shared" si="1341"/>
        <v>0</v>
      </c>
      <c r="H197" s="298" t="str">
        <f t="shared" si="1341"/>
        <v>0</v>
      </c>
      <c r="I197" s="298" t="str">
        <f t="shared" si="1341"/>
        <v>0</v>
      </c>
      <c r="J197" s="298" t="str">
        <f t="shared" si="1341"/>
        <v>0</v>
      </c>
      <c r="K197" s="298" t="str">
        <f t="shared" si="1341"/>
        <v>0</v>
      </c>
      <c r="L197" s="298" t="str">
        <f t="shared" si="1341"/>
        <v>0</v>
      </c>
      <c r="M197" s="298" t="str">
        <f t="shared" si="1341"/>
        <v>0</v>
      </c>
      <c r="N197" s="298" t="str">
        <f t="shared" si="1341"/>
        <v>0</v>
      </c>
      <c r="O197" s="298" t="str">
        <f t="shared" si="1341"/>
        <v>0</v>
      </c>
      <c r="P197" s="298" t="str">
        <f t="shared" si="1341"/>
        <v>0</v>
      </c>
      <c r="Q197" s="298" t="str">
        <f t="shared" si="1341"/>
        <v>0</v>
      </c>
      <c r="R197" s="298" t="str">
        <f t="shared" si="1341"/>
        <v>0</v>
      </c>
      <c r="S197" s="298" t="str">
        <f t="shared" si="1341"/>
        <v>0</v>
      </c>
      <c r="T197" s="298" t="str">
        <f t="shared" si="1341"/>
        <v>0</v>
      </c>
      <c r="U197" s="298" t="str">
        <f t="shared" si="1341"/>
        <v>0</v>
      </c>
      <c r="V197" s="298" t="str">
        <f t="shared" si="1341"/>
        <v>0</v>
      </c>
      <c r="W197" s="298" t="str">
        <f t="shared" si="1341"/>
        <v>0</v>
      </c>
      <c r="X197" s="298" t="str">
        <f t="shared" si="1341"/>
        <v>0</v>
      </c>
      <c r="Y197" s="298" t="str">
        <f t="shared" si="1341"/>
        <v>0</v>
      </c>
      <c r="Z197" s="298" t="str">
        <f t="shared" si="1341"/>
        <v>0</v>
      </c>
      <c r="AA197" s="298" t="str">
        <f t="shared" si="1341"/>
        <v>0</v>
      </c>
      <c r="AB197" s="298" t="str">
        <f t="shared" si="1341"/>
        <v>0</v>
      </c>
      <c r="AC197" s="298" t="str">
        <f t="shared" si="1341"/>
        <v>0</v>
      </c>
      <c r="AD197" s="298" t="str">
        <f t="shared" si="1341"/>
        <v>0</v>
      </c>
      <c r="AE197" s="298" t="str">
        <f t="shared" si="1341"/>
        <v>0</v>
      </c>
      <c r="AF197" s="298" t="str">
        <f t="shared" si="1341"/>
        <v>0</v>
      </c>
      <c r="AG197" s="298" t="str">
        <f t="shared" si="1341"/>
        <v>0</v>
      </c>
      <c r="AH197" s="438" t="str">
        <f t="shared" si="1341"/>
        <v>0</v>
      </c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</row>
    <row r="198" spans="1:60" s="1" customFormat="1" ht="20.25" hidden="1" customHeight="1" thickBot="1" x14ac:dyDescent="0.3">
      <c r="A198" s="348"/>
      <c r="B198" s="534"/>
      <c r="C198" s="524"/>
      <c r="D198" s="439" t="str">
        <f>$D$112</f>
        <v>Kraftfutter FM
Basis 88 ohne Rest</v>
      </c>
      <c r="E198" s="440">
        <f>IFERROR(E195*100/88,"-")</f>
        <v>0</v>
      </c>
      <c r="F198" s="440" t="str">
        <f t="shared" ref="F198" si="1342">IFERROR(F195*100/88,"-")</f>
        <v>-</v>
      </c>
      <c r="G198" s="440" t="str">
        <f t="shared" ref="G198:H198" si="1343">IFERROR(G195*100/88,"-")</f>
        <v>-</v>
      </c>
      <c r="H198" s="440" t="str">
        <f t="shared" si="1343"/>
        <v>-</v>
      </c>
      <c r="I198" s="440" t="str">
        <f t="shared" ref="I198:AH198" si="1344">IFERROR(I195*100/88,"-")</f>
        <v>-</v>
      </c>
      <c r="J198" s="440" t="str">
        <f t="shared" si="1344"/>
        <v>-</v>
      </c>
      <c r="K198" s="440" t="str">
        <f t="shared" si="1344"/>
        <v>-</v>
      </c>
      <c r="L198" s="440" t="str">
        <f t="shared" si="1344"/>
        <v>-</v>
      </c>
      <c r="M198" s="440" t="str">
        <f t="shared" si="1344"/>
        <v>-</v>
      </c>
      <c r="N198" s="440" t="str">
        <f t="shared" si="1344"/>
        <v>-</v>
      </c>
      <c r="O198" s="440" t="str">
        <f t="shared" si="1344"/>
        <v>-</v>
      </c>
      <c r="P198" s="440" t="str">
        <f t="shared" si="1344"/>
        <v>-</v>
      </c>
      <c r="Q198" s="440" t="str">
        <f t="shared" si="1344"/>
        <v>-</v>
      </c>
      <c r="R198" s="440" t="str">
        <f t="shared" si="1344"/>
        <v>-</v>
      </c>
      <c r="S198" s="440" t="str">
        <f t="shared" si="1344"/>
        <v>-</v>
      </c>
      <c r="T198" s="440" t="str">
        <f t="shared" si="1344"/>
        <v>-</v>
      </c>
      <c r="U198" s="440" t="str">
        <f t="shared" si="1344"/>
        <v>-</v>
      </c>
      <c r="V198" s="440" t="str">
        <f t="shared" si="1344"/>
        <v>-</v>
      </c>
      <c r="W198" s="440" t="str">
        <f t="shared" si="1344"/>
        <v>-</v>
      </c>
      <c r="X198" s="440" t="str">
        <f t="shared" si="1344"/>
        <v>-</v>
      </c>
      <c r="Y198" s="440" t="str">
        <f t="shared" si="1344"/>
        <v>-</v>
      </c>
      <c r="Z198" s="440" t="str">
        <f t="shared" si="1344"/>
        <v>-</v>
      </c>
      <c r="AA198" s="440" t="str">
        <f t="shared" si="1344"/>
        <v>-</v>
      </c>
      <c r="AB198" s="440" t="str">
        <f t="shared" si="1344"/>
        <v>-</v>
      </c>
      <c r="AC198" s="440" t="str">
        <f t="shared" si="1344"/>
        <v>-</v>
      </c>
      <c r="AD198" s="440" t="str">
        <f t="shared" si="1344"/>
        <v>-</v>
      </c>
      <c r="AE198" s="440" t="str">
        <f t="shared" si="1344"/>
        <v>-</v>
      </c>
      <c r="AF198" s="440" t="str">
        <f t="shared" si="1344"/>
        <v>-</v>
      </c>
      <c r="AG198" s="440" t="str">
        <f t="shared" si="1344"/>
        <v>-</v>
      </c>
      <c r="AH198" s="450" t="str">
        <f t="shared" si="1344"/>
        <v>-</v>
      </c>
      <c r="AI198" s="18"/>
      <c r="AJ198" s="14"/>
      <c r="AK198" s="14"/>
      <c r="AL198" s="14"/>
      <c r="AM198" s="14"/>
      <c r="AN198" s="18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</row>
    <row r="199" spans="1:60" s="1" customFormat="1" ht="20.25" customHeight="1" x14ac:dyDescent="0.25">
      <c r="A199" s="348"/>
      <c r="B199" s="534"/>
      <c r="C199" s="522" t="s">
        <v>148</v>
      </c>
      <c r="D199" s="418" t="s">
        <v>146</v>
      </c>
      <c r="E199" s="433">
        <v>150</v>
      </c>
      <c r="F199" s="434">
        <f t="shared" ref="F199:H199" si="1345">E199</f>
        <v>150</v>
      </c>
      <c r="G199" s="434">
        <f t="shared" si="1345"/>
        <v>150</v>
      </c>
      <c r="H199" s="434">
        <f t="shared" si="1345"/>
        <v>150</v>
      </c>
      <c r="I199" s="434">
        <f t="shared" ref="I199" si="1346">H199</f>
        <v>150</v>
      </c>
      <c r="J199" s="434">
        <f t="shared" ref="J199" si="1347">I199</f>
        <v>150</v>
      </c>
      <c r="K199" s="434">
        <f t="shared" ref="K199" si="1348">J199</f>
        <v>150</v>
      </c>
      <c r="L199" s="434">
        <f t="shared" ref="L199" si="1349">K199</f>
        <v>150</v>
      </c>
      <c r="M199" s="434">
        <f t="shared" ref="M199" si="1350">L199</f>
        <v>150</v>
      </c>
      <c r="N199" s="434">
        <f t="shared" ref="N199" si="1351">M199</f>
        <v>150</v>
      </c>
      <c r="O199" s="434">
        <f t="shared" ref="O199" si="1352">N199</f>
        <v>150</v>
      </c>
      <c r="P199" s="434">
        <f t="shared" ref="P199" si="1353">O199</f>
        <v>150</v>
      </c>
      <c r="Q199" s="434">
        <f t="shared" ref="Q199" si="1354">P199</f>
        <v>150</v>
      </c>
      <c r="R199" s="434">
        <f t="shared" ref="R199" si="1355">Q199</f>
        <v>150</v>
      </c>
      <c r="S199" s="434">
        <f t="shared" ref="S199" si="1356">R199</f>
        <v>150</v>
      </c>
      <c r="T199" s="434">
        <f t="shared" ref="T199" si="1357">S199</f>
        <v>150</v>
      </c>
      <c r="U199" s="434">
        <f t="shared" ref="U199" si="1358">T199</f>
        <v>150</v>
      </c>
      <c r="V199" s="434">
        <f t="shared" ref="V199" si="1359">U199</f>
        <v>150</v>
      </c>
      <c r="W199" s="434">
        <f t="shared" ref="W199" si="1360">V199</f>
        <v>150</v>
      </c>
      <c r="X199" s="434">
        <f t="shared" ref="X199" si="1361">W199</f>
        <v>150</v>
      </c>
      <c r="Y199" s="434">
        <f t="shared" ref="Y199" si="1362">X199</f>
        <v>150</v>
      </c>
      <c r="Z199" s="434">
        <f t="shared" ref="Z199" si="1363">Y199</f>
        <v>150</v>
      </c>
      <c r="AA199" s="434">
        <f t="shared" ref="AA199" si="1364">Z199</f>
        <v>150</v>
      </c>
      <c r="AB199" s="434">
        <f t="shared" ref="AB199" si="1365">AA199</f>
        <v>150</v>
      </c>
      <c r="AC199" s="434">
        <f t="shared" ref="AC199" si="1366">AB199</f>
        <v>150</v>
      </c>
      <c r="AD199" s="434">
        <f t="shared" ref="AD199" si="1367">AC199</f>
        <v>150</v>
      </c>
      <c r="AE199" s="434">
        <f t="shared" ref="AE199" si="1368">AD199</f>
        <v>150</v>
      </c>
      <c r="AF199" s="434">
        <f t="shared" ref="AF199" si="1369">AE199</f>
        <v>150</v>
      </c>
      <c r="AG199" s="434">
        <f t="shared" ref="AG199" si="1370">AF199</f>
        <v>150</v>
      </c>
      <c r="AH199" s="435">
        <f t="shared" ref="AH199" si="1371">AG199</f>
        <v>150</v>
      </c>
      <c r="AI199" s="18"/>
      <c r="AJ199" s="14"/>
      <c r="AK199" s="14"/>
      <c r="AL199" s="14"/>
      <c r="AM199" s="14"/>
      <c r="AN199" s="18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</row>
    <row r="200" spans="1:60" s="1" customFormat="1" ht="20.25" customHeight="1" x14ac:dyDescent="0.25">
      <c r="A200" s="348"/>
      <c r="B200" s="534"/>
      <c r="C200" s="523"/>
      <c r="D200" s="375" t="s">
        <v>255</v>
      </c>
      <c r="E200" s="264">
        <v>0</v>
      </c>
      <c r="F200" s="305" t="str">
        <f>IFERROR(IF((E201&lt;&gt;E$255*E200/1000),E201/E$255*1000,IF(F$5&lt;&gt;"-",E200,"-")),"-")</f>
        <v>-</v>
      </c>
      <c r="G200" s="305" t="str">
        <f t="shared" ref="G200:AH200" si="1372">IFERROR(IF((F201&lt;&gt;F$255*F200/1000),F201/F$255*1000,IF(G$5&lt;&gt;"-",F200,"-")),"-")</f>
        <v>-</v>
      </c>
      <c r="H200" s="305" t="str">
        <f t="shared" si="1372"/>
        <v>-</v>
      </c>
      <c r="I200" s="305" t="str">
        <f t="shared" si="1372"/>
        <v>-</v>
      </c>
      <c r="J200" s="305" t="str">
        <f t="shared" si="1372"/>
        <v>-</v>
      </c>
      <c r="K200" s="305" t="str">
        <f t="shared" si="1372"/>
        <v>-</v>
      </c>
      <c r="L200" s="305" t="str">
        <f t="shared" si="1372"/>
        <v>-</v>
      </c>
      <c r="M200" s="305" t="str">
        <f t="shared" si="1372"/>
        <v>-</v>
      </c>
      <c r="N200" s="305" t="str">
        <f t="shared" si="1372"/>
        <v>-</v>
      </c>
      <c r="O200" s="305" t="str">
        <f t="shared" si="1372"/>
        <v>-</v>
      </c>
      <c r="P200" s="305" t="str">
        <f t="shared" si="1372"/>
        <v>-</v>
      </c>
      <c r="Q200" s="305" t="str">
        <f t="shared" si="1372"/>
        <v>-</v>
      </c>
      <c r="R200" s="305" t="str">
        <f t="shared" si="1372"/>
        <v>-</v>
      </c>
      <c r="S200" s="305" t="str">
        <f t="shared" si="1372"/>
        <v>-</v>
      </c>
      <c r="T200" s="305" t="str">
        <f t="shared" si="1372"/>
        <v>-</v>
      </c>
      <c r="U200" s="305" t="str">
        <f t="shared" si="1372"/>
        <v>-</v>
      </c>
      <c r="V200" s="305" t="str">
        <f t="shared" si="1372"/>
        <v>-</v>
      </c>
      <c r="W200" s="305" t="str">
        <f t="shared" si="1372"/>
        <v>-</v>
      </c>
      <c r="X200" s="305" t="str">
        <f t="shared" si="1372"/>
        <v>-</v>
      </c>
      <c r="Y200" s="305" t="str">
        <f t="shared" si="1372"/>
        <v>-</v>
      </c>
      <c r="Z200" s="305" t="str">
        <f t="shared" si="1372"/>
        <v>-</v>
      </c>
      <c r="AA200" s="305" t="str">
        <f t="shared" si="1372"/>
        <v>-</v>
      </c>
      <c r="AB200" s="305" t="str">
        <f t="shared" si="1372"/>
        <v>-</v>
      </c>
      <c r="AC200" s="305" t="str">
        <f t="shared" si="1372"/>
        <v>-</v>
      </c>
      <c r="AD200" s="305" t="str">
        <f t="shared" si="1372"/>
        <v>-</v>
      </c>
      <c r="AE200" s="305" t="str">
        <f t="shared" si="1372"/>
        <v>-</v>
      </c>
      <c r="AF200" s="305" t="str">
        <f t="shared" si="1372"/>
        <v>-</v>
      </c>
      <c r="AG200" s="305" t="str">
        <f t="shared" si="1372"/>
        <v>-</v>
      </c>
      <c r="AH200" s="456" t="str">
        <f t="shared" si="1372"/>
        <v>-</v>
      </c>
      <c r="AI200" s="18"/>
      <c r="AJ200" s="14"/>
      <c r="AK200" s="14"/>
      <c r="AL200" s="14"/>
      <c r="AM200" s="14"/>
      <c r="AN200" s="18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</row>
    <row r="201" spans="1:60" s="1" customFormat="1" ht="20.25" customHeight="1" x14ac:dyDescent="0.25">
      <c r="A201" s="348"/>
      <c r="B201" s="534"/>
      <c r="C201" s="523"/>
      <c r="D201" s="273" t="s">
        <v>145</v>
      </c>
      <c r="E201" s="330">
        <f>IFERROR(E$1*E200/1000*100/100,"-")</f>
        <v>0</v>
      </c>
      <c r="F201" s="330" t="str">
        <f t="shared" ref="F201" si="1373">IFERROR(F$1*F200/1000*100/100,"-")</f>
        <v>-</v>
      </c>
      <c r="G201" s="330" t="str">
        <f t="shared" ref="G201" si="1374">IFERROR(G$1*G200/1000*100/100,"-")</f>
        <v>-</v>
      </c>
      <c r="H201" s="330" t="str">
        <f t="shared" ref="H201" si="1375">IFERROR(H$1*H200/1000*100/100,"-")</f>
        <v>-</v>
      </c>
      <c r="I201" s="330" t="str">
        <f t="shared" ref="I201" si="1376">IFERROR(I$1*I200/1000*100/100,"-")</f>
        <v>-</v>
      </c>
      <c r="J201" s="330" t="str">
        <f t="shared" ref="J201" si="1377">IFERROR(J$1*J200/1000*100/100,"-")</f>
        <v>-</v>
      </c>
      <c r="K201" s="330" t="str">
        <f t="shared" ref="K201" si="1378">IFERROR(K$1*K200/1000*100/100,"-")</f>
        <v>-</v>
      </c>
      <c r="L201" s="330" t="str">
        <f t="shared" ref="L201" si="1379">IFERROR(L$1*L200/1000*100/100,"-")</f>
        <v>-</v>
      </c>
      <c r="M201" s="330" t="str">
        <f t="shared" ref="M201" si="1380">IFERROR(M$1*M200/1000*100/100,"-")</f>
        <v>-</v>
      </c>
      <c r="N201" s="330" t="str">
        <f t="shared" ref="N201" si="1381">IFERROR(N$1*N200/1000*100/100,"-")</f>
        <v>-</v>
      </c>
      <c r="O201" s="330" t="str">
        <f t="shared" ref="O201" si="1382">IFERROR(O$1*O200/1000*100/100,"-")</f>
        <v>-</v>
      </c>
      <c r="P201" s="330" t="str">
        <f t="shared" ref="P201" si="1383">IFERROR(P$1*P200/1000*100/100,"-")</f>
        <v>-</v>
      </c>
      <c r="Q201" s="330" t="str">
        <f t="shared" ref="Q201" si="1384">IFERROR(Q$1*Q200/1000*100/100,"-")</f>
        <v>-</v>
      </c>
      <c r="R201" s="330" t="str">
        <f t="shared" ref="R201" si="1385">IFERROR(R$1*R200/1000*100/100,"-")</f>
        <v>-</v>
      </c>
      <c r="S201" s="330" t="str">
        <f t="shared" ref="S201" si="1386">IFERROR(S$1*S200/1000*100/100,"-")</f>
        <v>-</v>
      </c>
      <c r="T201" s="330" t="str">
        <f t="shared" ref="T201" si="1387">IFERROR(T$1*T200/1000*100/100,"-")</f>
        <v>-</v>
      </c>
      <c r="U201" s="330" t="str">
        <f t="shared" ref="U201" si="1388">IFERROR(U$1*U200/1000*100/100,"-")</f>
        <v>-</v>
      </c>
      <c r="V201" s="330" t="str">
        <f t="shared" ref="V201" si="1389">IFERROR(V$1*V200/1000*100/100,"-")</f>
        <v>-</v>
      </c>
      <c r="W201" s="330" t="str">
        <f t="shared" ref="W201" si="1390">IFERROR(W$1*W200/1000*100/100,"-")</f>
        <v>-</v>
      </c>
      <c r="X201" s="330" t="str">
        <f t="shared" ref="X201" si="1391">IFERROR(X$1*X200/1000*100/100,"-")</f>
        <v>-</v>
      </c>
      <c r="Y201" s="330" t="str">
        <f t="shared" ref="Y201" si="1392">IFERROR(Y$1*Y200/1000*100/100,"-")</f>
        <v>-</v>
      </c>
      <c r="Z201" s="330" t="str">
        <f t="shared" ref="Z201" si="1393">IFERROR(Z$1*Z200/1000*100/100,"-")</f>
        <v>-</v>
      </c>
      <c r="AA201" s="330" t="str">
        <f t="shared" ref="AA201" si="1394">IFERROR(AA$1*AA200/1000*100/100,"-")</f>
        <v>-</v>
      </c>
      <c r="AB201" s="330" t="str">
        <f t="shared" ref="AB201" si="1395">IFERROR(AB$1*AB200/1000*100/100,"-")</f>
        <v>-</v>
      </c>
      <c r="AC201" s="330" t="str">
        <f t="shared" ref="AC201" si="1396">IFERROR(AC$1*AC200/1000*100/100,"-")</f>
        <v>-</v>
      </c>
      <c r="AD201" s="330" t="str">
        <f t="shared" ref="AD201" si="1397">IFERROR(AD$1*AD200/1000*100/100,"-")</f>
        <v>-</v>
      </c>
      <c r="AE201" s="330" t="str">
        <f t="shared" ref="AE201" si="1398">IFERROR(AE$1*AE200/1000*100/100,"-")</f>
        <v>-</v>
      </c>
      <c r="AF201" s="330" t="str">
        <f t="shared" ref="AF201" si="1399">IFERROR(AF$1*AF200/1000*100/100,"-")</f>
        <v>-</v>
      </c>
      <c r="AG201" s="330" t="str">
        <f t="shared" ref="AG201" si="1400">IFERROR(AG$1*AG200/1000*100/100,"-")</f>
        <v>-</v>
      </c>
      <c r="AH201" s="461" t="str">
        <f t="shared" ref="AH201" si="1401">IFERROR(AH$1*AH200/1000*100/100,"-")</f>
        <v>-</v>
      </c>
      <c r="AI201" s="18"/>
      <c r="AJ201" s="14"/>
      <c r="AK201" s="14"/>
      <c r="AL201" s="14"/>
      <c r="AM201" s="14"/>
      <c r="AN201" s="18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</row>
    <row r="202" spans="1:60" s="1" customFormat="1" ht="20.25" customHeight="1" x14ac:dyDescent="0.25">
      <c r="A202" s="348"/>
      <c r="B202" s="534"/>
      <c r="C202" s="523"/>
      <c r="D202" s="233" t="s">
        <v>105</v>
      </c>
      <c r="E202" s="232">
        <f>IF(Milch!E$4&gt;0,E$11,"-")</f>
        <v>2</v>
      </c>
      <c r="F202" s="232" t="str">
        <f>IF(Milch!F$4&gt;0,F$11,"-")</f>
        <v>-</v>
      </c>
      <c r="G202" s="232" t="str">
        <f>IF(Milch!G$4&gt;0,G$11,"-")</f>
        <v>-</v>
      </c>
      <c r="H202" s="232" t="str">
        <f>IF(Milch!H$4&gt;0,H$11,"-")</f>
        <v>-</v>
      </c>
      <c r="I202" s="232" t="str">
        <f>IF(Milch!I$4&gt;0,I$11,"-")</f>
        <v>-</v>
      </c>
      <c r="J202" s="232" t="str">
        <f>IF(Milch!J$4&gt;0,J$11,"-")</f>
        <v>-</v>
      </c>
      <c r="K202" s="232" t="str">
        <f>IF(Milch!K$4&gt;0,K$11,"-")</f>
        <v>-</v>
      </c>
      <c r="L202" s="232" t="str">
        <f>IF(Milch!L$4&gt;0,L$11,"-")</f>
        <v>-</v>
      </c>
      <c r="M202" s="232" t="str">
        <f>IF(Milch!M$4&gt;0,M$11,"-")</f>
        <v>-</v>
      </c>
      <c r="N202" s="232" t="str">
        <f>IF(Milch!N$4&gt;0,N$11,"-")</f>
        <v>-</v>
      </c>
      <c r="O202" s="232" t="str">
        <f>IF(Milch!O$4&gt;0,O$11,"-")</f>
        <v>-</v>
      </c>
      <c r="P202" s="232" t="str">
        <f>IF(Milch!P$4&gt;0,P$11,"-")</f>
        <v>-</v>
      </c>
      <c r="Q202" s="232" t="str">
        <f>IF(Milch!Q$4&gt;0,Q$11,"-")</f>
        <v>-</v>
      </c>
      <c r="R202" s="232" t="str">
        <f>IF(Milch!R$4&gt;0,R$11,"-")</f>
        <v>-</v>
      </c>
      <c r="S202" s="232" t="str">
        <f>IF(Milch!S$4&gt;0,S$11,"-")</f>
        <v>-</v>
      </c>
      <c r="T202" s="232" t="str">
        <f>IF(Milch!T$4&gt;0,T$11,"-")</f>
        <v>-</v>
      </c>
      <c r="U202" s="232" t="str">
        <f>IF(Milch!U$4&gt;0,U$11,"-")</f>
        <v>-</v>
      </c>
      <c r="V202" s="232" t="str">
        <f>IF(Milch!V$4&gt;0,V$11,"-")</f>
        <v>-</v>
      </c>
      <c r="W202" s="232" t="str">
        <f>IF(Milch!W$4&gt;0,W$11,"-")</f>
        <v>-</v>
      </c>
      <c r="X202" s="232" t="str">
        <f>IF(Milch!X$4&gt;0,X$11,"-")</f>
        <v>-</v>
      </c>
      <c r="Y202" s="232" t="str">
        <f>IF(Milch!Y$4&gt;0,Y$11,"-")</f>
        <v>-</v>
      </c>
      <c r="Z202" s="232" t="str">
        <f>IF(Milch!Z$4&gt;0,Z$11,"-")</f>
        <v>-</v>
      </c>
      <c r="AA202" s="232" t="str">
        <f>IF(Milch!AA$4&gt;0,AA$11,"-")</f>
        <v>-</v>
      </c>
      <c r="AB202" s="232" t="str">
        <f>IF(Milch!AB$4&gt;0,AB$11,"-")</f>
        <v>-</v>
      </c>
      <c r="AC202" s="232" t="str">
        <f>IF(Milch!AC$4&gt;0,AC$11,"-")</f>
        <v>-</v>
      </c>
      <c r="AD202" s="232" t="str">
        <f>IF(Milch!AD$4&gt;0,AD$11,"-")</f>
        <v>-</v>
      </c>
      <c r="AE202" s="232" t="str">
        <f>IF(Milch!AE$4&gt;0,AE$11,"-")</f>
        <v>-</v>
      </c>
      <c r="AF202" s="232" t="str">
        <f>IF(Milch!AF$4&gt;0,AF$11,"-")</f>
        <v>-</v>
      </c>
      <c r="AG202" s="232" t="str">
        <f>IF(Milch!AG$4&gt;0,AG$11,"-")</f>
        <v>-</v>
      </c>
      <c r="AH202" s="436" t="str">
        <f>IF(Milch!AH$4&gt;0,AH$11,"-")</f>
        <v>-</v>
      </c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</row>
    <row r="203" spans="1:60" s="1" customFormat="1" ht="20.25" hidden="1" customHeight="1" x14ac:dyDescent="0.25">
      <c r="A203" s="348"/>
      <c r="B203" s="534"/>
      <c r="C203" s="523"/>
      <c r="D203" s="297" t="s">
        <v>261</v>
      </c>
      <c r="E203" s="319">
        <f>E204</f>
        <v>0</v>
      </c>
      <c r="F203" s="319" t="str">
        <f t="shared" ref="F203" si="1402">F204</f>
        <v>-</v>
      </c>
      <c r="G203" s="319" t="str">
        <f t="shared" ref="G203" si="1403">G204</f>
        <v>-</v>
      </c>
      <c r="H203" s="319" t="str">
        <f t="shared" ref="H203" si="1404">H204</f>
        <v>-</v>
      </c>
      <c r="I203" s="319" t="str">
        <f t="shared" ref="I203" si="1405">I204</f>
        <v>-</v>
      </c>
      <c r="J203" s="319" t="str">
        <f t="shared" ref="J203" si="1406">J204</f>
        <v>-</v>
      </c>
      <c r="K203" s="319" t="str">
        <f t="shared" ref="K203" si="1407">K204</f>
        <v>-</v>
      </c>
      <c r="L203" s="319" t="str">
        <f t="shared" ref="L203" si="1408">L204</f>
        <v>-</v>
      </c>
      <c r="M203" s="319" t="str">
        <f t="shared" ref="M203" si="1409">M204</f>
        <v>-</v>
      </c>
      <c r="N203" s="319" t="str">
        <f t="shared" ref="N203" si="1410">N204</f>
        <v>-</v>
      </c>
      <c r="O203" s="319" t="str">
        <f t="shared" ref="O203" si="1411">O204</f>
        <v>-</v>
      </c>
      <c r="P203" s="319" t="str">
        <f t="shared" ref="P203" si="1412">P204</f>
        <v>-</v>
      </c>
      <c r="Q203" s="319" t="str">
        <f t="shared" ref="Q203" si="1413">Q204</f>
        <v>-</v>
      </c>
      <c r="R203" s="319" t="str">
        <f t="shared" ref="R203" si="1414">R204</f>
        <v>-</v>
      </c>
      <c r="S203" s="319" t="str">
        <f t="shared" ref="S203" si="1415">S204</f>
        <v>-</v>
      </c>
      <c r="T203" s="319" t="str">
        <f t="shared" ref="T203" si="1416">T204</f>
        <v>-</v>
      </c>
      <c r="U203" s="319" t="str">
        <f t="shared" ref="U203" si="1417">U204</f>
        <v>-</v>
      </c>
      <c r="V203" s="319" t="str">
        <f t="shared" ref="V203" si="1418">V204</f>
        <v>-</v>
      </c>
      <c r="W203" s="319" t="str">
        <f t="shared" ref="W203" si="1419">W204</f>
        <v>-</v>
      </c>
      <c r="X203" s="319" t="str">
        <f t="shared" ref="X203" si="1420">X204</f>
        <v>-</v>
      </c>
      <c r="Y203" s="319" t="str">
        <f t="shared" ref="Y203" si="1421">Y204</f>
        <v>-</v>
      </c>
      <c r="Z203" s="319" t="str">
        <f t="shared" ref="Z203" si="1422">Z204</f>
        <v>-</v>
      </c>
      <c r="AA203" s="319" t="str">
        <f t="shared" ref="AA203" si="1423">AA204</f>
        <v>-</v>
      </c>
      <c r="AB203" s="319" t="str">
        <f t="shared" ref="AB203" si="1424">AB204</f>
        <v>-</v>
      </c>
      <c r="AC203" s="319" t="str">
        <f t="shared" ref="AC203" si="1425">AC204</f>
        <v>-</v>
      </c>
      <c r="AD203" s="319" t="str">
        <f t="shared" ref="AD203" si="1426">AD204</f>
        <v>-</v>
      </c>
      <c r="AE203" s="319" t="str">
        <f t="shared" ref="AE203" si="1427">AE204</f>
        <v>-</v>
      </c>
      <c r="AF203" s="319" t="str">
        <f t="shared" ref="AF203" si="1428">AF204</f>
        <v>-</v>
      </c>
      <c r="AG203" s="319" t="str">
        <f t="shared" ref="AG203" si="1429">AG204</f>
        <v>-</v>
      </c>
      <c r="AH203" s="457" t="str">
        <f t="shared" ref="AH203" si="1430">AH204</f>
        <v>-</v>
      </c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</row>
    <row r="204" spans="1:60" s="1" customFormat="1" ht="20.25" hidden="1" customHeight="1" x14ac:dyDescent="0.25">
      <c r="A204" s="348"/>
      <c r="B204" s="534"/>
      <c r="C204" s="523"/>
      <c r="D204" s="321" t="s">
        <v>220</v>
      </c>
      <c r="E204" s="320">
        <f>IFERROR(E201/E$255*(100-E202)/100,"-")</f>
        <v>0</v>
      </c>
      <c r="F204" s="320" t="str">
        <f t="shared" ref="F204:AH204" si="1431">IFERROR(F201/F$255*(100-F202)/100,"-")</f>
        <v>-</v>
      </c>
      <c r="G204" s="320" t="str">
        <f t="shared" si="1431"/>
        <v>-</v>
      </c>
      <c r="H204" s="320" t="str">
        <f t="shared" si="1431"/>
        <v>-</v>
      </c>
      <c r="I204" s="320" t="str">
        <f t="shared" si="1431"/>
        <v>-</v>
      </c>
      <c r="J204" s="320" t="str">
        <f t="shared" si="1431"/>
        <v>-</v>
      </c>
      <c r="K204" s="320" t="str">
        <f t="shared" si="1431"/>
        <v>-</v>
      </c>
      <c r="L204" s="320" t="str">
        <f t="shared" si="1431"/>
        <v>-</v>
      </c>
      <c r="M204" s="320" t="str">
        <f t="shared" si="1431"/>
        <v>-</v>
      </c>
      <c r="N204" s="320" t="str">
        <f t="shared" si="1431"/>
        <v>-</v>
      </c>
      <c r="O204" s="320" t="str">
        <f t="shared" si="1431"/>
        <v>-</v>
      </c>
      <c r="P204" s="320" t="str">
        <f t="shared" si="1431"/>
        <v>-</v>
      </c>
      <c r="Q204" s="320" t="str">
        <f t="shared" si="1431"/>
        <v>-</v>
      </c>
      <c r="R204" s="320" t="str">
        <f t="shared" si="1431"/>
        <v>-</v>
      </c>
      <c r="S204" s="320" t="str">
        <f t="shared" si="1431"/>
        <v>-</v>
      </c>
      <c r="T204" s="320" t="str">
        <f t="shared" si="1431"/>
        <v>-</v>
      </c>
      <c r="U204" s="320" t="str">
        <f t="shared" si="1431"/>
        <v>-</v>
      </c>
      <c r="V204" s="320" t="str">
        <f t="shared" si="1431"/>
        <v>-</v>
      </c>
      <c r="W204" s="320" t="str">
        <f t="shared" si="1431"/>
        <v>-</v>
      </c>
      <c r="X204" s="320" t="str">
        <f t="shared" si="1431"/>
        <v>-</v>
      </c>
      <c r="Y204" s="320" t="str">
        <f t="shared" si="1431"/>
        <v>-</v>
      </c>
      <c r="Z204" s="320" t="str">
        <f t="shared" si="1431"/>
        <v>-</v>
      </c>
      <c r="AA204" s="320" t="str">
        <f t="shared" si="1431"/>
        <v>-</v>
      </c>
      <c r="AB204" s="320" t="str">
        <f t="shared" si="1431"/>
        <v>-</v>
      </c>
      <c r="AC204" s="320" t="str">
        <f t="shared" si="1431"/>
        <v>-</v>
      </c>
      <c r="AD204" s="320" t="str">
        <f t="shared" si="1431"/>
        <v>-</v>
      </c>
      <c r="AE204" s="320" t="str">
        <f t="shared" si="1431"/>
        <v>-</v>
      </c>
      <c r="AF204" s="320" t="str">
        <f t="shared" si="1431"/>
        <v>-</v>
      </c>
      <c r="AG204" s="320" t="str">
        <f t="shared" si="1431"/>
        <v>-</v>
      </c>
      <c r="AH204" s="460" t="str">
        <f t="shared" si="1431"/>
        <v>-</v>
      </c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1:60" s="1" customFormat="1" ht="20.25" hidden="1" customHeight="1" x14ac:dyDescent="0.25">
      <c r="A205" s="348"/>
      <c r="B205" s="534"/>
      <c r="C205" s="523"/>
      <c r="D205" s="297" t="s">
        <v>177</v>
      </c>
      <c r="E205" s="362">
        <f t="shared" ref="E205:AH205" si="1432">IFERROR(E199/100*E203,"0")</f>
        <v>0</v>
      </c>
      <c r="F205" s="362" t="str">
        <f t="shared" si="1432"/>
        <v>0</v>
      </c>
      <c r="G205" s="362" t="str">
        <f t="shared" si="1432"/>
        <v>0</v>
      </c>
      <c r="H205" s="362" t="str">
        <f t="shared" si="1432"/>
        <v>0</v>
      </c>
      <c r="I205" s="362" t="str">
        <f t="shared" si="1432"/>
        <v>0</v>
      </c>
      <c r="J205" s="362" t="str">
        <f t="shared" si="1432"/>
        <v>0</v>
      </c>
      <c r="K205" s="362" t="str">
        <f t="shared" si="1432"/>
        <v>0</v>
      </c>
      <c r="L205" s="362" t="str">
        <f t="shared" si="1432"/>
        <v>0</v>
      </c>
      <c r="M205" s="362" t="str">
        <f t="shared" si="1432"/>
        <v>0</v>
      </c>
      <c r="N205" s="362" t="str">
        <f t="shared" si="1432"/>
        <v>0</v>
      </c>
      <c r="O205" s="362" t="str">
        <f t="shared" si="1432"/>
        <v>0</v>
      </c>
      <c r="P205" s="362" t="str">
        <f t="shared" si="1432"/>
        <v>0</v>
      </c>
      <c r="Q205" s="362" t="str">
        <f t="shared" si="1432"/>
        <v>0</v>
      </c>
      <c r="R205" s="362" t="str">
        <f t="shared" si="1432"/>
        <v>0</v>
      </c>
      <c r="S205" s="362" t="str">
        <f t="shared" si="1432"/>
        <v>0</v>
      </c>
      <c r="T205" s="362" t="str">
        <f t="shared" si="1432"/>
        <v>0</v>
      </c>
      <c r="U205" s="362" t="str">
        <f t="shared" si="1432"/>
        <v>0</v>
      </c>
      <c r="V205" s="362" t="str">
        <f t="shared" si="1432"/>
        <v>0</v>
      </c>
      <c r="W205" s="362" t="str">
        <f t="shared" si="1432"/>
        <v>0</v>
      </c>
      <c r="X205" s="362" t="str">
        <f t="shared" si="1432"/>
        <v>0</v>
      </c>
      <c r="Y205" s="362" t="str">
        <f t="shared" si="1432"/>
        <v>0</v>
      </c>
      <c r="Z205" s="362" t="str">
        <f t="shared" si="1432"/>
        <v>0</v>
      </c>
      <c r="AA205" s="362" t="str">
        <f t="shared" si="1432"/>
        <v>0</v>
      </c>
      <c r="AB205" s="362" t="str">
        <f t="shared" si="1432"/>
        <v>0</v>
      </c>
      <c r="AC205" s="362" t="str">
        <f t="shared" si="1432"/>
        <v>0</v>
      </c>
      <c r="AD205" s="362" t="str">
        <f t="shared" si="1432"/>
        <v>0</v>
      </c>
      <c r="AE205" s="362" t="str">
        <f t="shared" si="1432"/>
        <v>0</v>
      </c>
      <c r="AF205" s="362" t="str">
        <f t="shared" si="1432"/>
        <v>0</v>
      </c>
      <c r="AG205" s="362" t="str">
        <f t="shared" si="1432"/>
        <v>0</v>
      </c>
      <c r="AH205" s="446" t="str">
        <f t="shared" si="1432"/>
        <v>0</v>
      </c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</row>
    <row r="206" spans="1:60" s="1" customFormat="1" ht="20.25" hidden="1" customHeight="1" thickBot="1" x14ac:dyDescent="0.3">
      <c r="A206" s="348"/>
      <c r="B206" s="535"/>
      <c r="C206" s="524"/>
      <c r="D206" s="439" t="str">
        <f>$D$112</f>
        <v>Kraftfutter FM
Basis 88 ohne Rest</v>
      </c>
      <c r="E206" s="447">
        <f>IFERROR(E203*100/88,"-")</f>
        <v>0</v>
      </c>
      <c r="F206" s="447" t="str">
        <f t="shared" ref="F206" si="1433">IFERROR(F203*100/88,"-")</f>
        <v>-</v>
      </c>
      <c r="G206" s="447" t="str">
        <f t="shared" ref="G206:H206" si="1434">IFERROR(G203*100/88,"-")</f>
        <v>-</v>
      </c>
      <c r="H206" s="447" t="str">
        <f t="shared" si="1434"/>
        <v>-</v>
      </c>
      <c r="I206" s="447" t="str">
        <f t="shared" ref="I206:AH206" si="1435">IFERROR(I203*100/88,"-")</f>
        <v>-</v>
      </c>
      <c r="J206" s="447" t="str">
        <f t="shared" si="1435"/>
        <v>-</v>
      </c>
      <c r="K206" s="447" t="str">
        <f t="shared" si="1435"/>
        <v>-</v>
      </c>
      <c r="L206" s="447" t="str">
        <f t="shared" si="1435"/>
        <v>-</v>
      </c>
      <c r="M206" s="447" t="str">
        <f t="shared" si="1435"/>
        <v>-</v>
      </c>
      <c r="N206" s="447" t="str">
        <f t="shared" si="1435"/>
        <v>-</v>
      </c>
      <c r="O206" s="447" t="str">
        <f t="shared" si="1435"/>
        <v>-</v>
      </c>
      <c r="P206" s="447" t="str">
        <f t="shared" si="1435"/>
        <v>-</v>
      </c>
      <c r="Q206" s="447" t="str">
        <f t="shared" si="1435"/>
        <v>-</v>
      </c>
      <c r="R206" s="447" t="str">
        <f t="shared" si="1435"/>
        <v>-</v>
      </c>
      <c r="S206" s="447" t="str">
        <f t="shared" si="1435"/>
        <v>-</v>
      </c>
      <c r="T206" s="447" t="str">
        <f t="shared" si="1435"/>
        <v>-</v>
      </c>
      <c r="U206" s="447" t="str">
        <f t="shared" si="1435"/>
        <v>-</v>
      </c>
      <c r="V206" s="447" t="str">
        <f t="shared" si="1435"/>
        <v>-</v>
      </c>
      <c r="W206" s="447" t="str">
        <f t="shared" si="1435"/>
        <v>-</v>
      </c>
      <c r="X206" s="447" t="str">
        <f t="shared" si="1435"/>
        <v>-</v>
      </c>
      <c r="Y206" s="447" t="str">
        <f t="shared" si="1435"/>
        <v>-</v>
      </c>
      <c r="Z206" s="447" t="str">
        <f t="shared" si="1435"/>
        <v>-</v>
      </c>
      <c r="AA206" s="447" t="str">
        <f t="shared" si="1435"/>
        <v>-</v>
      </c>
      <c r="AB206" s="447" t="str">
        <f t="shared" si="1435"/>
        <v>-</v>
      </c>
      <c r="AC206" s="447" t="str">
        <f t="shared" si="1435"/>
        <v>-</v>
      </c>
      <c r="AD206" s="447" t="str">
        <f t="shared" si="1435"/>
        <v>-</v>
      </c>
      <c r="AE206" s="447" t="str">
        <f t="shared" si="1435"/>
        <v>-</v>
      </c>
      <c r="AF206" s="447" t="str">
        <f t="shared" si="1435"/>
        <v>-</v>
      </c>
      <c r="AG206" s="447" t="str">
        <f t="shared" si="1435"/>
        <v>-</v>
      </c>
      <c r="AH206" s="448" t="str">
        <f t="shared" si="1435"/>
        <v>-</v>
      </c>
      <c r="AI206" s="18"/>
      <c r="AJ206" s="14"/>
      <c r="AK206" s="14"/>
      <c r="AL206" s="14"/>
      <c r="AM206" s="14"/>
      <c r="AN206" s="18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</row>
    <row r="207" spans="1:60" s="14" customFormat="1" ht="30" hidden="1" customHeight="1" x14ac:dyDescent="0.25">
      <c r="A207" s="348"/>
      <c r="B207" s="338" t="s">
        <v>179</v>
      </c>
      <c r="C207" s="442" t="s">
        <v>218</v>
      </c>
      <c r="D207" s="443" t="s">
        <v>210</v>
      </c>
      <c r="E207" s="451">
        <f>IFERROR(E171+E179+E187+E195+E203,"-")</f>
        <v>0.14699999999999999</v>
      </c>
      <c r="F207" s="451" t="str">
        <f t="shared" ref="F207:AH207" si="1436">IFERROR(F171+F179+F187+F195+F203,"-")</f>
        <v>-</v>
      </c>
      <c r="G207" s="451" t="str">
        <f t="shared" si="1436"/>
        <v>-</v>
      </c>
      <c r="H207" s="451" t="str">
        <f t="shared" si="1436"/>
        <v>-</v>
      </c>
      <c r="I207" s="451" t="str">
        <f t="shared" si="1436"/>
        <v>-</v>
      </c>
      <c r="J207" s="451" t="str">
        <f t="shared" si="1436"/>
        <v>-</v>
      </c>
      <c r="K207" s="451" t="str">
        <f t="shared" si="1436"/>
        <v>-</v>
      </c>
      <c r="L207" s="451" t="str">
        <f t="shared" si="1436"/>
        <v>-</v>
      </c>
      <c r="M207" s="451" t="str">
        <f t="shared" si="1436"/>
        <v>-</v>
      </c>
      <c r="N207" s="451" t="str">
        <f t="shared" si="1436"/>
        <v>-</v>
      </c>
      <c r="O207" s="451" t="str">
        <f t="shared" si="1436"/>
        <v>-</v>
      </c>
      <c r="P207" s="451" t="str">
        <f t="shared" si="1436"/>
        <v>-</v>
      </c>
      <c r="Q207" s="451" t="str">
        <f t="shared" si="1436"/>
        <v>-</v>
      </c>
      <c r="R207" s="451" t="str">
        <f t="shared" si="1436"/>
        <v>-</v>
      </c>
      <c r="S207" s="451" t="str">
        <f t="shared" si="1436"/>
        <v>-</v>
      </c>
      <c r="T207" s="451" t="str">
        <f t="shared" si="1436"/>
        <v>-</v>
      </c>
      <c r="U207" s="451" t="str">
        <f t="shared" si="1436"/>
        <v>-</v>
      </c>
      <c r="V207" s="451" t="str">
        <f t="shared" si="1436"/>
        <v>-</v>
      </c>
      <c r="W207" s="451" t="str">
        <f t="shared" si="1436"/>
        <v>-</v>
      </c>
      <c r="X207" s="451" t="str">
        <f t="shared" si="1436"/>
        <v>-</v>
      </c>
      <c r="Y207" s="451" t="str">
        <f t="shared" si="1436"/>
        <v>-</v>
      </c>
      <c r="Z207" s="451" t="str">
        <f t="shared" si="1436"/>
        <v>-</v>
      </c>
      <c r="AA207" s="451" t="str">
        <f t="shared" si="1436"/>
        <v>-</v>
      </c>
      <c r="AB207" s="451" t="str">
        <f t="shared" si="1436"/>
        <v>-</v>
      </c>
      <c r="AC207" s="451" t="str">
        <f t="shared" si="1436"/>
        <v>-</v>
      </c>
      <c r="AD207" s="451" t="str">
        <f t="shared" si="1436"/>
        <v>-</v>
      </c>
      <c r="AE207" s="451" t="str">
        <f t="shared" si="1436"/>
        <v>-</v>
      </c>
      <c r="AF207" s="451" t="str">
        <f t="shared" si="1436"/>
        <v>-</v>
      </c>
      <c r="AG207" s="451" t="str">
        <f t="shared" si="1436"/>
        <v>-</v>
      </c>
      <c r="AH207" s="451" t="str">
        <f t="shared" si="1436"/>
        <v>-</v>
      </c>
      <c r="AN207" s="18"/>
    </row>
    <row r="208" spans="1:60" s="14" customFormat="1" ht="30" customHeight="1" x14ac:dyDescent="0.25">
      <c r="A208" s="348"/>
      <c r="B208" s="354" t="s">
        <v>179</v>
      </c>
      <c r="C208" s="311" t="s">
        <v>218</v>
      </c>
      <c r="D208" s="355" t="s">
        <v>219</v>
      </c>
      <c r="E208" s="366">
        <f>IFERROR(E172+E180+E188+E196+E204,"-")</f>
        <v>0.14699999999999999</v>
      </c>
      <c r="F208" s="366" t="str">
        <f t="shared" ref="F208:AH208" si="1437">IFERROR(F172+F180+F188+F196+F204,"-")</f>
        <v>-</v>
      </c>
      <c r="G208" s="366" t="str">
        <f t="shared" si="1437"/>
        <v>-</v>
      </c>
      <c r="H208" s="366" t="str">
        <f t="shared" si="1437"/>
        <v>-</v>
      </c>
      <c r="I208" s="366" t="str">
        <f t="shared" si="1437"/>
        <v>-</v>
      </c>
      <c r="J208" s="366" t="str">
        <f t="shared" si="1437"/>
        <v>-</v>
      </c>
      <c r="K208" s="366" t="str">
        <f t="shared" si="1437"/>
        <v>-</v>
      </c>
      <c r="L208" s="366" t="str">
        <f t="shared" si="1437"/>
        <v>-</v>
      </c>
      <c r="M208" s="366" t="str">
        <f t="shared" si="1437"/>
        <v>-</v>
      </c>
      <c r="N208" s="366" t="str">
        <f t="shared" si="1437"/>
        <v>-</v>
      </c>
      <c r="O208" s="366" t="str">
        <f t="shared" si="1437"/>
        <v>-</v>
      </c>
      <c r="P208" s="366" t="str">
        <f t="shared" si="1437"/>
        <v>-</v>
      </c>
      <c r="Q208" s="366" t="str">
        <f t="shared" si="1437"/>
        <v>-</v>
      </c>
      <c r="R208" s="366" t="str">
        <f t="shared" si="1437"/>
        <v>-</v>
      </c>
      <c r="S208" s="366" t="str">
        <f t="shared" si="1437"/>
        <v>-</v>
      </c>
      <c r="T208" s="366" t="str">
        <f t="shared" si="1437"/>
        <v>-</v>
      </c>
      <c r="U208" s="366" t="str">
        <f t="shared" si="1437"/>
        <v>-</v>
      </c>
      <c r="V208" s="366" t="str">
        <f t="shared" si="1437"/>
        <v>-</v>
      </c>
      <c r="W208" s="366" t="str">
        <f t="shared" si="1437"/>
        <v>-</v>
      </c>
      <c r="X208" s="366" t="str">
        <f t="shared" si="1437"/>
        <v>-</v>
      </c>
      <c r="Y208" s="366" t="str">
        <f t="shared" si="1437"/>
        <v>-</v>
      </c>
      <c r="Z208" s="366" t="str">
        <f t="shared" si="1437"/>
        <v>-</v>
      </c>
      <c r="AA208" s="366" t="str">
        <f t="shared" si="1437"/>
        <v>-</v>
      </c>
      <c r="AB208" s="366" t="str">
        <f t="shared" si="1437"/>
        <v>-</v>
      </c>
      <c r="AC208" s="366" t="str">
        <f t="shared" si="1437"/>
        <v>-</v>
      </c>
      <c r="AD208" s="366" t="str">
        <f t="shared" si="1437"/>
        <v>-</v>
      </c>
      <c r="AE208" s="366" t="str">
        <f t="shared" si="1437"/>
        <v>-</v>
      </c>
      <c r="AF208" s="366" t="str">
        <f t="shared" si="1437"/>
        <v>-</v>
      </c>
      <c r="AG208" s="366" t="str">
        <f t="shared" si="1437"/>
        <v>-</v>
      </c>
      <c r="AH208" s="366" t="str">
        <f t="shared" si="1437"/>
        <v>-</v>
      </c>
      <c r="AN208" s="18"/>
    </row>
    <row r="209" spans="1:60" s="14" customFormat="1" ht="30" customHeight="1" x14ac:dyDescent="0.25">
      <c r="A209" s="348"/>
      <c r="B209" s="354" t="s">
        <v>179</v>
      </c>
      <c r="C209" s="311" t="str">
        <f>C207</f>
        <v>Mineralfutter
&amp; Co</v>
      </c>
      <c r="D209" s="355" t="s">
        <v>217</v>
      </c>
      <c r="E209" s="378">
        <f>IFERROR(E173+E181+E189+E197+E205,"-")</f>
        <v>7.3499999999999996E-2</v>
      </c>
      <c r="F209" s="378">
        <f t="shared" ref="F209:AH209" si="1438">IFERROR(F173+F181+F189+F197+F205,"-")</f>
        <v>0</v>
      </c>
      <c r="G209" s="378">
        <f t="shared" si="1438"/>
        <v>0</v>
      </c>
      <c r="H209" s="378">
        <f t="shared" si="1438"/>
        <v>0</v>
      </c>
      <c r="I209" s="378">
        <f t="shared" si="1438"/>
        <v>0</v>
      </c>
      <c r="J209" s="378">
        <f t="shared" si="1438"/>
        <v>0</v>
      </c>
      <c r="K209" s="378">
        <f t="shared" si="1438"/>
        <v>0</v>
      </c>
      <c r="L209" s="378">
        <f t="shared" si="1438"/>
        <v>0</v>
      </c>
      <c r="M209" s="378">
        <f t="shared" si="1438"/>
        <v>0</v>
      </c>
      <c r="N209" s="378">
        <f t="shared" si="1438"/>
        <v>0</v>
      </c>
      <c r="O209" s="378">
        <f t="shared" si="1438"/>
        <v>0</v>
      </c>
      <c r="P209" s="378">
        <f t="shared" si="1438"/>
        <v>0</v>
      </c>
      <c r="Q209" s="378">
        <f t="shared" si="1438"/>
        <v>0</v>
      </c>
      <c r="R209" s="378">
        <f t="shared" si="1438"/>
        <v>0</v>
      </c>
      <c r="S209" s="378">
        <f t="shared" si="1438"/>
        <v>0</v>
      </c>
      <c r="T209" s="378">
        <f t="shared" si="1438"/>
        <v>0</v>
      </c>
      <c r="U209" s="378">
        <f t="shared" si="1438"/>
        <v>0</v>
      </c>
      <c r="V209" s="378">
        <f t="shared" si="1438"/>
        <v>0</v>
      </c>
      <c r="W209" s="378">
        <f t="shared" si="1438"/>
        <v>0</v>
      </c>
      <c r="X209" s="378">
        <f t="shared" si="1438"/>
        <v>0</v>
      </c>
      <c r="Y209" s="378">
        <f t="shared" si="1438"/>
        <v>0</v>
      </c>
      <c r="Z209" s="378">
        <f t="shared" si="1438"/>
        <v>0</v>
      </c>
      <c r="AA209" s="378">
        <f t="shared" si="1438"/>
        <v>0</v>
      </c>
      <c r="AB209" s="378">
        <f t="shared" si="1438"/>
        <v>0</v>
      </c>
      <c r="AC209" s="378">
        <f t="shared" si="1438"/>
        <v>0</v>
      </c>
      <c r="AD209" s="378">
        <f t="shared" si="1438"/>
        <v>0</v>
      </c>
      <c r="AE209" s="378">
        <f t="shared" si="1438"/>
        <v>0</v>
      </c>
      <c r="AF209" s="378">
        <f t="shared" si="1438"/>
        <v>0</v>
      </c>
      <c r="AG209" s="378">
        <f t="shared" si="1438"/>
        <v>0</v>
      </c>
      <c r="AH209" s="378">
        <f t="shared" si="1438"/>
        <v>0</v>
      </c>
      <c r="AN209" s="18"/>
    </row>
    <row r="210" spans="1:60" s="1" customFormat="1" ht="30" customHeight="1" thickBot="1" x14ac:dyDescent="0.3">
      <c r="A210" s="348"/>
      <c r="B210" s="300" t="s">
        <v>179</v>
      </c>
      <c r="C210" s="394" t="str">
        <f>C209</f>
        <v>Mineralfutter
&amp; Co</v>
      </c>
      <c r="D210" s="422" t="s">
        <v>216</v>
      </c>
      <c r="E210" s="449">
        <f>IFERROR(E207*100/88*1000/Milch!E$11,"-")</f>
        <v>4.5700196906308213</v>
      </c>
      <c r="F210" s="449" t="str">
        <f>IFERROR(F207*100/88*1000/Milch!F$11,"-")</f>
        <v>-</v>
      </c>
      <c r="G210" s="449" t="str">
        <f>IFERROR(G207*100/88*1000/Milch!G$11,"-")</f>
        <v>-</v>
      </c>
      <c r="H210" s="449" t="str">
        <f>IFERROR(H207*100/88*1000/Milch!H$11,"-")</f>
        <v>-</v>
      </c>
      <c r="I210" s="449" t="str">
        <f>IFERROR(I207*100/88*1000/Milch!I$11,"-")</f>
        <v>-</v>
      </c>
      <c r="J210" s="449" t="str">
        <f>IFERROR(J207*100/88*1000/Milch!J$11,"-")</f>
        <v>-</v>
      </c>
      <c r="K210" s="449" t="str">
        <f>IFERROR(K207*100/88*1000/Milch!K$11,"-")</f>
        <v>-</v>
      </c>
      <c r="L210" s="449" t="str">
        <f>IFERROR(L207*100/88*1000/Milch!L$11,"-")</f>
        <v>-</v>
      </c>
      <c r="M210" s="449" t="str">
        <f>IFERROR(M207*100/88*1000/Milch!M$11,"-")</f>
        <v>-</v>
      </c>
      <c r="N210" s="449" t="str">
        <f>IFERROR(N207*100/88*1000/Milch!N$11,"-")</f>
        <v>-</v>
      </c>
      <c r="O210" s="449" t="str">
        <f>IFERROR(O207*100/88*1000/Milch!O$11,"-")</f>
        <v>-</v>
      </c>
      <c r="P210" s="449" t="str">
        <f>IFERROR(P207*100/88*1000/Milch!P$11,"-")</f>
        <v>-</v>
      </c>
      <c r="Q210" s="449" t="str">
        <f>IFERROR(Q207*100/88*1000/Milch!Q$11,"-")</f>
        <v>-</v>
      </c>
      <c r="R210" s="449" t="str">
        <f>IFERROR(R207*100/88*1000/Milch!R$11,"-")</f>
        <v>-</v>
      </c>
      <c r="S210" s="449" t="str">
        <f>IFERROR(S207*100/88*1000/Milch!S$11,"-")</f>
        <v>-</v>
      </c>
      <c r="T210" s="449" t="str">
        <f>IFERROR(T207*100/88*1000/Milch!T$11,"-")</f>
        <v>-</v>
      </c>
      <c r="U210" s="449" t="str">
        <f>IFERROR(U207*100/88*1000/Milch!U$11,"-")</f>
        <v>-</v>
      </c>
      <c r="V210" s="449" t="str">
        <f>IFERROR(V207*100/88*1000/Milch!V$11,"-")</f>
        <v>-</v>
      </c>
      <c r="W210" s="449" t="str">
        <f>IFERROR(W207*100/88*1000/Milch!W$11,"-")</f>
        <v>-</v>
      </c>
      <c r="X210" s="449" t="str">
        <f>IFERROR(X207*100/88*1000/Milch!X$11,"-")</f>
        <v>-</v>
      </c>
      <c r="Y210" s="449" t="str">
        <f>IFERROR(Y207*100/88*1000/Milch!Y$11,"-")</f>
        <v>-</v>
      </c>
      <c r="Z210" s="449" t="str">
        <f>IFERROR(Z207*100/88*1000/Milch!Z$11,"-")</f>
        <v>-</v>
      </c>
      <c r="AA210" s="449" t="str">
        <f>IFERROR(AA207*100/88*1000/Milch!AA$11,"-")</f>
        <v>-</v>
      </c>
      <c r="AB210" s="449" t="str">
        <f>IFERROR(AB207*100/88*1000/Milch!AB$11,"-")</f>
        <v>-</v>
      </c>
      <c r="AC210" s="449" t="str">
        <f>IFERROR(AC207*100/88*1000/Milch!AC$11,"-")</f>
        <v>-</v>
      </c>
      <c r="AD210" s="449" t="str">
        <f>IFERROR(AD207*100/88*1000/Milch!AD$11,"-")</f>
        <v>-</v>
      </c>
      <c r="AE210" s="449" t="str">
        <f>IFERROR(AE207*100/88*1000/Milch!AE$11,"-")</f>
        <v>-</v>
      </c>
      <c r="AF210" s="449" t="str">
        <f>IFERROR(AF207*100/88*1000/Milch!AF$11,"-")</f>
        <v>-</v>
      </c>
      <c r="AG210" s="449" t="str">
        <f>IFERROR(AG207*100/88*1000/Milch!AG$11,"-")</f>
        <v>-</v>
      </c>
      <c r="AH210" s="449" t="str">
        <f>IFERROR(AH207*100/88*1000/Milch!AH$11,"-")</f>
        <v>-</v>
      </c>
      <c r="AI210" s="18"/>
      <c r="AJ210" s="14"/>
      <c r="AK210" s="14"/>
      <c r="AL210" s="14"/>
      <c r="AM210" s="14"/>
      <c r="AN210" s="18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</row>
    <row r="211" spans="1:60" s="1" customFormat="1" ht="20.25" customHeight="1" x14ac:dyDescent="0.25">
      <c r="A211" s="348"/>
      <c r="B211" s="539" t="s">
        <v>7</v>
      </c>
      <c r="C211" s="522" t="s">
        <v>2</v>
      </c>
      <c r="D211" s="418" t="s">
        <v>146</v>
      </c>
      <c r="E211" s="433">
        <v>4</v>
      </c>
      <c r="F211" s="434">
        <f t="shared" ref="F211:H211" si="1439">E211</f>
        <v>4</v>
      </c>
      <c r="G211" s="434">
        <f t="shared" si="1439"/>
        <v>4</v>
      </c>
      <c r="H211" s="434">
        <f t="shared" si="1439"/>
        <v>4</v>
      </c>
      <c r="I211" s="434">
        <f t="shared" ref="I211" si="1440">H211</f>
        <v>4</v>
      </c>
      <c r="J211" s="434">
        <f t="shared" ref="J211" si="1441">I211</f>
        <v>4</v>
      </c>
      <c r="K211" s="434">
        <f t="shared" ref="K211" si="1442">J211</f>
        <v>4</v>
      </c>
      <c r="L211" s="434">
        <f t="shared" ref="L211" si="1443">K211</f>
        <v>4</v>
      </c>
      <c r="M211" s="434">
        <f t="shared" ref="M211" si="1444">L211</f>
        <v>4</v>
      </c>
      <c r="N211" s="434">
        <f t="shared" ref="N211" si="1445">M211</f>
        <v>4</v>
      </c>
      <c r="O211" s="434">
        <f t="shared" ref="O211" si="1446">N211</f>
        <v>4</v>
      </c>
      <c r="P211" s="434">
        <f t="shared" ref="P211" si="1447">O211</f>
        <v>4</v>
      </c>
      <c r="Q211" s="434">
        <f t="shared" ref="Q211" si="1448">P211</f>
        <v>4</v>
      </c>
      <c r="R211" s="434">
        <f t="shared" ref="R211" si="1449">Q211</f>
        <v>4</v>
      </c>
      <c r="S211" s="434">
        <f t="shared" ref="S211" si="1450">R211</f>
        <v>4</v>
      </c>
      <c r="T211" s="434">
        <f t="shared" ref="T211" si="1451">S211</f>
        <v>4</v>
      </c>
      <c r="U211" s="434">
        <f t="shared" ref="U211" si="1452">T211</f>
        <v>4</v>
      </c>
      <c r="V211" s="434">
        <f t="shared" ref="V211" si="1453">U211</f>
        <v>4</v>
      </c>
      <c r="W211" s="434">
        <f t="shared" ref="W211" si="1454">V211</f>
        <v>4</v>
      </c>
      <c r="X211" s="434">
        <f t="shared" ref="X211" si="1455">W211</f>
        <v>4</v>
      </c>
      <c r="Y211" s="434">
        <f t="shared" ref="Y211" si="1456">X211</f>
        <v>4</v>
      </c>
      <c r="Z211" s="434">
        <f t="shared" ref="Z211" si="1457">Y211</f>
        <v>4</v>
      </c>
      <c r="AA211" s="434">
        <f t="shared" ref="AA211" si="1458">Z211</f>
        <v>4</v>
      </c>
      <c r="AB211" s="434">
        <f t="shared" ref="AB211" si="1459">AA211</f>
        <v>4</v>
      </c>
      <c r="AC211" s="434">
        <f t="shared" ref="AC211" si="1460">AB211</f>
        <v>4</v>
      </c>
      <c r="AD211" s="434">
        <f t="shared" ref="AD211" si="1461">AC211</f>
        <v>4</v>
      </c>
      <c r="AE211" s="434">
        <f t="shared" ref="AE211" si="1462">AD211</f>
        <v>4</v>
      </c>
      <c r="AF211" s="434">
        <f t="shared" ref="AF211" si="1463">AE211</f>
        <v>4</v>
      </c>
      <c r="AG211" s="434">
        <f t="shared" ref="AG211" si="1464">AF211</f>
        <v>4</v>
      </c>
      <c r="AH211" s="435">
        <f t="shared" ref="AH211" si="1465">AG211</f>
        <v>4</v>
      </c>
      <c r="AI211" s="18"/>
      <c r="AJ211" s="14"/>
      <c r="AK211" s="14"/>
      <c r="AL211" s="14"/>
      <c r="AM211" s="14"/>
      <c r="AN211" s="18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</row>
    <row r="212" spans="1:60" s="1" customFormat="1" ht="20.25" customHeight="1" x14ac:dyDescent="0.25">
      <c r="A212" s="348"/>
      <c r="B212" s="540"/>
      <c r="C212" s="523"/>
      <c r="D212" s="233" t="s">
        <v>4</v>
      </c>
      <c r="E212" s="232">
        <v>25</v>
      </c>
      <c r="F212" s="232">
        <f>E212</f>
        <v>25</v>
      </c>
      <c r="G212" s="232">
        <f>F212</f>
        <v>25</v>
      </c>
      <c r="H212" s="232">
        <f>G212</f>
        <v>25</v>
      </c>
      <c r="I212" s="232">
        <f t="shared" ref="I212:AH212" si="1466">H212</f>
        <v>25</v>
      </c>
      <c r="J212" s="232">
        <f t="shared" si="1466"/>
        <v>25</v>
      </c>
      <c r="K212" s="232">
        <f t="shared" si="1466"/>
        <v>25</v>
      </c>
      <c r="L212" s="232">
        <f t="shared" si="1466"/>
        <v>25</v>
      </c>
      <c r="M212" s="232">
        <f t="shared" si="1466"/>
        <v>25</v>
      </c>
      <c r="N212" s="232">
        <f t="shared" si="1466"/>
        <v>25</v>
      </c>
      <c r="O212" s="232">
        <f t="shared" si="1466"/>
        <v>25</v>
      </c>
      <c r="P212" s="232">
        <f t="shared" si="1466"/>
        <v>25</v>
      </c>
      <c r="Q212" s="232">
        <f t="shared" si="1466"/>
        <v>25</v>
      </c>
      <c r="R212" s="232">
        <f t="shared" si="1466"/>
        <v>25</v>
      </c>
      <c r="S212" s="232">
        <f t="shared" si="1466"/>
        <v>25</v>
      </c>
      <c r="T212" s="232">
        <f t="shared" si="1466"/>
        <v>25</v>
      </c>
      <c r="U212" s="232">
        <f t="shared" si="1466"/>
        <v>25</v>
      </c>
      <c r="V212" s="232">
        <f t="shared" si="1466"/>
        <v>25</v>
      </c>
      <c r="W212" s="232">
        <f t="shared" si="1466"/>
        <v>25</v>
      </c>
      <c r="X212" s="232">
        <f t="shared" si="1466"/>
        <v>25</v>
      </c>
      <c r="Y212" s="232">
        <f t="shared" si="1466"/>
        <v>25</v>
      </c>
      <c r="Z212" s="232">
        <f t="shared" si="1466"/>
        <v>25</v>
      </c>
      <c r="AA212" s="232">
        <f t="shared" si="1466"/>
        <v>25</v>
      </c>
      <c r="AB212" s="232">
        <f t="shared" si="1466"/>
        <v>25</v>
      </c>
      <c r="AC212" s="232">
        <f t="shared" si="1466"/>
        <v>25</v>
      </c>
      <c r="AD212" s="232">
        <f t="shared" si="1466"/>
        <v>25</v>
      </c>
      <c r="AE212" s="232">
        <f t="shared" si="1466"/>
        <v>25</v>
      </c>
      <c r="AF212" s="232">
        <f t="shared" si="1466"/>
        <v>25</v>
      </c>
      <c r="AG212" s="232">
        <f t="shared" si="1466"/>
        <v>25</v>
      </c>
      <c r="AH212" s="436">
        <f t="shared" si="1466"/>
        <v>25</v>
      </c>
      <c r="AI212" s="18"/>
      <c r="AJ212" s="14"/>
      <c r="AK212" s="14"/>
      <c r="AL212" s="14"/>
      <c r="AM212" s="14"/>
      <c r="AN212" s="18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</row>
    <row r="213" spans="1:60" s="1" customFormat="1" ht="20.25" hidden="1" customHeight="1" x14ac:dyDescent="0.25">
      <c r="A213" s="348"/>
      <c r="B213" s="540"/>
      <c r="C213" s="523"/>
      <c r="D213" s="105" t="s">
        <v>102</v>
      </c>
      <c r="E213" s="373">
        <f t="shared" ref="E213:AH213" si="1467">IFERROR(E211*100/E212,0)</f>
        <v>16</v>
      </c>
      <c r="F213" s="373">
        <f t="shared" si="1467"/>
        <v>16</v>
      </c>
      <c r="G213" s="373">
        <f t="shared" si="1467"/>
        <v>16</v>
      </c>
      <c r="H213" s="373">
        <f t="shared" si="1467"/>
        <v>16</v>
      </c>
      <c r="I213" s="373">
        <f t="shared" si="1467"/>
        <v>16</v>
      </c>
      <c r="J213" s="373">
        <f t="shared" si="1467"/>
        <v>16</v>
      </c>
      <c r="K213" s="373">
        <f t="shared" si="1467"/>
        <v>16</v>
      </c>
      <c r="L213" s="373">
        <f t="shared" si="1467"/>
        <v>16</v>
      </c>
      <c r="M213" s="373">
        <f t="shared" si="1467"/>
        <v>16</v>
      </c>
      <c r="N213" s="373">
        <f t="shared" si="1467"/>
        <v>16</v>
      </c>
      <c r="O213" s="373">
        <f t="shared" si="1467"/>
        <v>16</v>
      </c>
      <c r="P213" s="373">
        <f t="shared" si="1467"/>
        <v>16</v>
      </c>
      <c r="Q213" s="373">
        <f t="shared" si="1467"/>
        <v>16</v>
      </c>
      <c r="R213" s="373">
        <f t="shared" si="1467"/>
        <v>16</v>
      </c>
      <c r="S213" s="373">
        <f t="shared" si="1467"/>
        <v>16</v>
      </c>
      <c r="T213" s="373">
        <f t="shared" si="1467"/>
        <v>16</v>
      </c>
      <c r="U213" s="373">
        <f t="shared" si="1467"/>
        <v>16</v>
      </c>
      <c r="V213" s="373">
        <f t="shared" si="1467"/>
        <v>16</v>
      </c>
      <c r="W213" s="373">
        <f t="shared" si="1467"/>
        <v>16</v>
      </c>
      <c r="X213" s="373">
        <f t="shared" si="1467"/>
        <v>16</v>
      </c>
      <c r="Y213" s="373">
        <f t="shared" si="1467"/>
        <v>16</v>
      </c>
      <c r="Z213" s="373">
        <f t="shared" si="1467"/>
        <v>16</v>
      </c>
      <c r="AA213" s="373">
        <f t="shared" si="1467"/>
        <v>16</v>
      </c>
      <c r="AB213" s="373">
        <f t="shared" si="1467"/>
        <v>16</v>
      </c>
      <c r="AC213" s="373">
        <f t="shared" si="1467"/>
        <v>16</v>
      </c>
      <c r="AD213" s="373">
        <f t="shared" si="1467"/>
        <v>16</v>
      </c>
      <c r="AE213" s="373">
        <f t="shared" si="1467"/>
        <v>16</v>
      </c>
      <c r="AF213" s="373">
        <f t="shared" si="1467"/>
        <v>16</v>
      </c>
      <c r="AG213" s="373">
        <f t="shared" si="1467"/>
        <v>16</v>
      </c>
      <c r="AH213" s="437">
        <f t="shared" si="1467"/>
        <v>16</v>
      </c>
      <c r="AI213" s="18"/>
      <c r="AJ213" s="14"/>
      <c r="AK213" s="14"/>
      <c r="AL213" s="14"/>
      <c r="AM213" s="14"/>
      <c r="AN213" s="18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</row>
    <row r="214" spans="1:60" s="1" customFormat="1" ht="20.25" customHeight="1" x14ac:dyDescent="0.25">
      <c r="A214" s="348"/>
      <c r="B214" s="540"/>
      <c r="C214" s="523"/>
      <c r="D214" s="375" t="s">
        <v>253</v>
      </c>
      <c r="E214" s="271">
        <v>0</v>
      </c>
      <c r="F214" s="317" t="str">
        <f>IFERROR(IF((E215&lt;&gt;E$255*E214*100/E212),E215/E$255*E212/100,IF(F$5&lt;&gt;"-",E214,"-")),"-")</f>
        <v>-</v>
      </c>
      <c r="G214" s="317" t="str">
        <f t="shared" ref="G214:AH214" si="1468">IFERROR(IF((F215&lt;&gt;F$255*F214*100/F212),F215/F$255*F212/100,IF(G$5&lt;&gt;"-",F214,"-")),"-")</f>
        <v>-</v>
      </c>
      <c r="H214" s="317" t="str">
        <f t="shared" si="1468"/>
        <v>-</v>
      </c>
      <c r="I214" s="317" t="str">
        <f t="shared" si="1468"/>
        <v>-</v>
      </c>
      <c r="J214" s="317" t="str">
        <f t="shared" si="1468"/>
        <v>-</v>
      </c>
      <c r="K214" s="317" t="str">
        <f t="shared" si="1468"/>
        <v>-</v>
      </c>
      <c r="L214" s="317" t="str">
        <f t="shared" si="1468"/>
        <v>-</v>
      </c>
      <c r="M214" s="317" t="str">
        <f t="shared" si="1468"/>
        <v>-</v>
      </c>
      <c r="N214" s="317" t="str">
        <f t="shared" si="1468"/>
        <v>-</v>
      </c>
      <c r="O214" s="317" t="str">
        <f t="shared" si="1468"/>
        <v>-</v>
      </c>
      <c r="P214" s="317" t="str">
        <f t="shared" si="1468"/>
        <v>-</v>
      </c>
      <c r="Q214" s="317" t="str">
        <f t="shared" si="1468"/>
        <v>-</v>
      </c>
      <c r="R214" s="317" t="str">
        <f t="shared" si="1468"/>
        <v>-</v>
      </c>
      <c r="S214" s="317" t="str">
        <f t="shared" si="1468"/>
        <v>-</v>
      </c>
      <c r="T214" s="317" t="str">
        <f t="shared" si="1468"/>
        <v>-</v>
      </c>
      <c r="U214" s="317" t="str">
        <f t="shared" si="1468"/>
        <v>-</v>
      </c>
      <c r="V214" s="317" t="str">
        <f t="shared" si="1468"/>
        <v>-</v>
      </c>
      <c r="W214" s="317" t="str">
        <f t="shared" si="1468"/>
        <v>-</v>
      </c>
      <c r="X214" s="317" t="str">
        <f t="shared" si="1468"/>
        <v>-</v>
      </c>
      <c r="Y214" s="317" t="str">
        <f t="shared" si="1468"/>
        <v>-</v>
      </c>
      <c r="Z214" s="317" t="str">
        <f t="shared" si="1468"/>
        <v>-</v>
      </c>
      <c r="AA214" s="317" t="str">
        <f t="shared" si="1468"/>
        <v>-</v>
      </c>
      <c r="AB214" s="317" t="str">
        <f t="shared" si="1468"/>
        <v>-</v>
      </c>
      <c r="AC214" s="317" t="str">
        <f t="shared" si="1468"/>
        <v>-</v>
      </c>
      <c r="AD214" s="317" t="str">
        <f t="shared" si="1468"/>
        <v>-</v>
      </c>
      <c r="AE214" s="317" t="str">
        <f t="shared" si="1468"/>
        <v>-</v>
      </c>
      <c r="AF214" s="317" t="str">
        <f t="shared" si="1468"/>
        <v>-</v>
      </c>
      <c r="AG214" s="317" t="str">
        <f t="shared" si="1468"/>
        <v>-</v>
      </c>
      <c r="AH214" s="388" t="str">
        <f t="shared" si="1468"/>
        <v>-</v>
      </c>
      <c r="AI214" s="18"/>
      <c r="AJ214" s="14"/>
      <c r="AK214" s="14"/>
      <c r="AL214" s="14"/>
      <c r="AM214" s="14"/>
      <c r="AN214" s="18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</row>
    <row r="215" spans="1:60" s="1" customFormat="1" ht="20.25" customHeight="1" x14ac:dyDescent="0.25">
      <c r="A215" s="348"/>
      <c r="B215" s="540"/>
      <c r="C215" s="523"/>
      <c r="D215" s="273" t="s">
        <v>147</v>
      </c>
      <c r="E215" s="305">
        <f>IFERROR(E$1*E214*100/E212,"-")</f>
        <v>0</v>
      </c>
      <c r="F215" s="305" t="str">
        <f t="shared" ref="F215:AH215" si="1469">IFERROR(F$1*F214*100/F212,"-")</f>
        <v>-</v>
      </c>
      <c r="G215" s="305" t="str">
        <f t="shared" si="1469"/>
        <v>-</v>
      </c>
      <c r="H215" s="305" t="str">
        <f t="shared" si="1469"/>
        <v>-</v>
      </c>
      <c r="I215" s="305" t="str">
        <f t="shared" si="1469"/>
        <v>-</v>
      </c>
      <c r="J215" s="305" t="str">
        <f t="shared" si="1469"/>
        <v>-</v>
      </c>
      <c r="K215" s="305" t="str">
        <f t="shared" si="1469"/>
        <v>-</v>
      </c>
      <c r="L215" s="305" t="str">
        <f t="shared" si="1469"/>
        <v>-</v>
      </c>
      <c r="M215" s="305" t="str">
        <f t="shared" si="1469"/>
        <v>-</v>
      </c>
      <c r="N215" s="305" t="str">
        <f t="shared" si="1469"/>
        <v>-</v>
      </c>
      <c r="O215" s="305" t="str">
        <f t="shared" si="1469"/>
        <v>-</v>
      </c>
      <c r="P215" s="305" t="str">
        <f t="shared" si="1469"/>
        <v>-</v>
      </c>
      <c r="Q215" s="305" t="str">
        <f t="shared" si="1469"/>
        <v>-</v>
      </c>
      <c r="R215" s="305" t="str">
        <f t="shared" si="1469"/>
        <v>-</v>
      </c>
      <c r="S215" s="305" t="str">
        <f t="shared" si="1469"/>
        <v>-</v>
      </c>
      <c r="T215" s="305" t="str">
        <f t="shared" si="1469"/>
        <v>-</v>
      </c>
      <c r="U215" s="305" t="str">
        <f t="shared" si="1469"/>
        <v>-</v>
      </c>
      <c r="V215" s="305" t="str">
        <f t="shared" si="1469"/>
        <v>-</v>
      </c>
      <c r="W215" s="305" t="str">
        <f t="shared" si="1469"/>
        <v>-</v>
      </c>
      <c r="X215" s="305" t="str">
        <f t="shared" si="1469"/>
        <v>-</v>
      </c>
      <c r="Y215" s="305" t="str">
        <f t="shared" si="1469"/>
        <v>-</v>
      </c>
      <c r="Z215" s="305" t="str">
        <f t="shared" si="1469"/>
        <v>-</v>
      </c>
      <c r="AA215" s="305" t="str">
        <f t="shared" si="1469"/>
        <v>-</v>
      </c>
      <c r="AB215" s="305" t="str">
        <f t="shared" si="1469"/>
        <v>-</v>
      </c>
      <c r="AC215" s="305" t="str">
        <f t="shared" si="1469"/>
        <v>-</v>
      </c>
      <c r="AD215" s="305" t="str">
        <f t="shared" si="1469"/>
        <v>-</v>
      </c>
      <c r="AE215" s="305" t="str">
        <f t="shared" si="1469"/>
        <v>-</v>
      </c>
      <c r="AF215" s="305" t="str">
        <f t="shared" si="1469"/>
        <v>-</v>
      </c>
      <c r="AG215" s="305" t="str">
        <f t="shared" si="1469"/>
        <v>-</v>
      </c>
      <c r="AH215" s="456" t="str">
        <f t="shared" si="1469"/>
        <v>-</v>
      </c>
      <c r="AI215" s="18"/>
      <c r="AJ215" s="14"/>
      <c r="AK215" s="14"/>
      <c r="AL215" s="14"/>
      <c r="AM215" s="14"/>
      <c r="AN215" s="18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</row>
    <row r="216" spans="1:60" s="1" customFormat="1" ht="20.25" customHeight="1" thickBot="1" x14ac:dyDescent="0.3">
      <c r="A216" s="348"/>
      <c r="B216" s="540"/>
      <c r="C216" s="523"/>
      <c r="D216" s="233" t="s">
        <v>105</v>
      </c>
      <c r="E216" s="232">
        <f>IF(Milch!E$4&gt;0,E$11,"-")</f>
        <v>2</v>
      </c>
      <c r="F216" s="232" t="str">
        <f>IF(Milch!F$4&gt;0,F$11,"-")</f>
        <v>-</v>
      </c>
      <c r="G216" s="232" t="str">
        <f>IF(Milch!G$4&gt;0,G$11,"-")</f>
        <v>-</v>
      </c>
      <c r="H216" s="232" t="str">
        <f>IF(Milch!H$4&gt;0,H$11,"-")</f>
        <v>-</v>
      </c>
      <c r="I216" s="232" t="str">
        <f>IF(Milch!I$4&gt;0,I$11,"-")</f>
        <v>-</v>
      </c>
      <c r="J216" s="232" t="str">
        <f>IF(Milch!J$4&gt;0,J$11,"-")</f>
        <v>-</v>
      </c>
      <c r="K216" s="232" t="str">
        <f>IF(Milch!K$4&gt;0,K$11,"-")</f>
        <v>-</v>
      </c>
      <c r="L216" s="232" t="str">
        <f>IF(Milch!L$4&gt;0,L$11,"-")</f>
        <v>-</v>
      </c>
      <c r="M216" s="232" t="str">
        <f>IF(Milch!M$4&gt;0,M$11,"-")</f>
        <v>-</v>
      </c>
      <c r="N216" s="232" t="str">
        <f>IF(Milch!N$4&gt;0,N$11,"-")</f>
        <v>-</v>
      </c>
      <c r="O216" s="232" t="str">
        <f>IF(Milch!O$4&gt;0,O$11,"-")</f>
        <v>-</v>
      </c>
      <c r="P216" s="232" t="str">
        <f>IF(Milch!P$4&gt;0,P$11,"-")</f>
        <v>-</v>
      </c>
      <c r="Q216" s="232" t="str">
        <f>IF(Milch!Q$4&gt;0,Q$11,"-")</f>
        <v>-</v>
      </c>
      <c r="R216" s="232" t="str">
        <f>IF(Milch!R$4&gt;0,R$11,"-")</f>
        <v>-</v>
      </c>
      <c r="S216" s="232" t="str">
        <f>IF(Milch!S$4&gt;0,S$11,"-")</f>
        <v>-</v>
      </c>
      <c r="T216" s="232" t="str">
        <f>IF(Milch!T$4&gt;0,T$11,"-")</f>
        <v>-</v>
      </c>
      <c r="U216" s="232" t="str">
        <f>IF(Milch!U$4&gt;0,U$11,"-")</f>
        <v>-</v>
      </c>
      <c r="V216" s="232" t="str">
        <f>IF(Milch!V$4&gt;0,V$11,"-")</f>
        <v>-</v>
      </c>
      <c r="W216" s="232" t="str">
        <f>IF(Milch!W$4&gt;0,W$11,"-")</f>
        <v>-</v>
      </c>
      <c r="X216" s="232" t="str">
        <f>IF(Milch!X$4&gt;0,X$11,"-")</f>
        <v>-</v>
      </c>
      <c r="Y216" s="232" t="str">
        <f>IF(Milch!Y$4&gt;0,Y$11,"-")</f>
        <v>-</v>
      </c>
      <c r="Z216" s="232" t="str">
        <f>IF(Milch!Z$4&gt;0,Z$11,"-")</f>
        <v>-</v>
      </c>
      <c r="AA216" s="232" t="str">
        <f>IF(Milch!AA$4&gt;0,AA$11,"-")</f>
        <v>-</v>
      </c>
      <c r="AB216" s="232" t="str">
        <f>IF(Milch!AB$4&gt;0,AB$11,"-")</f>
        <v>-</v>
      </c>
      <c r="AC216" s="232" t="str">
        <f>IF(Milch!AC$4&gt;0,AC$11,"-")</f>
        <v>-</v>
      </c>
      <c r="AD216" s="232" t="str">
        <f>IF(Milch!AD$4&gt;0,AD$11,"-")</f>
        <v>-</v>
      </c>
      <c r="AE216" s="232" t="str">
        <f>IF(Milch!AE$4&gt;0,AE$11,"-")</f>
        <v>-</v>
      </c>
      <c r="AF216" s="232" t="str">
        <f>IF(Milch!AF$4&gt;0,AF$11,"-")</f>
        <v>-</v>
      </c>
      <c r="AG216" s="232" t="str">
        <f>IF(Milch!AG$4&gt;0,AG$11,"-")</f>
        <v>-</v>
      </c>
      <c r="AH216" s="436" t="str">
        <f>IF(Milch!AH$4&gt;0,AH$11,"-")</f>
        <v>-</v>
      </c>
      <c r="AI216" s="18"/>
      <c r="AJ216" s="14"/>
      <c r="AK216" s="14"/>
      <c r="AL216" s="14"/>
      <c r="AM216" s="14"/>
      <c r="AN216" s="18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</row>
    <row r="217" spans="1:60" s="1" customFormat="1" ht="20.25" hidden="1" customHeight="1" x14ac:dyDescent="0.25">
      <c r="A217" s="348"/>
      <c r="B217" s="540"/>
      <c r="C217" s="523"/>
      <c r="D217" s="297" t="s">
        <v>261</v>
      </c>
      <c r="E217" s="319">
        <f>IFERROR(E218*E212/100,"-")</f>
        <v>0</v>
      </c>
      <c r="F217" s="319" t="str">
        <f t="shared" ref="F217:AH217" si="1470">IFERROR(F218*F212/100,"-")</f>
        <v>-</v>
      </c>
      <c r="G217" s="319" t="str">
        <f t="shared" si="1470"/>
        <v>-</v>
      </c>
      <c r="H217" s="319" t="str">
        <f t="shared" si="1470"/>
        <v>-</v>
      </c>
      <c r="I217" s="319" t="str">
        <f t="shared" si="1470"/>
        <v>-</v>
      </c>
      <c r="J217" s="319" t="str">
        <f t="shared" si="1470"/>
        <v>-</v>
      </c>
      <c r="K217" s="319" t="str">
        <f t="shared" si="1470"/>
        <v>-</v>
      </c>
      <c r="L217" s="319" t="str">
        <f t="shared" si="1470"/>
        <v>-</v>
      </c>
      <c r="M217" s="319" t="str">
        <f t="shared" si="1470"/>
        <v>-</v>
      </c>
      <c r="N217" s="319" t="str">
        <f t="shared" si="1470"/>
        <v>-</v>
      </c>
      <c r="O217" s="319" t="str">
        <f t="shared" si="1470"/>
        <v>-</v>
      </c>
      <c r="P217" s="319" t="str">
        <f t="shared" si="1470"/>
        <v>-</v>
      </c>
      <c r="Q217" s="319" t="str">
        <f t="shared" si="1470"/>
        <v>-</v>
      </c>
      <c r="R217" s="319" t="str">
        <f t="shared" si="1470"/>
        <v>-</v>
      </c>
      <c r="S217" s="319" t="str">
        <f t="shared" si="1470"/>
        <v>-</v>
      </c>
      <c r="T217" s="319" t="str">
        <f t="shared" si="1470"/>
        <v>-</v>
      </c>
      <c r="U217" s="319" t="str">
        <f t="shared" si="1470"/>
        <v>-</v>
      </c>
      <c r="V217" s="319" t="str">
        <f t="shared" si="1470"/>
        <v>-</v>
      </c>
      <c r="W217" s="319" t="str">
        <f t="shared" si="1470"/>
        <v>-</v>
      </c>
      <c r="X217" s="319" t="str">
        <f t="shared" si="1470"/>
        <v>-</v>
      </c>
      <c r="Y217" s="319" t="str">
        <f t="shared" si="1470"/>
        <v>-</v>
      </c>
      <c r="Z217" s="319" t="str">
        <f t="shared" si="1470"/>
        <v>-</v>
      </c>
      <c r="AA217" s="319" t="str">
        <f t="shared" si="1470"/>
        <v>-</v>
      </c>
      <c r="AB217" s="319" t="str">
        <f t="shared" si="1470"/>
        <v>-</v>
      </c>
      <c r="AC217" s="319" t="str">
        <f t="shared" si="1470"/>
        <v>-</v>
      </c>
      <c r="AD217" s="319" t="str">
        <f t="shared" si="1470"/>
        <v>-</v>
      </c>
      <c r="AE217" s="319" t="str">
        <f t="shared" si="1470"/>
        <v>-</v>
      </c>
      <c r="AF217" s="319" t="str">
        <f t="shared" si="1470"/>
        <v>-</v>
      </c>
      <c r="AG217" s="319" t="str">
        <f t="shared" si="1470"/>
        <v>-</v>
      </c>
      <c r="AH217" s="457" t="str">
        <f t="shared" si="1470"/>
        <v>-</v>
      </c>
      <c r="AI217" s="18"/>
      <c r="AJ217" s="14"/>
      <c r="AK217" s="14"/>
      <c r="AL217" s="14"/>
      <c r="AM217" s="14"/>
      <c r="AN217" s="18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</row>
    <row r="218" spans="1:60" s="1" customFormat="1" ht="20.25" hidden="1" customHeight="1" x14ac:dyDescent="0.25">
      <c r="A218" s="348"/>
      <c r="B218" s="540"/>
      <c r="C218" s="523"/>
      <c r="D218" s="321" t="s">
        <v>220</v>
      </c>
      <c r="E218" s="320">
        <f>IFERROR(E215/E$255*(100-E216)/100,"-")</f>
        <v>0</v>
      </c>
      <c r="F218" s="320" t="str">
        <f t="shared" ref="F218:AH218" si="1471">IFERROR(F215/F$255*(100-F216)/100,"-")</f>
        <v>-</v>
      </c>
      <c r="G218" s="320" t="str">
        <f t="shared" si="1471"/>
        <v>-</v>
      </c>
      <c r="H218" s="320" t="str">
        <f t="shared" si="1471"/>
        <v>-</v>
      </c>
      <c r="I218" s="320" t="str">
        <f t="shared" si="1471"/>
        <v>-</v>
      </c>
      <c r="J218" s="320" t="str">
        <f t="shared" si="1471"/>
        <v>-</v>
      </c>
      <c r="K218" s="320" t="str">
        <f t="shared" si="1471"/>
        <v>-</v>
      </c>
      <c r="L218" s="320" t="str">
        <f t="shared" si="1471"/>
        <v>-</v>
      </c>
      <c r="M218" s="320" t="str">
        <f t="shared" si="1471"/>
        <v>-</v>
      </c>
      <c r="N218" s="320" t="str">
        <f t="shared" si="1471"/>
        <v>-</v>
      </c>
      <c r="O218" s="320" t="str">
        <f t="shared" si="1471"/>
        <v>-</v>
      </c>
      <c r="P218" s="320" t="str">
        <f t="shared" si="1471"/>
        <v>-</v>
      </c>
      <c r="Q218" s="320" t="str">
        <f t="shared" si="1471"/>
        <v>-</v>
      </c>
      <c r="R218" s="320" t="str">
        <f t="shared" si="1471"/>
        <v>-</v>
      </c>
      <c r="S218" s="320" t="str">
        <f t="shared" si="1471"/>
        <v>-</v>
      </c>
      <c r="T218" s="320" t="str">
        <f t="shared" si="1471"/>
        <v>-</v>
      </c>
      <c r="U218" s="320" t="str">
        <f t="shared" si="1471"/>
        <v>-</v>
      </c>
      <c r="V218" s="320" t="str">
        <f t="shared" si="1471"/>
        <v>-</v>
      </c>
      <c r="W218" s="320" t="str">
        <f t="shared" si="1471"/>
        <v>-</v>
      </c>
      <c r="X218" s="320" t="str">
        <f t="shared" si="1471"/>
        <v>-</v>
      </c>
      <c r="Y218" s="320" t="str">
        <f t="shared" si="1471"/>
        <v>-</v>
      </c>
      <c r="Z218" s="320" t="str">
        <f t="shared" si="1471"/>
        <v>-</v>
      </c>
      <c r="AA218" s="320" t="str">
        <f t="shared" si="1471"/>
        <v>-</v>
      </c>
      <c r="AB218" s="320" t="str">
        <f t="shared" si="1471"/>
        <v>-</v>
      </c>
      <c r="AC218" s="320" t="str">
        <f t="shared" si="1471"/>
        <v>-</v>
      </c>
      <c r="AD218" s="320" t="str">
        <f t="shared" si="1471"/>
        <v>-</v>
      </c>
      <c r="AE218" s="320" t="str">
        <f t="shared" si="1471"/>
        <v>-</v>
      </c>
      <c r="AF218" s="320" t="str">
        <f t="shared" si="1471"/>
        <v>-</v>
      </c>
      <c r="AG218" s="320" t="str">
        <f t="shared" si="1471"/>
        <v>-</v>
      </c>
      <c r="AH218" s="460" t="str">
        <f t="shared" si="1471"/>
        <v>-</v>
      </c>
      <c r="AI218" s="18"/>
      <c r="AJ218" s="14"/>
      <c r="AK218" s="14"/>
      <c r="AL218" s="14"/>
      <c r="AM218" s="14"/>
      <c r="AN218" s="18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</row>
    <row r="219" spans="1:60" s="1" customFormat="1" ht="20.25" hidden="1" customHeight="1" x14ac:dyDescent="0.25">
      <c r="A219" s="348"/>
      <c r="B219" s="540"/>
      <c r="C219" s="523"/>
      <c r="D219" s="297" t="s">
        <v>177</v>
      </c>
      <c r="E219" s="298">
        <f t="shared" ref="E219:AH219" si="1472">IFERROR(E213/100*E217,"0")</f>
        <v>0</v>
      </c>
      <c r="F219" s="298" t="str">
        <f t="shared" si="1472"/>
        <v>0</v>
      </c>
      <c r="G219" s="298" t="str">
        <f t="shared" si="1472"/>
        <v>0</v>
      </c>
      <c r="H219" s="298" t="str">
        <f t="shared" si="1472"/>
        <v>0</v>
      </c>
      <c r="I219" s="298" t="str">
        <f t="shared" si="1472"/>
        <v>0</v>
      </c>
      <c r="J219" s="298" t="str">
        <f t="shared" si="1472"/>
        <v>0</v>
      </c>
      <c r="K219" s="298" t="str">
        <f t="shared" si="1472"/>
        <v>0</v>
      </c>
      <c r="L219" s="298" t="str">
        <f t="shared" si="1472"/>
        <v>0</v>
      </c>
      <c r="M219" s="298" t="str">
        <f t="shared" si="1472"/>
        <v>0</v>
      </c>
      <c r="N219" s="298" t="str">
        <f t="shared" si="1472"/>
        <v>0</v>
      </c>
      <c r="O219" s="298" t="str">
        <f t="shared" si="1472"/>
        <v>0</v>
      </c>
      <c r="P219" s="298" t="str">
        <f t="shared" si="1472"/>
        <v>0</v>
      </c>
      <c r="Q219" s="298" t="str">
        <f t="shared" si="1472"/>
        <v>0</v>
      </c>
      <c r="R219" s="298" t="str">
        <f t="shared" si="1472"/>
        <v>0</v>
      </c>
      <c r="S219" s="298" t="str">
        <f t="shared" si="1472"/>
        <v>0</v>
      </c>
      <c r="T219" s="298" t="str">
        <f t="shared" si="1472"/>
        <v>0</v>
      </c>
      <c r="U219" s="298" t="str">
        <f t="shared" si="1472"/>
        <v>0</v>
      </c>
      <c r="V219" s="298" t="str">
        <f t="shared" si="1472"/>
        <v>0</v>
      </c>
      <c r="W219" s="298" t="str">
        <f t="shared" si="1472"/>
        <v>0</v>
      </c>
      <c r="X219" s="298" t="str">
        <f t="shared" si="1472"/>
        <v>0</v>
      </c>
      <c r="Y219" s="298" t="str">
        <f t="shared" si="1472"/>
        <v>0</v>
      </c>
      <c r="Z219" s="298" t="str">
        <f t="shared" si="1472"/>
        <v>0</v>
      </c>
      <c r="AA219" s="298" t="str">
        <f t="shared" si="1472"/>
        <v>0</v>
      </c>
      <c r="AB219" s="298" t="str">
        <f t="shared" si="1472"/>
        <v>0</v>
      </c>
      <c r="AC219" s="298" t="str">
        <f t="shared" si="1472"/>
        <v>0</v>
      </c>
      <c r="AD219" s="298" t="str">
        <f t="shared" si="1472"/>
        <v>0</v>
      </c>
      <c r="AE219" s="298" t="str">
        <f t="shared" si="1472"/>
        <v>0</v>
      </c>
      <c r="AF219" s="298" t="str">
        <f t="shared" si="1472"/>
        <v>0</v>
      </c>
      <c r="AG219" s="298" t="str">
        <f t="shared" si="1472"/>
        <v>0</v>
      </c>
      <c r="AH219" s="438" t="str">
        <f t="shared" si="1472"/>
        <v>0</v>
      </c>
      <c r="AI219" s="18"/>
      <c r="AJ219" s="14"/>
      <c r="AK219" s="14"/>
      <c r="AL219" s="14"/>
      <c r="AM219" s="14"/>
      <c r="AN219" s="18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</row>
    <row r="220" spans="1:60" s="1" customFormat="1" ht="20.25" hidden="1" customHeight="1" thickBot="1" x14ac:dyDescent="0.3">
      <c r="A220" s="348"/>
      <c r="B220" s="540"/>
      <c r="C220" s="524"/>
      <c r="D220" s="439" t="s">
        <v>178</v>
      </c>
      <c r="E220" s="440">
        <f>IFERROR(E217*100/88,"-")</f>
        <v>0</v>
      </c>
      <c r="F220" s="440" t="str">
        <f t="shared" ref="F220:AH220" si="1473">IFERROR(F217*100/F212*F212/88,"-")</f>
        <v>-</v>
      </c>
      <c r="G220" s="440" t="str">
        <f t="shared" si="1473"/>
        <v>-</v>
      </c>
      <c r="H220" s="440" t="str">
        <f t="shared" si="1473"/>
        <v>-</v>
      </c>
      <c r="I220" s="440" t="str">
        <f t="shared" si="1473"/>
        <v>-</v>
      </c>
      <c r="J220" s="440" t="str">
        <f t="shared" si="1473"/>
        <v>-</v>
      </c>
      <c r="K220" s="440" t="str">
        <f t="shared" si="1473"/>
        <v>-</v>
      </c>
      <c r="L220" s="440" t="str">
        <f t="shared" si="1473"/>
        <v>-</v>
      </c>
      <c r="M220" s="440" t="str">
        <f t="shared" si="1473"/>
        <v>-</v>
      </c>
      <c r="N220" s="440" t="str">
        <f t="shared" si="1473"/>
        <v>-</v>
      </c>
      <c r="O220" s="440" t="str">
        <f t="shared" si="1473"/>
        <v>-</v>
      </c>
      <c r="P220" s="440" t="str">
        <f t="shared" si="1473"/>
        <v>-</v>
      </c>
      <c r="Q220" s="440" t="str">
        <f t="shared" si="1473"/>
        <v>-</v>
      </c>
      <c r="R220" s="440" t="str">
        <f t="shared" si="1473"/>
        <v>-</v>
      </c>
      <c r="S220" s="440" t="str">
        <f t="shared" si="1473"/>
        <v>-</v>
      </c>
      <c r="T220" s="440" t="str">
        <f t="shared" si="1473"/>
        <v>-</v>
      </c>
      <c r="U220" s="440" t="str">
        <f t="shared" si="1473"/>
        <v>-</v>
      </c>
      <c r="V220" s="440" t="str">
        <f t="shared" si="1473"/>
        <v>-</v>
      </c>
      <c r="W220" s="440" t="str">
        <f t="shared" si="1473"/>
        <v>-</v>
      </c>
      <c r="X220" s="440" t="str">
        <f t="shared" si="1473"/>
        <v>-</v>
      </c>
      <c r="Y220" s="440" t="str">
        <f t="shared" si="1473"/>
        <v>-</v>
      </c>
      <c r="Z220" s="440" t="str">
        <f t="shared" si="1473"/>
        <v>-</v>
      </c>
      <c r="AA220" s="440" t="str">
        <f t="shared" si="1473"/>
        <v>-</v>
      </c>
      <c r="AB220" s="440" t="str">
        <f t="shared" si="1473"/>
        <v>-</v>
      </c>
      <c r="AC220" s="440" t="str">
        <f t="shared" si="1473"/>
        <v>-</v>
      </c>
      <c r="AD220" s="440" t="str">
        <f t="shared" si="1473"/>
        <v>-</v>
      </c>
      <c r="AE220" s="440" t="str">
        <f t="shared" si="1473"/>
        <v>-</v>
      </c>
      <c r="AF220" s="440" t="str">
        <f t="shared" si="1473"/>
        <v>-</v>
      </c>
      <c r="AG220" s="440" t="str">
        <f t="shared" si="1473"/>
        <v>-</v>
      </c>
      <c r="AH220" s="450" t="str">
        <f t="shared" si="1473"/>
        <v>-</v>
      </c>
      <c r="AI220" s="18"/>
      <c r="AJ220" s="14"/>
      <c r="AK220" s="14"/>
      <c r="AL220" s="14"/>
      <c r="AM220" s="14"/>
      <c r="AN220" s="18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</row>
    <row r="221" spans="1:60" s="1" customFormat="1" ht="20.25" customHeight="1" x14ac:dyDescent="0.25">
      <c r="A221" s="348"/>
      <c r="B221" s="540"/>
      <c r="C221" s="522" t="s">
        <v>165</v>
      </c>
      <c r="D221" s="418" t="s">
        <v>146</v>
      </c>
      <c r="E221" s="433">
        <v>4.2</v>
      </c>
      <c r="F221" s="434">
        <f t="shared" ref="F221:H221" si="1474">E221</f>
        <v>4.2</v>
      </c>
      <c r="G221" s="434">
        <f t="shared" si="1474"/>
        <v>4.2</v>
      </c>
      <c r="H221" s="434">
        <f t="shared" si="1474"/>
        <v>4.2</v>
      </c>
      <c r="I221" s="434">
        <f t="shared" ref="I221" si="1475">H221</f>
        <v>4.2</v>
      </c>
      <c r="J221" s="434">
        <f t="shared" ref="J221" si="1476">I221</f>
        <v>4.2</v>
      </c>
      <c r="K221" s="434">
        <f t="shared" ref="K221" si="1477">J221</f>
        <v>4.2</v>
      </c>
      <c r="L221" s="434">
        <f t="shared" ref="L221" si="1478">K221</f>
        <v>4.2</v>
      </c>
      <c r="M221" s="434">
        <f t="shared" ref="M221" si="1479">L221</f>
        <v>4.2</v>
      </c>
      <c r="N221" s="434">
        <f t="shared" ref="N221" si="1480">M221</f>
        <v>4.2</v>
      </c>
      <c r="O221" s="434">
        <f t="shared" ref="O221" si="1481">N221</f>
        <v>4.2</v>
      </c>
      <c r="P221" s="434">
        <f t="shared" ref="P221" si="1482">O221</f>
        <v>4.2</v>
      </c>
      <c r="Q221" s="434">
        <f t="shared" ref="Q221" si="1483">P221</f>
        <v>4.2</v>
      </c>
      <c r="R221" s="434">
        <f t="shared" ref="R221" si="1484">Q221</f>
        <v>4.2</v>
      </c>
      <c r="S221" s="434">
        <f t="shared" ref="S221" si="1485">R221</f>
        <v>4.2</v>
      </c>
      <c r="T221" s="434">
        <f t="shared" ref="T221" si="1486">S221</f>
        <v>4.2</v>
      </c>
      <c r="U221" s="434">
        <f t="shared" ref="U221" si="1487">T221</f>
        <v>4.2</v>
      </c>
      <c r="V221" s="434">
        <f t="shared" ref="V221" si="1488">U221</f>
        <v>4.2</v>
      </c>
      <c r="W221" s="434">
        <f t="shared" ref="W221" si="1489">V221</f>
        <v>4.2</v>
      </c>
      <c r="X221" s="434">
        <f t="shared" ref="X221" si="1490">W221</f>
        <v>4.2</v>
      </c>
      <c r="Y221" s="434">
        <f t="shared" ref="Y221" si="1491">X221</f>
        <v>4.2</v>
      </c>
      <c r="Z221" s="434">
        <f t="shared" ref="Z221" si="1492">Y221</f>
        <v>4.2</v>
      </c>
      <c r="AA221" s="434">
        <f t="shared" ref="AA221" si="1493">Z221</f>
        <v>4.2</v>
      </c>
      <c r="AB221" s="434">
        <f t="shared" ref="AB221" si="1494">AA221</f>
        <v>4.2</v>
      </c>
      <c r="AC221" s="434">
        <f t="shared" ref="AC221" si="1495">AB221</f>
        <v>4.2</v>
      </c>
      <c r="AD221" s="434">
        <f t="shared" ref="AD221" si="1496">AC221</f>
        <v>4.2</v>
      </c>
      <c r="AE221" s="434">
        <f t="shared" ref="AE221" si="1497">AD221</f>
        <v>4.2</v>
      </c>
      <c r="AF221" s="434">
        <f t="shared" ref="AF221" si="1498">AE221</f>
        <v>4.2</v>
      </c>
      <c r="AG221" s="434">
        <f t="shared" ref="AG221" si="1499">AF221</f>
        <v>4.2</v>
      </c>
      <c r="AH221" s="435">
        <f t="shared" ref="AH221" si="1500">AG221</f>
        <v>4.2</v>
      </c>
      <c r="AI221" s="18"/>
      <c r="AJ221" s="14"/>
      <c r="AK221" s="14"/>
      <c r="AL221" s="14"/>
      <c r="AM221" s="14"/>
      <c r="AN221" s="18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</row>
    <row r="222" spans="1:60" s="1" customFormat="1" ht="20.25" customHeight="1" x14ac:dyDescent="0.25">
      <c r="A222" s="348"/>
      <c r="B222" s="540"/>
      <c r="C222" s="523"/>
      <c r="D222" s="233" t="s">
        <v>4</v>
      </c>
      <c r="E222" s="232">
        <v>22</v>
      </c>
      <c r="F222" s="232">
        <f>E222</f>
        <v>22</v>
      </c>
      <c r="G222" s="232">
        <f>F222</f>
        <v>22</v>
      </c>
      <c r="H222" s="232">
        <f>G222</f>
        <v>22</v>
      </c>
      <c r="I222" s="232">
        <f t="shared" ref="I222:AH222" si="1501">H222</f>
        <v>22</v>
      </c>
      <c r="J222" s="232">
        <f t="shared" si="1501"/>
        <v>22</v>
      </c>
      <c r="K222" s="232">
        <f t="shared" si="1501"/>
        <v>22</v>
      </c>
      <c r="L222" s="232">
        <f t="shared" si="1501"/>
        <v>22</v>
      </c>
      <c r="M222" s="232">
        <f t="shared" si="1501"/>
        <v>22</v>
      </c>
      <c r="N222" s="232">
        <f t="shared" si="1501"/>
        <v>22</v>
      </c>
      <c r="O222" s="232">
        <f t="shared" si="1501"/>
        <v>22</v>
      </c>
      <c r="P222" s="232">
        <f t="shared" si="1501"/>
        <v>22</v>
      </c>
      <c r="Q222" s="232">
        <f t="shared" si="1501"/>
        <v>22</v>
      </c>
      <c r="R222" s="232">
        <f t="shared" si="1501"/>
        <v>22</v>
      </c>
      <c r="S222" s="232">
        <f t="shared" si="1501"/>
        <v>22</v>
      </c>
      <c r="T222" s="232">
        <f t="shared" si="1501"/>
        <v>22</v>
      </c>
      <c r="U222" s="232">
        <f t="shared" si="1501"/>
        <v>22</v>
      </c>
      <c r="V222" s="232">
        <f t="shared" si="1501"/>
        <v>22</v>
      </c>
      <c r="W222" s="232">
        <f t="shared" si="1501"/>
        <v>22</v>
      </c>
      <c r="X222" s="232">
        <f t="shared" si="1501"/>
        <v>22</v>
      </c>
      <c r="Y222" s="232">
        <f t="shared" si="1501"/>
        <v>22</v>
      </c>
      <c r="Z222" s="232">
        <f t="shared" si="1501"/>
        <v>22</v>
      </c>
      <c r="AA222" s="232">
        <f t="shared" si="1501"/>
        <v>22</v>
      </c>
      <c r="AB222" s="232">
        <f t="shared" si="1501"/>
        <v>22</v>
      </c>
      <c r="AC222" s="232">
        <f t="shared" si="1501"/>
        <v>22</v>
      </c>
      <c r="AD222" s="232">
        <f t="shared" si="1501"/>
        <v>22</v>
      </c>
      <c r="AE222" s="232">
        <f t="shared" si="1501"/>
        <v>22</v>
      </c>
      <c r="AF222" s="232">
        <f t="shared" si="1501"/>
        <v>22</v>
      </c>
      <c r="AG222" s="232">
        <f t="shared" si="1501"/>
        <v>22</v>
      </c>
      <c r="AH222" s="436">
        <f t="shared" si="1501"/>
        <v>22</v>
      </c>
      <c r="AI222" s="18"/>
      <c r="AJ222" s="14"/>
      <c r="AK222" s="14"/>
      <c r="AL222" s="14"/>
      <c r="AM222" s="14"/>
      <c r="AN222" s="18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</row>
    <row r="223" spans="1:60" s="1" customFormat="1" ht="20.25" hidden="1" customHeight="1" x14ac:dyDescent="0.25">
      <c r="A223" s="348"/>
      <c r="B223" s="540"/>
      <c r="C223" s="523"/>
      <c r="D223" s="105" t="s">
        <v>102</v>
      </c>
      <c r="E223" s="373">
        <f t="shared" ref="E223:AH223" si="1502">IFERROR(E221*100/E222,0)</f>
        <v>19.09090909090909</v>
      </c>
      <c r="F223" s="373">
        <f t="shared" si="1502"/>
        <v>19.09090909090909</v>
      </c>
      <c r="G223" s="373">
        <f t="shared" si="1502"/>
        <v>19.09090909090909</v>
      </c>
      <c r="H223" s="373">
        <f t="shared" si="1502"/>
        <v>19.09090909090909</v>
      </c>
      <c r="I223" s="373">
        <f t="shared" si="1502"/>
        <v>19.09090909090909</v>
      </c>
      <c r="J223" s="373">
        <f t="shared" si="1502"/>
        <v>19.09090909090909</v>
      </c>
      <c r="K223" s="373">
        <f t="shared" si="1502"/>
        <v>19.09090909090909</v>
      </c>
      <c r="L223" s="373">
        <f t="shared" si="1502"/>
        <v>19.09090909090909</v>
      </c>
      <c r="M223" s="373">
        <f t="shared" si="1502"/>
        <v>19.09090909090909</v>
      </c>
      <c r="N223" s="373">
        <f t="shared" si="1502"/>
        <v>19.09090909090909</v>
      </c>
      <c r="O223" s="373">
        <f t="shared" si="1502"/>
        <v>19.09090909090909</v>
      </c>
      <c r="P223" s="373">
        <f t="shared" si="1502"/>
        <v>19.09090909090909</v>
      </c>
      <c r="Q223" s="373">
        <f t="shared" si="1502"/>
        <v>19.09090909090909</v>
      </c>
      <c r="R223" s="373">
        <f t="shared" si="1502"/>
        <v>19.09090909090909</v>
      </c>
      <c r="S223" s="373">
        <f t="shared" si="1502"/>
        <v>19.09090909090909</v>
      </c>
      <c r="T223" s="373">
        <f t="shared" si="1502"/>
        <v>19.09090909090909</v>
      </c>
      <c r="U223" s="373">
        <f t="shared" si="1502"/>
        <v>19.09090909090909</v>
      </c>
      <c r="V223" s="373">
        <f t="shared" si="1502"/>
        <v>19.09090909090909</v>
      </c>
      <c r="W223" s="373">
        <f t="shared" si="1502"/>
        <v>19.09090909090909</v>
      </c>
      <c r="X223" s="373">
        <f t="shared" si="1502"/>
        <v>19.09090909090909</v>
      </c>
      <c r="Y223" s="373">
        <f t="shared" si="1502"/>
        <v>19.09090909090909</v>
      </c>
      <c r="Z223" s="373">
        <f t="shared" si="1502"/>
        <v>19.09090909090909</v>
      </c>
      <c r="AA223" s="373">
        <f t="shared" si="1502"/>
        <v>19.09090909090909</v>
      </c>
      <c r="AB223" s="373">
        <f t="shared" si="1502"/>
        <v>19.09090909090909</v>
      </c>
      <c r="AC223" s="373">
        <f t="shared" si="1502"/>
        <v>19.09090909090909</v>
      </c>
      <c r="AD223" s="373">
        <f t="shared" si="1502"/>
        <v>19.09090909090909</v>
      </c>
      <c r="AE223" s="373">
        <f t="shared" si="1502"/>
        <v>19.09090909090909</v>
      </c>
      <c r="AF223" s="373">
        <f t="shared" si="1502"/>
        <v>19.09090909090909</v>
      </c>
      <c r="AG223" s="373">
        <f t="shared" si="1502"/>
        <v>19.09090909090909</v>
      </c>
      <c r="AH223" s="437">
        <f t="shared" si="1502"/>
        <v>19.09090909090909</v>
      </c>
      <c r="AI223" s="18"/>
      <c r="AJ223" s="14"/>
      <c r="AK223" s="14"/>
      <c r="AL223" s="14"/>
      <c r="AM223" s="14"/>
      <c r="AN223" s="18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</row>
    <row r="224" spans="1:60" s="1" customFormat="1" ht="20.25" customHeight="1" x14ac:dyDescent="0.25">
      <c r="A224" s="348"/>
      <c r="B224" s="540"/>
      <c r="C224" s="523"/>
      <c r="D224" s="375" t="s">
        <v>253</v>
      </c>
      <c r="E224" s="271">
        <v>0</v>
      </c>
      <c r="F224" s="317" t="str">
        <f>IFERROR(IF((E225&lt;&gt;E$255*E224*100/E222),E225/E$255*E222/100,IF(F$5&lt;&gt;"-",E224,"-")),"-")</f>
        <v>-</v>
      </c>
      <c r="G224" s="317" t="str">
        <f t="shared" ref="G224:AH224" si="1503">IFERROR(IF((F225&lt;&gt;F$255*F224*100/F222),F225/F$255*F222/100,IF(G$5&lt;&gt;"-",F224,"-")),"-")</f>
        <v>-</v>
      </c>
      <c r="H224" s="317" t="str">
        <f t="shared" si="1503"/>
        <v>-</v>
      </c>
      <c r="I224" s="317" t="str">
        <f t="shared" si="1503"/>
        <v>-</v>
      </c>
      <c r="J224" s="317" t="str">
        <f t="shared" si="1503"/>
        <v>-</v>
      </c>
      <c r="K224" s="317" t="str">
        <f t="shared" si="1503"/>
        <v>-</v>
      </c>
      <c r="L224" s="317" t="str">
        <f t="shared" si="1503"/>
        <v>-</v>
      </c>
      <c r="M224" s="317" t="str">
        <f t="shared" si="1503"/>
        <v>-</v>
      </c>
      <c r="N224" s="317" t="str">
        <f t="shared" si="1503"/>
        <v>-</v>
      </c>
      <c r="O224" s="317" t="str">
        <f t="shared" si="1503"/>
        <v>-</v>
      </c>
      <c r="P224" s="317" t="str">
        <f t="shared" si="1503"/>
        <v>-</v>
      </c>
      <c r="Q224" s="317" t="str">
        <f t="shared" si="1503"/>
        <v>-</v>
      </c>
      <c r="R224" s="317" t="str">
        <f t="shared" si="1503"/>
        <v>-</v>
      </c>
      <c r="S224" s="317" t="str">
        <f t="shared" si="1503"/>
        <v>-</v>
      </c>
      <c r="T224" s="317" t="str">
        <f t="shared" si="1503"/>
        <v>-</v>
      </c>
      <c r="U224" s="317" t="str">
        <f t="shared" si="1503"/>
        <v>-</v>
      </c>
      <c r="V224" s="317" t="str">
        <f t="shared" si="1503"/>
        <v>-</v>
      </c>
      <c r="W224" s="317" t="str">
        <f t="shared" si="1503"/>
        <v>-</v>
      </c>
      <c r="X224" s="317" t="str">
        <f t="shared" si="1503"/>
        <v>-</v>
      </c>
      <c r="Y224" s="317" t="str">
        <f t="shared" si="1503"/>
        <v>-</v>
      </c>
      <c r="Z224" s="317" t="str">
        <f t="shared" si="1503"/>
        <v>-</v>
      </c>
      <c r="AA224" s="317" t="str">
        <f t="shared" si="1503"/>
        <v>-</v>
      </c>
      <c r="AB224" s="317" t="str">
        <f t="shared" si="1503"/>
        <v>-</v>
      </c>
      <c r="AC224" s="317" t="str">
        <f t="shared" si="1503"/>
        <v>-</v>
      </c>
      <c r="AD224" s="317" t="str">
        <f t="shared" si="1503"/>
        <v>-</v>
      </c>
      <c r="AE224" s="317" t="str">
        <f t="shared" si="1503"/>
        <v>-</v>
      </c>
      <c r="AF224" s="317" t="str">
        <f t="shared" si="1503"/>
        <v>-</v>
      </c>
      <c r="AG224" s="317" t="str">
        <f t="shared" si="1503"/>
        <v>-</v>
      </c>
      <c r="AH224" s="388" t="str">
        <f t="shared" si="1503"/>
        <v>-</v>
      </c>
      <c r="AI224" s="18"/>
      <c r="AJ224" s="14"/>
      <c r="AK224" s="14"/>
      <c r="AL224" s="14"/>
      <c r="AM224" s="14"/>
      <c r="AN224" s="18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</row>
    <row r="225" spans="1:60" s="1" customFormat="1" ht="20.25" customHeight="1" x14ac:dyDescent="0.25">
      <c r="A225" s="348"/>
      <c r="B225" s="540"/>
      <c r="C225" s="523"/>
      <c r="D225" s="273" t="s">
        <v>147</v>
      </c>
      <c r="E225" s="305">
        <f>IFERROR(E$1*E224*100/E222,"-")</f>
        <v>0</v>
      </c>
      <c r="F225" s="305" t="str">
        <f t="shared" ref="F225" si="1504">IFERROR(F$1*F224*100/F222,"-")</f>
        <v>-</v>
      </c>
      <c r="G225" s="305" t="str">
        <f t="shared" ref="G225" si="1505">IFERROR(G$1*G224*100/G222,"-")</f>
        <v>-</v>
      </c>
      <c r="H225" s="305" t="str">
        <f t="shared" ref="H225" si="1506">IFERROR(H$1*H224*100/H222,"-")</f>
        <v>-</v>
      </c>
      <c r="I225" s="305" t="str">
        <f t="shared" ref="I225" si="1507">IFERROR(I$1*I224*100/I222,"-")</f>
        <v>-</v>
      </c>
      <c r="J225" s="305" t="str">
        <f t="shared" ref="J225" si="1508">IFERROR(J$1*J224*100/J222,"-")</f>
        <v>-</v>
      </c>
      <c r="K225" s="305" t="str">
        <f t="shared" ref="K225" si="1509">IFERROR(K$1*K224*100/K222,"-")</f>
        <v>-</v>
      </c>
      <c r="L225" s="305" t="str">
        <f t="shared" ref="L225" si="1510">IFERROR(L$1*L224*100/L222,"-")</f>
        <v>-</v>
      </c>
      <c r="M225" s="305" t="str">
        <f t="shared" ref="M225" si="1511">IFERROR(M$1*M224*100/M222,"-")</f>
        <v>-</v>
      </c>
      <c r="N225" s="305" t="str">
        <f t="shared" ref="N225" si="1512">IFERROR(N$1*N224*100/N222,"-")</f>
        <v>-</v>
      </c>
      <c r="O225" s="305" t="str">
        <f t="shared" ref="O225" si="1513">IFERROR(O$1*O224*100/O222,"-")</f>
        <v>-</v>
      </c>
      <c r="P225" s="305" t="str">
        <f t="shared" ref="P225" si="1514">IFERROR(P$1*P224*100/P222,"-")</f>
        <v>-</v>
      </c>
      <c r="Q225" s="305" t="str">
        <f t="shared" ref="Q225" si="1515">IFERROR(Q$1*Q224*100/Q222,"-")</f>
        <v>-</v>
      </c>
      <c r="R225" s="305" t="str">
        <f t="shared" ref="R225" si="1516">IFERROR(R$1*R224*100/R222,"-")</f>
        <v>-</v>
      </c>
      <c r="S225" s="305" t="str">
        <f t="shared" ref="S225" si="1517">IFERROR(S$1*S224*100/S222,"-")</f>
        <v>-</v>
      </c>
      <c r="T225" s="305" t="str">
        <f t="shared" ref="T225" si="1518">IFERROR(T$1*T224*100/T222,"-")</f>
        <v>-</v>
      </c>
      <c r="U225" s="305" t="str">
        <f t="shared" ref="U225" si="1519">IFERROR(U$1*U224*100/U222,"-")</f>
        <v>-</v>
      </c>
      <c r="V225" s="305" t="str">
        <f t="shared" ref="V225" si="1520">IFERROR(V$1*V224*100/V222,"-")</f>
        <v>-</v>
      </c>
      <c r="W225" s="305" t="str">
        <f t="shared" ref="W225" si="1521">IFERROR(W$1*W224*100/W222,"-")</f>
        <v>-</v>
      </c>
      <c r="X225" s="305" t="str">
        <f t="shared" ref="X225" si="1522">IFERROR(X$1*X224*100/X222,"-")</f>
        <v>-</v>
      </c>
      <c r="Y225" s="305" t="str">
        <f t="shared" ref="Y225" si="1523">IFERROR(Y$1*Y224*100/Y222,"-")</f>
        <v>-</v>
      </c>
      <c r="Z225" s="305" t="str">
        <f t="shared" ref="Z225" si="1524">IFERROR(Z$1*Z224*100/Z222,"-")</f>
        <v>-</v>
      </c>
      <c r="AA225" s="305" t="str">
        <f t="shared" ref="AA225" si="1525">IFERROR(AA$1*AA224*100/AA222,"-")</f>
        <v>-</v>
      </c>
      <c r="AB225" s="305" t="str">
        <f t="shared" ref="AB225" si="1526">IFERROR(AB$1*AB224*100/AB222,"-")</f>
        <v>-</v>
      </c>
      <c r="AC225" s="305" t="str">
        <f t="shared" ref="AC225" si="1527">IFERROR(AC$1*AC224*100/AC222,"-")</f>
        <v>-</v>
      </c>
      <c r="AD225" s="305" t="str">
        <f t="shared" ref="AD225" si="1528">IFERROR(AD$1*AD224*100/AD222,"-")</f>
        <v>-</v>
      </c>
      <c r="AE225" s="305" t="str">
        <f t="shared" ref="AE225" si="1529">IFERROR(AE$1*AE224*100/AE222,"-")</f>
        <v>-</v>
      </c>
      <c r="AF225" s="305" t="str">
        <f t="shared" ref="AF225" si="1530">IFERROR(AF$1*AF224*100/AF222,"-")</f>
        <v>-</v>
      </c>
      <c r="AG225" s="305" t="str">
        <f t="shared" ref="AG225" si="1531">IFERROR(AG$1*AG224*100/AG222,"-")</f>
        <v>-</v>
      </c>
      <c r="AH225" s="456" t="str">
        <f t="shared" ref="AH225" si="1532">IFERROR(AH$1*AH224*100/AH222,"-")</f>
        <v>-</v>
      </c>
      <c r="AI225" s="18"/>
      <c r="AJ225" s="14"/>
      <c r="AK225" s="14"/>
      <c r="AL225" s="14"/>
      <c r="AM225" s="14"/>
      <c r="AN225" s="18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</row>
    <row r="226" spans="1:60" s="1" customFormat="1" ht="20.25" customHeight="1" x14ac:dyDescent="0.25">
      <c r="A226" s="348"/>
      <c r="B226" s="540"/>
      <c r="C226" s="523"/>
      <c r="D226" s="233" t="s">
        <v>105</v>
      </c>
      <c r="E226" s="232">
        <f>IF(Milch!E$4&gt;0,E$11,"-")</f>
        <v>2</v>
      </c>
      <c r="F226" s="232" t="str">
        <f>IF(Milch!F$4&gt;0,F$11,"-")</f>
        <v>-</v>
      </c>
      <c r="G226" s="232" t="str">
        <f>IF(Milch!G$4&gt;0,G$11,"-")</f>
        <v>-</v>
      </c>
      <c r="H226" s="232" t="str">
        <f>IF(Milch!H$4&gt;0,H$11,"-")</f>
        <v>-</v>
      </c>
      <c r="I226" s="232" t="str">
        <f>IF(Milch!I$4&gt;0,I$11,"-")</f>
        <v>-</v>
      </c>
      <c r="J226" s="232" t="str">
        <f>IF(Milch!J$4&gt;0,J$11,"-")</f>
        <v>-</v>
      </c>
      <c r="K226" s="232" t="str">
        <f>IF(Milch!K$4&gt;0,K$11,"-")</f>
        <v>-</v>
      </c>
      <c r="L226" s="232" t="str">
        <f>IF(Milch!L$4&gt;0,L$11,"-")</f>
        <v>-</v>
      </c>
      <c r="M226" s="232" t="str">
        <f>IF(Milch!M$4&gt;0,M$11,"-")</f>
        <v>-</v>
      </c>
      <c r="N226" s="232" t="str">
        <f>IF(Milch!N$4&gt;0,N$11,"-")</f>
        <v>-</v>
      </c>
      <c r="O226" s="232" t="str">
        <f>IF(Milch!O$4&gt;0,O$11,"-")</f>
        <v>-</v>
      </c>
      <c r="P226" s="232" t="str">
        <f>IF(Milch!P$4&gt;0,P$11,"-")</f>
        <v>-</v>
      </c>
      <c r="Q226" s="232" t="str">
        <f>IF(Milch!Q$4&gt;0,Q$11,"-")</f>
        <v>-</v>
      </c>
      <c r="R226" s="232" t="str">
        <f>IF(Milch!R$4&gt;0,R$11,"-")</f>
        <v>-</v>
      </c>
      <c r="S226" s="232" t="str">
        <f>IF(Milch!S$4&gt;0,S$11,"-")</f>
        <v>-</v>
      </c>
      <c r="T226" s="232" t="str">
        <f>IF(Milch!T$4&gt;0,T$11,"-")</f>
        <v>-</v>
      </c>
      <c r="U226" s="232" t="str">
        <f>IF(Milch!U$4&gt;0,U$11,"-")</f>
        <v>-</v>
      </c>
      <c r="V226" s="232" t="str">
        <f>IF(Milch!V$4&gt;0,V$11,"-")</f>
        <v>-</v>
      </c>
      <c r="W226" s="232" t="str">
        <f>IF(Milch!W$4&gt;0,W$11,"-")</f>
        <v>-</v>
      </c>
      <c r="X226" s="232" t="str">
        <f>IF(Milch!X$4&gt;0,X$11,"-")</f>
        <v>-</v>
      </c>
      <c r="Y226" s="232" t="str">
        <f>IF(Milch!Y$4&gt;0,Y$11,"-")</f>
        <v>-</v>
      </c>
      <c r="Z226" s="232" t="str">
        <f>IF(Milch!Z$4&gt;0,Z$11,"-")</f>
        <v>-</v>
      </c>
      <c r="AA226" s="232" t="str">
        <f>IF(Milch!AA$4&gt;0,AA$11,"-")</f>
        <v>-</v>
      </c>
      <c r="AB226" s="232" t="str">
        <f>IF(Milch!AB$4&gt;0,AB$11,"-")</f>
        <v>-</v>
      </c>
      <c r="AC226" s="232" t="str">
        <f>IF(Milch!AC$4&gt;0,AC$11,"-")</f>
        <v>-</v>
      </c>
      <c r="AD226" s="232" t="str">
        <f>IF(Milch!AD$4&gt;0,AD$11,"-")</f>
        <v>-</v>
      </c>
      <c r="AE226" s="232" t="str">
        <f>IF(Milch!AE$4&gt;0,AE$11,"-")</f>
        <v>-</v>
      </c>
      <c r="AF226" s="232" t="str">
        <f>IF(Milch!AF$4&gt;0,AF$11,"-")</f>
        <v>-</v>
      </c>
      <c r="AG226" s="232" t="str">
        <f>IF(Milch!AG$4&gt;0,AG$11,"-")</f>
        <v>-</v>
      </c>
      <c r="AH226" s="436" t="str">
        <f>IF(Milch!AH$4&gt;0,AH$11,"-")</f>
        <v>-</v>
      </c>
      <c r="AI226" s="18"/>
      <c r="AJ226" s="14"/>
      <c r="AK226" s="14"/>
      <c r="AL226" s="14"/>
      <c r="AM226" s="14"/>
      <c r="AN226" s="18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</row>
    <row r="227" spans="1:60" s="1" customFormat="1" ht="20.25" hidden="1" customHeight="1" x14ac:dyDescent="0.25">
      <c r="A227" s="348"/>
      <c r="B227" s="540"/>
      <c r="C227" s="523"/>
      <c r="D227" s="297" t="str">
        <f>D217</f>
        <v>FM &gt; KUH kg TM/Tag
ohne Futterrest</v>
      </c>
      <c r="E227" s="319">
        <f>IFERROR(E228*E222/100,"-")</f>
        <v>0</v>
      </c>
      <c r="F227" s="319" t="str">
        <f t="shared" ref="F227" si="1533">IFERROR(F228*F222/100,"-")</f>
        <v>-</v>
      </c>
      <c r="G227" s="319" t="str">
        <f t="shared" ref="G227" si="1534">IFERROR(G228*G222/100,"-")</f>
        <v>-</v>
      </c>
      <c r="H227" s="319" t="str">
        <f t="shared" ref="H227" si="1535">IFERROR(H228*H222/100,"-")</f>
        <v>-</v>
      </c>
      <c r="I227" s="319" t="str">
        <f t="shared" ref="I227" si="1536">IFERROR(I228*I222/100,"-")</f>
        <v>-</v>
      </c>
      <c r="J227" s="319" t="str">
        <f t="shared" ref="J227" si="1537">IFERROR(J228*J222/100,"-")</f>
        <v>-</v>
      </c>
      <c r="K227" s="319" t="str">
        <f t="shared" ref="K227" si="1538">IFERROR(K228*K222/100,"-")</f>
        <v>-</v>
      </c>
      <c r="L227" s="319" t="str">
        <f t="shared" ref="L227" si="1539">IFERROR(L228*L222/100,"-")</f>
        <v>-</v>
      </c>
      <c r="M227" s="319" t="str">
        <f t="shared" ref="M227" si="1540">IFERROR(M228*M222/100,"-")</f>
        <v>-</v>
      </c>
      <c r="N227" s="319" t="str">
        <f t="shared" ref="N227" si="1541">IFERROR(N228*N222/100,"-")</f>
        <v>-</v>
      </c>
      <c r="O227" s="319" t="str">
        <f t="shared" ref="O227" si="1542">IFERROR(O228*O222/100,"-")</f>
        <v>-</v>
      </c>
      <c r="P227" s="319" t="str">
        <f t="shared" ref="P227" si="1543">IFERROR(P228*P222/100,"-")</f>
        <v>-</v>
      </c>
      <c r="Q227" s="319" t="str">
        <f t="shared" ref="Q227" si="1544">IFERROR(Q228*Q222/100,"-")</f>
        <v>-</v>
      </c>
      <c r="R227" s="319" t="str">
        <f t="shared" ref="R227" si="1545">IFERROR(R228*R222/100,"-")</f>
        <v>-</v>
      </c>
      <c r="S227" s="319" t="str">
        <f t="shared" ref="S227" si="1546">IFERROR(S228*S222/100,"-")</f>
        <v>-</v>
      </c>
      <c r="T227" s="319" t="str">
        <f t="shared" ref="T227" si="1547">IFERROR(T228*T222/100,"-")</f>
        <v>-</v>
      </c>
      <c r="U227" s="319" t="str">
        <f t="shared" ref="U227" si="1548">IFERROR(U228*U222/100,"-")</f>
        <v>-</v>
      </c>
      <c r="V227" s="319" t="str">
        <f t="shared" ref="V227" si="1549">IFERROR(V228*V222/100,"-")</f>
        <v>-</v>
      </c>
      <c r="W227" s="319" t="str">
        <f t="shared" ref="W227" si="1550">IFERROR(W228*W222/100,"-")</f>
        <v>-</v>
      </c>
      <c r="X227" s="319" t="str">
        <f t="shared" ref="X227" si="1551">IFERROR(X228*X222/100,"-")</f>
        <v>-</v>
      </c>
      <c r="Y227" s="319" t="str">
        <f t="shared" ref="Y227" si="1552">IFERROR(Y228*Y222/100,"-")</f>
        <v>-</v>
      </c>
      <c r="Z227" s="319" t="str">
        <f t="shared" ref="Z227" si="1553">IFERROR(Z228*Z222/100,"-")</f>
        <v>-</v>
      </c>
      <c r="AA227" s="319" t="str">
        <f t="shared" ref="AA227" si="1554">IFERROR(AA228*AA222/100,"-")</f>
        <v>-</v>
      </c>
      <c r="AB227" s="319" t="str">
        <f t="shared" ref="AB227" si="1555">IFERROR(AB228*AB222/100,"-")</f>
        <v>-</v>
      </c>
      <c r="AC227" s="319" t="str">
        <f t="shared" ref="AC227" si="1556">IFERROR(AC228*AC222/100,"-")</f>
        <v>-</v>
      </c>
      <c r="AD227" s="319" t="str">
        <f t="shared" ref="AD227" si="1557">IFERROR(AD228*AD222/100,"-")</f>
        <v>-</v>
      </c>
      <c r="AE227" s="319" t="str">
        <f t="shared" ref="AE227" si="1558">IFERROR(AE228*AE222/100,"-")</f>
        <v>-</v>
      </c>
      <c r="AF227" s="319" t="str">
        <f t="shared" ref="AF227" si="1559">IFERROR(AF228*AF222/100,"-")</f>
        <v>-</v>
      </c>
      <c r="AG227" s="319" t="str">
        <f t="shared" ref="AG227" si="1560">IFERROR(AG228*AG222/100,"-")</f>
        <v>-</v>
      </c>
      <c r="AH227" s="457" t="str">
        <f t="shared" ref="AH227" si="1561">IFERROR(AH228*AH222/100,"-")</f>
        <v>-</v>
      </c>
      <c r="AI227" s="18"/>
      <c r="AJ227" s="14"/>
      <c r="AK227" s="14"/>
      <c r="AL227" s="14"/>
      <c r="AM227" s="14"/>
      <c r="AN227" s="18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</row>
    <row r="228" spans="1:60" s="1" customFormat="1" ht="20.25" hidden="1" customHeight="1" x14ac:dyDescent="0.25">
      <c r="A228" s="348"/>
      <c r="B228" s="540"/>
      <c r="C228" s="523"/>
      <c r="D228" s="321" t="s">
        <v>220</v>
      </c>
      <c r="E228" s="320">
        <f>IFERROR(E225/E$255*(100-E226)/100,"-")</f>
        <v>0</v>
      </c>
      <c r="F228" s="320" t="str">
        <f t="shared" ref="F228:AH228" si="1562">IFERROR(F225/F$255*(100-F226)/100,"-")</f>
        <v>-</v>
      </c>
      <c r="G228" s="320" t="str">
        <f t="shared" si="1562"/>
        <v>-</v>
      </c>
      <c r="H228" s="320" t="str">
        <f t="shared" si="1562"/>
        <v>-</v>
      </c>
      <c r="I228" s="320" t="str">
        <f t="shared" si="1562"/>
        <v>-</v>
      </c>
      <c r="J228" s="320" t="str">
        <f t="shared" si="1562"/>
        <v>-</v>
      </c>
      <c r="K228" s="320" t="str">
        <f t="shared" si="1562"/>
        <v>-</v>
      </c>
      <c r="L228" s="320" t="str">
        <f t="shared" si="1562"/>
        <v>-</v>
      </c>
      <c r="M228" s="320" t="str">
        <f t="shared" si="1562"/>
        <v>-</v>
      </c>
      <c r="N228" s="320" t="str">
        <f t="shared" si="1562"/>
        <v>-</v>
      </c>
      <c r="O228" s="320" t="str">
        <f t="shared" si="1562"/>
        <v>-</v>
      </c>
      <c r="P228" s="320" t="str">
        <f t="shared" si="1562"/>
        <v>-</v>
      </c>
      <c r="Q228" s="320" t="str">
        <f t="shared" si="1562"/>
        <v>-</v>
      </c>
      <c r="R228" s="320" t="str">
        <f t="shared" si="1562"/>
        <v>-</v>
      </c>
      <c r="S228" s="320" t="str">
        <f t="shared" si="1562"/>
        <v>-</v>
      </c>
      <c r="T228" s="320" t="str">
        <f t="shared" si="1562"/>
        <v>-</v>
      </c>
      <c r="U228" s="320" t="str">
        <f t="shared" si="1562"/>
        <v>-</v>
      </c>
      <c r="V228" s="320" t="str">
        <f t="shared" si="1562"/>
        <v>-</v>
      </c>
      <c r="W228" s="320" t="str">
        <f t="shared" si="1562"/>
        <v>-</v>
      </c>
      <c r="X228" s="320" t="str">
        <f t="shared" si="1562"/>
        <v>-</v>
      </c>
      <c r="Y228" s="320" t="str">
        <f t="shared" si="1562"/>
        <v>-</v>
      </c>
      <c r="Z228" s="320" t="str">
        <f t="shared" si="1562"/>
        <v>-</v>
      </c>
      <c r="AA228" s="320" t="str">
        <f t="shared" si="1562"/>
        <v>-</v>
      </c>
      <c r="AB228" s="320" t="str">
        <f t="shared" si="1562"/>
        <v>-</v>
      </c>
      <c r="AC228" s="320" t="str">
        <f t="shared" si="1562"/>
        <v>-</v>
      </c>
      <c r="AD228" s="320" t="str">
        <f t="shared" si="1562"/>
        <v>-</v>
      </c>
      <c r="AE228" s="320" t="str">
        <f t="shared" si="1562"/>
        <v>-</v>
      </c>
      <c r="AF228" s="320" t="str">
        <f t="shared" si="1562"/>
        <v>-</v>
      </c>
      <c r="AG228" s="320" t="str">
        <f t="shared" si="1562"/>
        <v>-</v>
      </c>
      <c r="AH228" s="460" t="str">
        <f t="shared" si="1562"/>
        <v>-</v>
      </c>
      <c r="AI228" s="18"/>
      <c r="AJ228" s="14"/>
      <c r="AK228" s="14"/>
      <c r="AL228" s="14"/>
      <c r="AM228" s="14"/>
      <c r="AN228" s="18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</row>
    <row r="229" spans="1:60" s="1" customFormat="1" ht="20.25" hidden="1" customHeight="1" x14ac:dyDescent="0.25">
      <c r="A229" s="348"/>
      <c r="B229" s="540"/>
      <c r="C229" s="523"/>
      <c r="D229" s="297" t="s">
        <v>177</v>
      </c>
      <c r="E229" s="362">
        <f t="shared" ref="E229:AH229" si="1563">IFERROR(E223/100*E227,"0")</f>
        <v>0</v>
      </c>
      <c r="F229" s="362" t="str">
        <f t="shared" si="1563"/>
        <v>0</v>
      </c>
      <c r="G229" s="362" t="str">
        <f t="shared" si="1563"/>
        <v>0</v>
      </c>
      <c r="H229" s="362" t="str">
        <f t="shared" si="1563"/>
        <v>0</v>
      </c>
      <c r="I229" s="362" t="str">
        <f t="shared" si="1563"/>
        <v>0</v>
      </c>
      <c r="J229" s="362" t="str">
        <f t="shared" si="1563"/>
        <v>0</v>
      </c>
      <c r="K229" s="362" t="str">
        <f t="shared" si="1563"/>
        <v>0</v>
      </c>
      <c r="L229" s="362" t="str">
        <f t="shared" si="1563"/>
        <v>0</v>
      </c>
      <c r="M229" s="362" t="str">
        <f t="shared" si="1563"/>
        <v>0</v>
      </c>
      <c r="N229" s="362" t="str">
        <f t="shared" si="1563"/>
        <v>0</v>
      </c>
      <c r="O229" s="362" t="str">
        <f t="shared" si="1563"/>
        <v>0</v>
      </c>
      <c r="P229" s="362" t="str">
        <f t="shared" si="1563"/>
        <v>0</v>
      </c>
      <c r="Q229" s="362" t="str">
        <f t="shared" si="1563"/>
        <v>0</v>
      </c>
      <c r="R229" s="362" t="str">
        <f t="shared" si="1563"/>
        <v>0</v>
      </c>
      <c r="S229" s="362" t="str">
        <f t="shared" si="1563"/>
        <v>0</v>
      </c>
      <c r="T229" s="362" t="str">
        <f t="shared" si="1563"/>
        <v>0</v>
      </c>
      <c r="U229" s="362" t="str">
        <f t="shared" si="1563"/>
        <v>0</v>
      </c>
      <c r="V229" s="362" t="str">
        <f t="shared" si="1563"/>
        <v>0</v>
      </c>
      <c r="W229" s="362" t="str">
        <f t="shared" si="1563"/>
        <v>0</v>
      </c>
      <c r="X229" s="362" t="str">
        <f t="shared" si="1563"/>
        <v>0</v>
      </c>
      <c r="Y229" s="362" t="str">
        <f t="shared" si="1563"/>
        <v>0</v>
      </c>
      <c r="Z229" s="362" t="str">
        <f t="shared" si="1563"/>
        <v>0</v>
      </c>
      <c r="AA229" s="362" t="str">
        <f t="shared" si="1563"/>
        <v>0</v>
      </c>
      <c r="AB229" s="362" t="str">
        <f t="shared" si="1563"/>
        <v>0</v>
      </c>
      <c r="AC229" s="362" t="str">
        <f t="shared" si="1563"/>
        <v>0</v>
      </c>
      <c r="AD229" s="362" t="str">
        <f t="shared" si="1563"/>
        <v>0</v>
      </c>
      <c r="AE229" s="362" t="str">
        <f t="shared" si="1563"/>
        <v>0</v>
      </c>
      <c r="AF229" s="362" t="str">
        <f t="shared" si="1563"/>
        <v>0</v>
      </c>
      <c r="AG229" s="362" t="str">
        <f t="shared" si="1563"/>
        <v>0</v>
      </c>
      <c r="AH229" s="446" t="str">
        <f t="shared" si="1563"/>
        <v>0</v>
      </c>
      <c r="AI229" s="18"/>
      <c r="AJ229" s="14"/>
      <c r="AK229" s="14"/>
      <c r="AL229" s="14"/>
      <c r="AM229" s="14"/>
      <c r="AN229" s="18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</row>
    <row r="230" spans="1:60" s="1" customFormat="1" ht="20.25" hidden="1" customHeight="1" thickBot="1" x14ac:dyDescent="0.3">
      <c r="A230" s="348"/>
      <c r="B230" s="541"/>
      <c r="C230" s="524"/>
      <c r="D230" s="439" t="s">
        <v>178</v>
      </c>
      <c r="E230" s="447">
        <f t="shared" ref="E230:AH230" si="1564">IFERROR(E227*100/E222*E222/88,"-")</f>
        <v>0</v>
      </c>
      <c r="F230" s="447" t="str">
        <f t="shared" si="1564"/>
        <v>-</v>
      </c>
      <c r="G230" s="447" t="str">
        <f t="shared" si="1564"/>
        <v>-</v>
      </c>
      <c r="H230" s="447" t="str">
        <f t="shared" si="1564"/>
        <v>-</v>
      </c>
      <c r="I230" s="447" t="str">
        <f t="shared" si="1564"/>
        <v>-</v>
      </c>
      <c r="J230" s="447" t="str">
        <f t="shared" si="1564"/>
        <v>-</v>
      </c>
      <c r="K230" s="447" t="str">
        <f t="shared" si="1564"/>
        <v>-</v>
      </c>
      <c r="L230" s="447" t="str">
        <f t="shared" si="1564"/>
        <v>-</v>
      </c>
      <c r="M230" s="447" t="str">
        <f t="shared" si="1564"/>
        <v>-</v>
      </c>
      <c r="N230" s="447" t="str">
        <f t="shared" si="1564"/>
        <v>-</v>
      </c>
      <c r="O230" s="447" t="str">
        <f t="shared" si="1564"/>
        <v>-</v>
      </c>
      <c r="P230" s="447" t="str">
        <f t="shared" si="1564"/>
        <v>-</v>
      </c>
      <c r="Q230" s="447" t="str">
        <f t="shared" si="1564"/>
        <v>-</v>
      </c>
      <c r="R230" s="447" t="str">
        <f t="shared" si="1564"/>
        <v>-</v>
      </c>
      <c r="S230" s="447" t="str">
        <f t="shared" si="1564"/>
        <v>-</v>
      </c>
      <c r="T230" s="447" t="str">
        <f t="shared" si="1564"/>
        <v>-</v>
      </c>
      <c r="U230" s="447" t="str">
        <f t="shared" si="1564"/>
        <v>-</v>
      </c>
      <c r="V230" s="447" t="str">
        <f t="shared" si="1564"/>
        <v>-</v>
      </c>
      <c r="W230" s="447" t="str">
        <f t="shared" si="1564"/>
        <v>-</v>
      </c>
      <c r="X230" s="447" t="str">
        <f t="shared" si="1564"/>
        <v>-</v>
      </c>
      <c r="Y230" s="447" t="str">
        <f t="shared" si="1564"/>
        <v>-</v>
      </c>
      <c r="Z230" s="447" t="str">
        <f t="shared" si="1564"/>
        <v>-</v>
      </c>
      <c r="AA230" s="447" t="str">
        <f t="shared" si="1564"/>
        <v>-</v>
      </c>
      <c r="AB230" s="447" t="str">
        <f t="shared" si="1564"/>
        <v>-</v>
      </c>
      <c r="AC230" s="447" t="str">
        <f t="shared" si="1564"/>
        <v>-</v>
      </c>
      <c r="AD230" s="447" t="str">
        <f t="shared" si="1564"/>
        <v>-</v>
      </c>
      <c r="AE230" s="447" t="str">
        <f t="shared" si="1564"/>
        <v>-</v>
      </c>
      <c r="AF230" s="447" t="str">
        <f t="shared" si="1564"/>
        <v>-</v>
      </c>
      <c r="AG230" s="447" t="str">
        <f t="shared" si="1564"/>
        <v>-</v>
      </c>
      <c r="AH230" s="448" t="str">
        <f t="shared" si="1564"/>
        <v>-</v>
      </c>
      <c r="AI230" s="18"/>
      <c r="AJ230" s="14"/>
      <c r="AK230" s="14"/>
      <c r="AL230" s="14"/>
      <c r="AM230" s="14"/>
      <c r="AN230" s="18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</row>
    <row r="231" spans="1:60" s="14" customFormat="1" ht="30" hidden="1" customHeight="1" x14ac:dyDescent="0.25">
      <c r="A231" s="348"/>
      <c r="B231" s="338" t="s">
        <v>179</v>
      </c>
      <c r="C231" s="442" t="s">
        <v>7</v>
      </c>
      <c r="D231" s="443" t="s">
        <v>210</v>
      </c>
      <c r="E231" s="444">
        <f t="shared" ref="E231:AH231" si="1565">IFERROR(E217+E227,"-")</f>
        <v>0</v>
      </c>
      <c r="F231" s="444" t="str">
        <f t="shared" si="1565"/>
        <v>-</v>
      </c>
      <c r="G231" s="444" t="str">
        <f t="shared" si="1565"/>
        <v>-</v>
      </c>
      <c r="H231" s="444" t="str">
        <f t="shared" si="1565"/>
        <v>-</v>
      </c>
      <c r="I231" s="444" t="str">
        <f t="shared" si="1565"/>
        <v>-</v>
      </c>
      <c r="J231" s="444" t="str">
        <f t="shared" si="1565"/>
        <v>-</v>
      </c>
      <c r="K231" s="444" t="str">
        <f t="shared" si="1565"/>
        <v>-</v>
      </c>
      <c r="L231" s="444" t="str">
        <f t="shared" si="1565"/>
        <v>-</v>
      </c>
      <c r="M231" s="444" t="str">
        <f t="shared" si="1565"/>
        <v>-</v>
      </c>
      <c r="N231" s="444" t="str">
        <f t="shared" si="1565"/>
        <v>-</v>
      </c>
      <c r="O231" s="444" t="str">
        <f t="shared" si="1565"/>
        <v>-</v>
      </c>
      <c r="P231" s="444" t="str">
        <f t="shared" si="1565"/>
        <v>-</v>
      </c>
      <c r="Q231" s="444" t="str">
        <f t="shared" si="1565"/>
        <v>-</v>
      </c>
      <c r="R231" s="444" t="str">
        <f t="shared" si="1565"/>
        <v>-</v>
      </c>
      <c r="S231" s="444" t="str">
        <f t="shared" si="1565"/>
        <v>-</v>
      </c>
      <c r="T231" s="444" t="str">
        <f t="shared" si="1565"/>
        <v>-</v>
      </c>
      <c r="U231" s="444" t="str">
        <f t="shared" si="1565"/>
        <v>-</v>
      </c>
      <c r="V231" s="444" t="str">
        <f t="shared" si="1565"/>
        <v>-</v>
      </c>
      <c r="W231" s="444" t="str">
        <f t="shared" si="1565"/>
        <v>-</v>
      </c>
      <c r="X231" s="444" t="str">
        <f t="shared" si="1565"/>
        <v>-</v>
      </c>
      <c r="Y231" s="444" t="str">
        <f t="shared" si="1565"/>
        <v>-</v>
      </c>
      <c r="Z231" s="444" t="str">
        <f t="shared" si="1565"/>
        <v>-</v>
      </c>
      <c r="AA231" s="444" t="str">
        <f t="shared" si="1565"/>
        <v>-</v>
      </c>
      <c r="AB231" s="444" t="str">
        <f t="shared" si="1565"/>
        <v>-</v>
      </c>
      <c r="AC231" s="444" t="str">
        <f t="shared" si="1565"/>
        <v>-</v>
      </c>
      <c r="AD231" s="444" t="str">
        <f t="shared" si="1565"/>
        <v>-</v>
      </c>
      <c r="AE231" s="444" t="str">
        <f t="shared" si="1565"/>
        <v>-</v>
      </c>
      <c r="AF231" s="444" t="str">
        <f t="shared" si="1565"/>
        <v>-</v>
      </c>
      <c r="AG231" s="444" t="str">
        <f t="shared" si="1565"/>
        <v>-</v>
      </c>
      <c r="AH231" s="444" t="str">
        <f t="shared" si="1565"/>
        <v>-</v>
      </c>
      <c r="AN231" s="18"/>
    </row>
    <row r="232" spans="1:60" s="14" customFormat="1" ht="30" customHeight="1" x14ac:dyDescent="0.25">
      <c r="A232" s="348"/>
      <c r="B232" s="354" t="s">
        <v>179</v>
      </c>
      <c r="C232" s="311" t="s">
        <v>7</v>
      </c>
      <c r="D232" s="355" t="s">
        <v>219</v>
      </c>
      <c r="E232" s="364">
        <f>IFERROR(E218+E228,"-")</f>
        <v>0</v>
      </c>
      <c r="F232" s="364" t="str">
        <f t="shared" ref="F232:AH232" si="1566">IFERROR(F218+F228,"-")</f>
        <v>-</v>
      </c>
      <c r="G232" s="364" t="str">
        <f t="shared" si="1566"/>
        <v>-</v>
      </c>
      <c r="H232" s="364" t="str">
        <f t="shared" si="1566"/>
        <v>-</v>
      </c>
      <c r="I232" s="364" t="str">
        <f t="shared" si="1566"/>
        <v>-</v>
      </c>
      <c r="J232" s="364" t="str">
        <f t="shared" si="1566"/>
        <v>-</v>
      </c>
      <c r="K232" s="364" t="str">
        <f t="shared" si="1566"/>
        <v>-</v>
      </c>
      <c r="L232" s="364" t="str">
        <f t="shared" si="1566"/>
        <v>-</v>
      </c>
      <c r="M232" s="364" t="str">
        <f t="shared" si="1566"/>
        <v>-</v>
      </c>
      <c r="N232" s="364" t="str">
        <f t="shared" si="1566"/>
        <v>-</v>
      </c>
      <c r="O232" s="364" t="str">
        <f t="shared" si="1566"/>
        <v>-</v>
      </c>
      <c r="P232" s="364" t="str">
        <f t="shared" si="1566"/>
        <v>-</v>
      </c>
      <c r="Q232" s="364" t="str">
        <f t="shared" si="1566"/>
        <v>-</v>
      </c>
      <c r="R232" s="364" t="str">
        <f t="shared" si="1566"/>
        <v>-</v>
      </c>
      <c r="S232" s="364" t="str">
        <f t="shared" si="1566"/>
        <v>-</v>
      </c>
      <c r="T232" s="364" t="str">
        <f t="shared" si="1566"/>
        <v>-</v>
      </c>
      <c r="U232" s="364" t="str">
        <f t="shared" si="1566"/>
        <v>-</v>
      </c>
      <c r="V232" s="364" t="str">
        <f t="shared" si="1566"/>
        <v>-</v>
      </c>
      <c r="W232" s="364" t="str">
        <f t="shared" si="1566"/>
        <v>-</v>
      </c>
      <c r="X232" s="364" t="str">
        <f t="shared" si="1566"/>
        <v>-</v>
      </c>
      <c r="Y232" s="364" t="str">
        <f t="shared" si="1566"/>
        <v>-</v>
      </c>
      <c r="Z232" s="364" t="str">
        <f t="shared" si="1566"/>
        <v>-</v>
      </c>
      <c r="AA232" s="364" t="str">
        <f t="shared" si="1566"/>
        <v>-</v>
      </c>
      <c r="AB232" s="364" t="str">
        <f t="shared" si="1566"/>
        <v>-</v>
      </c>
      <c r="AC232" s="364" t="str">
        <f t="shared" si="1566"/>
        <v>-</v>
      </c>
      <c r="AD232" s="364" t="str">
        <f t="shared" si="1566"/>
        <v>-</v>
      </c>
      <c r="AE232" s="364" t="str">
        <f t="shared" si="1566"/>
        <v>-</v>
      </c>
      <c r="AF232" s="364" t="str">
        <f t="shared" si="1566"/>
        <v>-</v>
      </c>
      <c r="AG232" s="364" t="str">
        <f t="shared" si="1566"/>
        <v>-</v>
      </c>
      <c r="AH232" s="364" t="str">
        <f t="shared" si="1566"/>
        <v>-</v>
      </c>
      <c r="AN232" s="18"/>
    </row>
    <row r="233" spans="1:60" s="14" customFormat="1" ht="30" customHeight="1" x14ac:dyDescent="0.25">
      <c r="A233" s="348"/>
      <c r="B233" s="354" t="s">
        <v>179</v>
      </c>
      <c r="C233" s="311" t="str">
        <f>C231</f>
        <v>Saftfutter</v>
      </c>
      <c r="D233" s="355" t="s">
        <v>217</v>
      </c>
      <c r="E233" s="378">
        <f>IFERROR(E219+E229,"-")</f>
        <v>0</v>
      </c>
      <c r="F233" s="378">
        <f t="shared" ref="F233:AH233" si="1567">IFERROR(F219+F229,"-")</f>
        <v>0</v>
      </c>
      <c r="G233" s="378">
        <f t="shared" si="1567"/>
        <v>0</v>
      </c>
      <c r="H233" s="378">
        <f t="shared" si="1567"/>
        <v>0</v>
      </c>
      <c r="I233" s="378">
        <f t="shared" si="1567"/>
        <v>0</v>
      </c>
      <c r="J233" s="378">
        <f t="shared" si="1567"/>
        <v>0</v>
      </c>
      <c r="K233" s="378">
        <f t="shared" si="1567"/>
        <v>0</v>
      </c>
      <c r="L233" s="378">
        <f t="shared" si="1567"/>
        <v>0</v>
      </c>
      <c r="M233" s="378">
        <f t="shared" si="1567"/>
        <v>0</v>
      </c>
      <c r="N233" s="378">
        <f t="shared" si="1567"/>
        <v>0</v>
      </c>
      <c r="O233" s="378">
        <f t="shared" si="1567"/>
        <v>0</v>
      </c>
      <c r="P233" s="378">
        <f t="shared" si="1567"/>
        <v>0</v>
      </c>
      <c r="Q233" s="378">
        <f t="shared" si="1567"/>
        <v>0</v>
      </c>
      <c r="R233" s="378">
        <f t="shared" si="1567"/>
        <v>0</v>
      </c>
      <c r="S233" s="378">
        <f t="shared" si="1567"/>
        <v>0</v>
      </c>
      <c r="T233" s="378">
        <f t="shared" si="1567"/>
        <v>0</v>
      </c>
      <c r="U233" s="378">
        <f t="shared" si="1567"/>
        <v>0</v>
      </c>
      <c r="V233" s="378">
        <f t="shared" si="1567"/>
        <v>0</v>
      </c>
      <c r="W233" s="378">
        <f t="shared" si="1567"/>
        <v>0</v>
      </c>
      <c r="X233" s="378">
        <f t="shared" si="1567"/>
        <v>0</v>
      </c>
      <c r="Y233" s="378">
        <f t="shared" si="1567"/>
        <v>0</v>
      </c>
      <c r="Z233" s="378">
        <f t="shared" si="1567"/>
        <v>0</v>
      </c>
      <c r="AA233" s="378">
        <f t="shared" si="1567"/>
        <v>0</v>
      </c>
      <c r="AB233" s="378">
        <f t="shared" si="1567"/>
        <v>0</v>
      </c>
      <c r="AC233" s="378">
        <f t="shared" si="1567"/>
        <v>0</v>
      </c>
      <c r="AD233" s="378">
        <f t="shared" si="1567"/>
        <v>0</v>
      </c>
      <c r="AE233" s="378">
        <f t="shared" si="1567"/>
        <v>0</v>
      </c>
      <c r="AF233" s="378">
        <f t="shared" si="1567"/>
        <v>0</v>
      </c>
      <c r="AG233" s="378">
        <f t="shared" si="1567"/>
        <v>0</v>
      </c>
      <c r="AH233" s="378">
        <f t="shared" si="1567"/>
        <v>0</v>
      </c>
      <c r="AN233" s="18"/>
    </row>
    <row r="234" spans="1:60" s="1" customFormat="1" ht="30" customHeight="1" x14ac:dyDescent="0.25">
      <c r="A234" s="348"/>
      <c r="B234" s="300" t="s">
        <v>179</v>
      </c>
      <c r="C234" s="311" t="str">
        <f>C233</f>
        <v>Saftfutter</v>
      </c>
      <c r="D234" s="355" t="s">
        <v>216</v>
      </c>
      <c r="E234" s="365">
        <f>IFERROR(E231*100/88*1000/Milch!E$11,"-")</f>
        <v>0</v>
      </c>
      <c r="F234" s="365" t="str">
        <f>IFERROR(F231*100/88*1000/Milch!F$11,"-")</f>
        <v>-</v>
      </c>
      <c r="G234" s="365" t="str">
        <f>IFERROR(G231*100/88*1000/Milch!G$11,"-")</f>
        <v>-</v>
      </c>
      <c r="H234" s="365" t="str">
        <f>IFERROR(H231*100/88*1000/Milch!H$11,"-")</f>
        <v>-</v>
      </c>
      <c r="I234" s="365" t="str">
        <f>IFERROR(I231*100/88*1000/Milch!I$11,"-")</f>
        <v>-</v>
      </c>
      <c r="J234" s="365" t="str">
        <f>IFERROR(J231*100/88*1000/Milch!J$11,"-")</f>
        <v>-</v>
      </c>
      <c r="K234" s="365" t="str">
        <f>IFERROR(K231*100/88*1000/Milch!K$11,"-")</f>
        <v>-</v>
      </c>
      <c r="L234" s="365" t="str">
        <f>IFERROR(L231*100/88*1000/Milch!L$11,"-")</f>
        <v>-</v>
      </c>
      <c r="M234" s="365" t="str">
        <f>IFERROR(M231*100/88*1000/Milch!M$11,"-")</f>
        <v>-</v>
      </c>
      <c r="N234" s="365" t="str">
        <f>IFERROR(N231*100/88*1000/Milch!N$11,"-")</f>
        <v>-</v>
      </c>
      <c r="O234" s="365" t="str">
        <f>IFERROR(O231*100/88*1000/Milch!O$11,"-")</f>
        <v>-</v>
      </c>
      <c r="P234" s="365" t="str">
        <f>IFERROR(P231*100/88*1000/Milch!P$11,"-")</f>
        <v>-</v>
      </c>
      <c r="Q234" s="365" t="str">
        <f>IFERROR(Q231*100/88*1000/Milch!Q$11,"-")</f>
        <v>-</v>
      </c>
      <c r="R234" s="365" t="str">
        <f>IFERROR(R231*100/88*1000/Milch!R$11,"-")</f>
        <v>-</v>
      </c>
      <c r="S234" s="365" t="str">
        <f>IFERROR(S231*100/88*1000/Milch!S$11,"-")</f>
        <v>-</v>
      </c>
      <c r="T234" s="365" t="str">
        <f>IFERROR(T231*100/88*1000/Milch!T$11,"-")</f>
        <v>-</v>
      </c>
      <c r="U234" s="365" t="str">
        <f>IFERROR(U231*100/88*1000/Milch!U$11,"-")</f>
        <v>-</v>
      </c>
      <c r="V234" s="365" t="str">
        <f>IFERROR(V231*100/88*1000/Milch!V$11,"-")</f>
        <v>-</v>
      </c>
      <c r="W234" s="365" t="str">
        <f>IFERROR(W231*100/88*1000/Milch!W$11,"-")</f>
        <v>-</v>
      </c>
      <c r="X234" s="365" t="str">
        <f>IFERROR(X231*100/88*1000/Milch!X$11,"-")</f>
        <v>-</v>
      </c>
      <c r="Y234" s="365" t="str">
        <f>IFERROR(Y231*100/88*1000/Milch!Y$11,"-")</f>
        <v>-</v>
      </c>
      <c r="Z234" s="365" t="str">
        <f>IFERROR(Z231*100/88*1000/Milch!Z$11,"-")</f>
        <v>-</v>
      </c>
      <c r="AA234" s="365" t="str">
        <f>IFERROR(AA231*100/88*1000/Milch!AA$11,"-")</f>
        <v>-</v>
      </c>
      <c r="AB234" s="365" t="str">
        <f>IFERROR(AB231*100/88*1000/Milch!AB$11,"-")</f>
        <v>-</v>
      </c>
      <c r="AC234" s="365" t="str">
        <f>IFERROR(AC231*100/88*1000/Milch!AC$11,"-")</f>
        <v>-</v>
      </c>
      <c r="AD234" s="365" t="str">
        <f>IFERROR(AD231*100/88*1000/Milch!AD$11,"-")</f>
        <v>-</v>
      </c>
      <c r="AE234" s="365" t="str">
        <f>IFERROR(AE231*100/88*1000/Milch!AE$11,"-")</f>
        <v>-</v>
      </c>
      <c r="AF234" s="365" t="str">
        <f>IFERROR(AF231*100/88*1000/Milch!AF$11,"-")</f>
        <v>-</v>
      </c>
      <c r="AG234" s="365" t="str">
        <f>IFERROR(AG231*100/88*1000/Milch!AG$11,"-")</f>
        <v>-</v>
      </c>
      <c r="AH234" s="365" t="str">
        <f>IFERROR(AH231*100/88*1000/Milch!AH$11,"-")</f>
        <v>-</v>
      </c>
      <c r="AI234" s="18"/>
      <c r="AJ234" s="14"/>
      <c r="AK234" s="14"/>
      <c r="AL234" s="14"/>
      <c r="AM234" s="14"/>
      <c r="AN234" s="18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</row>
    <row r="235" spans="1:60" s="14" customFormat="1" ht="21" customHeight="1" x14ac:dyDescent="0.25">
      <c r="A235" s="348"/>
      <c r="B235" s="28"/>
      <c r="C235" s="28"/>
      <c r="D235" s="28"/>
      <c r="E235" s="367"/>
      <c r="F235" s="367"/>
      <c r="G235" s="367"/>
      <c r="H235" s="367"/>
      <c r="I235" s="367"/>
      <c r="J235" s="367"/>
      <c r="K235" s="367"/>
      <c r="L235" s="367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  <c r="AA235" s="367"/>
      <c r="AB235" s="367"/>
      <c r="AC235" s="367"/>
      <c r="AD235" s="367"/>
      <c r="AE235" s="367"/>
      <c r="AF235" s="367"/>
      <c r="AG235" s="367"/>
      <c r="AH235" s="367"/>
      <c r="AI235" s="18"/>
      <c r="AN235" s="18"/>
    </row>
    <row r="236" spans="1:60" s="11" customFormat="1" ht="30" hidden="1" customHeight="1" x14ac:dyDescent="0.25">
      <c r="A236" s="348"/>
      <c r="B236" s="341" t="s">
        <v>179</v>
      </c>
      <c r="C236" s="310" t="s">
        <v>223</v>
      </c>
      <c r="D236" s="297" t="s">
        <v>233</v>
      </c>
      <c r="E236" s="346">
        <f t="shared" ref="E236:AH236" si="1568">IFERROR(E71+E75+E100+E164+E208+E232,"-")</f>
        <v>28.887</v>
      </c>
      <c r="F236" s="346" t="str">
        <f t="shared" si="1568"/>
        <v>-</v>
      </c>
      <c r="G236" s="346" t="str">
        <f t="shared" si="1568"/>
        <v>-</v>
      </c>
      <c r="H236" s="346" t="str">
        <f t="shared" si="1568"/>
        <v>-</v>
      </c>
      <c r="I236" s="346" t="str">
        <f t="shared" si="1568"/>
        <v>-</v>
      </c>
      <c r="J236" s="346" t="str">
        <f t="shared" si="1568"/>
        <v>-</v>
      </c>
      <c r="K236" s="346" t="str">
        <f t="shared" si="1568"/>
        <v>-</v>
      </c>
      <c r="L236" s="346" t="str">
        <f t="shared" si="1568"/>
        <v>-</v>
      </c>
      <c r="M236" s="346" t="str">
        <f t="shared" si="1568"/>
        <v>-</v>
      </c>
      <c r="N236" s="346" t="str">
        <f t="shared" si="1568"/>
        <v>-</v>
      </c>
      <c r="O236" s="346" t="str">
        <f t="shared" si="1568"/>
        <v>-</v>
      </c>
      <c r="P236" s="346" t="str">
        <f t="shared" si="1568"/>
        <v>-</v>
      </c>
      <c r="Q236" s="346" t="str">
        <f t="shared" si="1568"/>
        <v>-</v>
      </c>
      <c r="R236" s="346" t="str">
        <f t="shared" si="1568"/>
        <v>-</v>
      </c>
      <c r="S236" s="346" t="str">
        <f t="shared" si="1568"/>
        <v>-</v>
      </c>
      <c r="T236" s="346" t="str">
        <f t="shared" si="1568"/>
        <v>-</v>
      </c>
      <c r="U236" s="346" t="str">
        <f t="shared" si="1568"/>
        <v>-</v>
      </c>
      <c r="V236" s="346" t="str">
        <f t="shared" si="1568"/>
        <v>-</v>
      </c>
      <c r="W236" s="346" t="str">
        <f t="shared" si="1568"/>
        <v>-</v>
      </c>
      <c r="X236" s="346" t="str">
        <f t="shared" si="1568"/>
        <v>-</v>
      </c>
      <c r="Y236" s="346" t="str">
        <f t="shared" si="1568"/>
        <v>-</v>
      </c>
      <c r="Z236" s="346" t="str">
        <f t="shared" si="1568"/>
        <v>-</v>
      </c>
      <c r="AA236" s="346" t="str">
        <f t="shared" si="1568"/>
        <v>-</v>
      </c>
      <c r="AB236" s="346" t="str">
        <f t="shared" si="1568"/>
        <v>-</v>
      </c>
      <c r="AC236" s="346" t="str">
        <f t="shared" si="1568"/>
        <v>-</v>
      </c>
      <c r="AD236" s="346" t="str">
        <f t="shared" si="1568"/>
        <v>-</v>
      </c>
      <c r="AE236" s="346" t="str">
        <f t="shared" si="1568"/>
        <v>-</v>
      </c>
      <c r="AF236" s="346" t="str">
        <f t="shared" si="1568"/>
        <v>-</v>
      </c>
      <c r="AG236" s="346" t="str">
        <f t="shared" si="1568"/>
        <v>-</v>
      </c>
      <c r="AH236" s="346" t="str">
        <f t="shared" si="1568"/>
        <v>-</v>
      </c>
      <c r="AI236" s="18"/>
      <c r="AJ236" s="14"/>
      <c r="AK236" s="14"/>
      <c r="AL236" s="14"/>
      <c r="AM236" s="14"/>
      <c r="AN236" s="18"/>
    </row>
    <row r="237" spans="1:60" s="11" customFormat="1" ht="30" hidden="1" customHeight="1" x14ac:dyDescent="0.25">
      <c r="A237" s="348"/>
      <c r="B237" s="341" t="s">
        <v>15</v>
      </c>
      <c r="C237" s="344" t="s">
        <v>224</v>
      </c>
      <c r="D237" s="345" t="s">
        <v>225</v>
      </c>
      <c r="E237" s="347">
        <f t="shared" ref="E237" si="1569">E100</f>
        <v>4</v>
      </c>
      <c r="F237" s="347" t="str">
        <f t="shared" ref="F237:AH237" si="1570">F100</f>
        <v>-</v>
      </c>
      <c r="G237" s="347" t="str">
        <f t="shared" si="1570"/>
        <v>-</v>
      </c>
      <c r="H237" s="347" t="str">
        <f t="shared" si="1570"/>
        <v>-</v>
      </c>
      <c r="I237" s="347" t="str">
        <f t="shared" si="1570"/>
        <v>-</v>
      </c>
      <c r="J237" s="347" t="str">
        <f t="shared" si="1570"/>
        <v>-</v>
      </c>
      <c r="K237" s="347" t="str">
        <f t="shared" si="1570"/>
        <v>-</v>
      </c>
      <c r="L237" s="347" t="str">
        <f t="shared" si="1570"/>
        <v>-</v>
      </c>
      <c r="M237" s="347" t="str">
        <f t="shared" si="1570"/>
        <v>-</v>
      </c>
      <c r="N237" s="347" t="str">
        <f t="shared" si="1570"/>
        <v>-</v>
      </c>
      <c r="O237" s="347" t="str">
        <f t="shared" si="1570"/>
        <v>-</v>
      </c>
      <c r="P237" s="347" t="str">
        <f t="shared" si="1570"/>
        <v>-</v>
      </c>
      <c r="Q237" s="347" t="str">
        <f t="shared" si="1570"/>
        <v>-</v>
      </c>
      <c r="R237" s="347" t="str">
        <f t="shared" si="1570"/>
        <v>-</v>
      </c>
      <c r="S237" s="347" t="str">
        <f t="shared" si="1570"/>
        <v>-</v>
      </c>
      <c r="T237" s="347" t="str">
        <f t="shared" si="1570"/>
        <v>-</v>
      </c>
      <c r="U237" s="347" t="str">
        <f t="shared" si="1570"/>
        <v>-</v>
      </c>
      <c r="V237" s="347" t="str">
        <f t="shared" si="1570"/>
        <v>-</v>
      </c>
      <c r="W237" s="347" t="str">
        <f t="shared" si="1570"/>
        <v>-</v>
      </c>
      <c r="X237" s="347" t="str">
        <f t="shared" si="1570"/>
        <v>-</v>
      </c>
      <c r="Y237" s="347" t="str">
        <f t="shared" si="1570"/>
        <v>-</v>
      </c>
      <c r="Z237" s="347" t="str">
        <f t="shared" si="1570"/>
        <v>-</v>
      </c>
      <c r="AA237" s="347" t="str">
        <f t="shared" si="1570"/>
        <v>-</v>
      </c>
      <c r="AB237" s="347" t="str">
        <f t="shared" si="1570"/>
        <v>-</v>
      </c>
      <c r="AC237" s="347" t="str">
        <f t="shared" si="1570"/>
        <v>-</v>
      </c>
      <c r="AD237" s="347" t="str">
        <f t="shared" si="1570"/>
        <v>-</v>
      </c>
      <c r="AE237" s="347" t="str">
        <f t="shared" si="1570"/>
        <v>-</v>
      </c>
      <c r="AF237" s="347" t="str">
        <f t="shared" si="1570"/>
        <v>-</v>
      </c>
      <c r="AG237" s="347" t="str">
        <f t="shared" si="1570"/>
        <v>-</v>
      </c>
      <c r="AH237" s="347" t="str">
        <f t="shared" si="1570"/>
        <v>-</v>
      </c>
      <c r="AI237" s="18"/>
      <c r="AJ237" s="14"/>
      <c r="AK237" s="14"/>
      <c r="AL237" s="14"/>
      <c r="AM237" s="14"/>
      <c r="AN237" s="18"/>
    </row>
    <row r="238" spans="1:60" s="11" customFormat="1" ht="30" hidden="1" customHeight="1" x14ac:dyDescent="0.25">
      <c r="A238" s="348"/>
      <c r="B238" s="341" t="s">
        <v>179</v>
      </c>
      <c r="C238" s="310" t="s">
        <v>223</v>
      </c>
      <c r="D238" s="310" t="s">
        <v>226</v>
      </c>
      <c r="E238" s="346">
        <f t="shared" ref="E238:AH238" si="1571">IFERROR(E236-E237,"-")</f>
        <v>24.887</v>
      </c>
      <c r="F238" s="346" t="str">
        <f t="shared" si="1571"/>
        <v>-</v>
      </c>
      <c r="G238" s="346" t="str">
        <f t="shared" si="1571"/>
        <v>-</v>
      </c>
      <c r="H238" s="346" t="str">
        <f t="shared" si="1571"/>
        <v>-</v>
      </c>
      <c r="I238" s="346" t="str">
        <f t="shared" si="1571"/>
        <v>-</v>
      </c>
      <c r="J238" s="346" t="str">
        <f t="shared" si="1571"/>
        <v>-</v>
      </c>
      <c r="K238" s="346" t="str">
        <f t="shared" si="1571"/>
        <v>-</v>
      </c>
      <c r="L238" s="346" t="str">
        <f t="shared" si="1571"/>
        <v>-</v>
      </c>
      <c r="M238" s="346" t="str">
        <f t="shared" si="1571"/>
        <v>-</v>
      </c>
      <c r="N238" s="346" t="str">
        <f t="shared" si="1571"/>
        <v>-</v>
      </c>
      <c r="O238" s="346" t="str">
        <f t="shared" si="1571"/>
        <v>-</v>
      </c>
      <c r="P238" s="346" t="str">
        <f t="shared" si="1571"/>
        <v>-</v>
      </c>
      <c r="Q238" s="346" t="str">
        <f t="shared" si="1571"/>
        <v>-</v>
      </c>
      <c r="R238" s="346" t="str">
        <f t="shared" si="1571"/>
        <v>-</v>
      </c>
      <c r="S238" s="346" t="str">
        <f t="shared" si="1571"/>
        <v>-</v>
      </c>
      <c r="T238" s="346" t="str">
        <f t="shared" si="1571"/>
        <v>-</v>
      </c>
      <c r="U238" s="346" t="str">
        <f t="shared" si="1571"/>
        <v>-</v>
      </c>
      <c r="V238" s="346" t="str">
        <f t="shared" si="1571"/>
        <v>-</v>
      </c>
      <c r="W238" s="346" t="str">
        <f t="shared" si="1571"/>
        <v>-</v>
      </c>
      <c r="X238" s="346" t="str">
        <f t="shared" si="1571"/>
        <v>-</v>
      </c>
      <c r="Y238" s="346" t="str">
        <f t="shared" si="1571"/>
        <v>-</v>
      </c>
      <c r="Z238" s="346" t="str">
        <f t="shared" si="1571"/>
        <v>-</v>
      </c>
      <c r="AA238" s="346" t="str">
        <f t="shared" si="1571"/>
        <v>-</v>
      </c>
      <c r="AB238" s="346" t="str">
        <f t="shared" si="1571"/>
        <v>-</v>
      </c>
      <c r="AC238" s="346" t="str">
        <f t="shared" si="1571"/>
        <v>-</v>
      </c>
      <c r="AD238" s="346" t="str">
        <f t="shared" si="1571"/>
        <v>-</v>
      </c>
      <c r="AE238" s="346" t="str">
        <f t="shared" si="1571"/>
        <v>-</v>
      </c>
      <c r="AF238" s="346" t="str">
        <f t="shared" si="1571"/>
        <v>-</v>
      </c>
      <c r="AG238" s="346" t="str">
        <f t="shared" si="1571"/>
        <v>-</v>
      </c>
      <c r="AH238" s="346" t="str">
        <f t="shared" si="1571"/>
        <v>-</v>
      </c>
      <c r="AI238" s="18"/>
      <c r="AJ238" s="14"/>
      <c r="AK238" s="14"/>
      <c r="AL238" s="14"/>
      <c r="AM238" s="14"/>
      <c r="AN238" s="18"/>
    </row>
    <row r="239" spans="1:60" s="11" customFormat="1" ht="30" hidden="1" customHeight="1" x14ac:dyDescent="0.25">
      <c r="A239" s="348"/>
      <c r="B239" s="327">
        <v>1</v>
      </c>
      <c r="C239" s="328" t="s">
        <v>182</v>
      </c>
      <c r="D239" s="321" t="s">
        <v>234</v>
      </c>
      <c r="E239" s="329">
        <f>IFERROR(E240*Milch!E$43,"-")</f>
        <v>764.45460000000003</v>
      </c>
      <c r="F239" s="329" t="str">
        <f>IFERROR(F240*Milch!F$43,"-")</f>
        <v>-</v>
      </c>
      <c r="G239" s="329" t="str">
        <f>IFERROR(G240*Milch!G$43,"-")</f>
        <v>-</v>
      </c>
      <c r="H239" s="329" t="str">
        <f>IFERROR(H240*Milch!H$43,"-")</f>
        <v>-</v>
      </c>
      <c r="I239" s="329" t="str">
        <f>IFERROR(I240*Milch!I$43,"-")</f>
        <v>-</v>
      </c>
      <c r="J239" s="329" t="str">
        <f>IFERROR(J240*Milch!J$43,"-")</f>
        <v>-</v>
      </c>
      <c r="K239" s="329" t="str">
        <f>IFERROR(K240*Milch!K$43,"-")</f>
        <v>-</v>
      </c>
      <c r="L239" s="329" t="str">
        <f>IFERROR(L240*Milch!L$43,"-")</f>
        <v>-</v>
      </c>
      <c r="M239" s="329" t="str">
        <f>IFERROR(M240*Milch!M$43,"-")</f>
        <v>-</v>
      </c>
      <c r="N239" s="329" t="str">
        <f>IFERROR(N240*Milch!N$43,"-")</f>
        <v>-</v>
      </c>
      <c r="O239" s="329" t="str">
        <f>IFERROR(O240*Milch!O$43,"-")</f>
        <v>-</v>
      </c>
      <c r="P239" s="329" t="str">
        <f>IFERROR(P240*Milch!P$43,"-")</f>
        <v>-</v>
      </c>
      <c r="Q239" s="329" t="str">
        <f>IFERROR(Q240*Milch!Q$43,"-")</f>
        <v>-</v>
      </c>
      <c r="R239" s="329" t="str">
        <f>IFERROR(R240*Milch!R$43,"-")</f>
        <v>-</v>
      </c>
      <c r="S239" s="329" t="str">
        <f>IFERROR(S240*Milch!S$43,"-")</f>
        <v>-</v>
      </c>
      <c r="T239" s="329" t="str">
        <f>IFERROR(T240*Milch!T$43,"-")</f>
        <v>-</v>
      </c>
      <c r="U239" s="329" t="str">
        <f>IFERROR(U240*Milch!U$43,"-")</f>
        <v>-</v>
      </c>
      <c r="V239" s="329" t="str">
        <f>IFERROR(V240*Milch!V$43,"-")</f>
        <v>-</v>
      </c>
      <c r="W239" s="329" t="str">
        <f>IFERROR(W240*Milch!W$43,"-")</f>
        <v>-</v>
      </c>
      <c r="X239" s="329" t="str">
        <f>IFERROR(X240*Milch!X$43,"-")</f>
        <v>-</v>
      </c>
      <c r="Y239" s="329" t="str">
        <f>IFERROR(Y240*Milch!Y$43,"-")</f>
        <v>-</v>
      </c>
      <c r="Z239" s="329" t="str">
        <f>IFERROR(Z240*Milch!Z$43,"-")</f>
        <v>-</v>
      </c>
      <c r="AA239" s="329" t="str">
        <f>IFERROR(AA240*Milch!AA$43,"-")</f>
        <v>-</v>
      </c>
      <c r="AB239" s="329" t="str">
        <f>IFERROR(AB240*Milch!AB$43,"-")</f>
        <v>-</v>
      </c>
      <c r="AC239" s="329" t="str">
        <f>IFERROR(AC240*Milch!AC$43,"-")</f>
        <v>-</v>
      </c>
      <c r="AD239" s="329" t="str">
        <f>IFERROR(AD240*Milch!AD$43,"-")</f>
        <v>-</v>
      </c>
      <c r="AE239" s="329" t="str">
        <f>IFERROR(AE240*Milch!AE$43,"-")</f>
        <v>-</v>
      </c>
      <c r="AF239" s="329" t="str">
        <f>IFERROR(AF240*Milch!AF$43,"-")</f>
        <v>-</v>
      </c>
      <c r="AG239" s="329" t="str">
        <f>IFERROR(AG240*Milch!AG$43,"-")</f>
        <v>-</v>
      </c>
      <c r="AH239" s="329" t="str">
        <f>IFERROR(AH240*Milch!AH$43,"-")</f>
        <v>-</v>
      </c>
      <c r="AI239" s="18"/>
      <c r="AJ239" s="14"/>
      <c r="AK239" s="14"/>
      <c r="AL239" s="14"/>
      <c r="AM239" s="14"/>
      <c r="AN239" s="18"/>
    </row>
    <row r="240" spans="1:60" s="11" customFormat="1" ht="30" customHeight="1" x14ac:dyDescent="0.2">
      <c r="A240" s="349" t="s">
        <v>244</v>
      </c>
      <c r="B240" s="325" t="s">
        <v>179</v>
      </c>
      <c r="C240" s="326" t="s">
        <v>182</v>
      </c>
      <c r="D240" s="342" t="s">
        <v>181</v>
      </c>
      <c r="E240" s="343">
        <f t="shared" ref="E240" si="1572">IFERROR(E69+E77+E99+E163+E207+E231,"-")</f>
        <v>12.1342</v>
      </c>
      <c r="F240" s="343" t="str">
        <f t="shared" ref="F240:AH240" si="1573">IFERROR(F69+F77+F99+F163+F207+F231,"-")</f>
        <v>-</v>
      </c>
      <c r="G240" s="343" t="str">
        <f t="shared" si="1573"/>
        <v>-</v>
      </c>
      <c r="H240" s="343" t="str">
        <f t="shared" si="1573"/>
        <v>-</v>
      </c>
      <c r="I240" s="343" t="str">
        <f t="shared" si="1573"/>
        <v>-</v>
      </c>
      <c r="J240" s="343" t="str">
        <f t="shared" si="1573"/>
        <v>-</v>
      </c>
      <c r="K240" s="343" t="str">
        <f t="shared" si="1573"/>
        <v>-</v>
      </c>
      <c r="L240" s="343" t="str">
        <f t="shared" si="1573"/>
        <v>-</v>
      </c>
      <c r="M240" s="343" t="str">
        <f t="shared" si="1573"/>
        <v>-</v>
      </c>
      <c r="N240" s="343" t="str">
        <f t="shared" si="1573"/>
        <v>-</v>
      </c>
      <c r="O240" s="343" t="str">
        <f t="shared" si="1573"/>
        <v>-</v>
      </c>
      <c r="P240" s="343" t="str">
        <f t="shared" si="1573"/>
        <v>-</v>
      </c>
      <c r="Q240" s="343" t="str">
        <f t="shared" si="1573"/>
        <v>-</v>
      </c>
      <c r="R240" s="343" t="str">
        <f t="shared" si="1573"/>
        <v>-</v>
      </c>
      <c r="S240" s="343" t="str">
        <f t="shared" si="1573"/>
        <v>-</v>
      </c>
      <c r="T240" s="343" t="str">
        <f t="shared" si="1573"/>
        <v>-</v>
      </c>
      <c r="U240" s="343" t="str">
        <f t="shared" si="1573"/>
        <v>-</v>
      </c>
      <c r="V240" s="343" t="str">
        <f t="shared" si="1573"/>
        <v>-</v>
      </c>
      <c r="W240" s="343" t="str">
        <f t="shared" si="1573"/>
        <v>-</v>
      </c>
      <c r="X240" s="343" t="str">
        <f t="shared" si="1573"/>
        <v>-</v>
      </c>
      <c r="Y240" s="343" t="str">
        <f t="shared" si="1573"/>
        <v>-</v>
      </c>
      <c r="Z240" s="343" t="str">
        <f t="shared" si="1573"/>
        <v>-</v>
      </c>
      <c r="AA240" s="343" t="str">
        <f t="shared" si="1573"/>
        <v>-</v>
      </c>
      <c r="AB240" s="343" t="str">
        <f t="shared" si="1573"/>
        <v>-</v>
      </c>
      <c r="AC240" s="343" t="str">
        <f t="shared" si="1573"/>
        <v>-</v>
      </c>
      <c r="AD240" s="343" t="str">
        <f t="shared" si="1573"/>
        <v>-</v>
      </c>
      <c r="AE240" s="343" t="str">
        <f t="shared" si="1573"/>
        <v>-</v>
      </c>
      <c r="AF240" s="343" t="str">
        <f t="shared" si="1573"/>
        <v>-</v>
      </c>
      <c r="AG240" s="343" t="str">
        <f t="shared" si="1573"/>
        <v>-</v>
      </c>
      <c r="AH240" s="343" t="str">
        <f t="shared" si="1573"/>
        <v>-</v>
      </c>
      <c r="AI240" s="18"/>
      <c r="AJ240" s="14"/>
      <c r="AK240" s="14"/>
      <c r="AL240" s="14"/>
      <c r="AM240" s="14"/>
      <c r="AN240" s="18"/>
    </row>
    <row r="241" spans="1:60" s="11" customFormat="1" ht="30" customHeight="1" x14ac:dyDescent="0.2">
      <c r="A241" s="349"/>
      <c r="B241" s="325" t="s">
        <v>15</v>
      </c>
      <c r="C241" s="326" t="s">
        <v>227</v>
      </c>
      <c r="D241" s="342" t="s">
        <v>225</v>
      </c>
      <c r="E241" s="324">
        <f t="shared" ref="E241:AH241" si="1574">E99</f>
        <v>3.52</v>
      </c>
      <c r="F241" s="324" t="str">
        <f t="shared" si="1574"/>
        <v>-</v>
      </c>
      <c r="G241" s="324" t="str">
        <f t="shared" si="1574"/>
        <v>-</v>
      </c>
      <c r="H241" s="324" t="str">
        <f t="shared" si="1574"/>
        <v>-</v>
      </c>
      <c r="I241" s="324" t="str">
        <f t="shared" si="1574"/>
        <v>-</v>
      </c>
      <c r="J241" s="324" t="str">
        <f t="shared" si="1574"/>
        <v>-</v>
      </c>
      <c r="K241" s="324" t="str">
        <f t="shared" si="1574"/>
        <v>-</v>
      </c>
      <c r="L241" s="324" t="str">
        <f t="shared" si="1574"/>
        <v>-</v>
      </c>
      <c r="M241" s="324" t="str">
        <f t="shared" si="1574"/>
        <v>-</v>
      </c>
      <c r="N241" s="324" t="str">
        <f t="shared" si="1574"/>
        <v>-</v>
      </c>
      <c r="O241" s="324" t="str">
        <f t="shared" si="1574"/>
        <v>-</v>
      </c>
      <c r="P241" s="324" t="str">
        <f t="shared" si="1574"/>
        <v>-</v>
      </c>
      <c r="Q241" s="324" t="str">
        <f t="shared" si="1574"/>
        <v>-</v>
      </c>
      <c r="R241" s="324" t="str">
        <f t="shared" si="1574"/>
        <v>-</v>
      </c>
      <c r="S241" s="324" t="str">
        <f t="shared" si="1574"/>
        <v>-</v>
      </c>
      <c r="T241" s="324" t="str">
        <f t="shared" si="1574"/>
        <v>-</v>
      </c>
      <c r="U241" s="324" t="str">
        <f t="shared" si="1574"/>
        <v>-</v>
      </c>
      <c r="V241" s="324" t="str">
        <f t="shared" si="1574"/>
        <v>-</v>
      </c>
      <c r="W241" s="324" t="str">
        <f t="shared" si="1574"/>
        <v>-</v>
      </c>
      <c r="X241" s="324" t="str">
        <f t="shared" si="1574"/>
        <v>-</v>
      </c>
      <c r="Y241" s="324" t="str">
        <f t="shared" si="1574"/>
        <v>-</v>
      </c>
      <c r="Z241" s="324" t="str">
        <f t="shared" si="1574"/>
        <v>-</v>
      </c>
      <c r="AA241" s="324" t="str">
        <f t="shared" si="1574"/>
        <v>-</v>
      </c>
      <c r="AB241" s="324" t="str">
        <f t="shared" si="1574"/>
        <v>-</v>
      </c>
      <c r="AC241" s="324" t="str">
        <f t="shared" si="1574"/>
        <v>-</v>
      </c>
      <c r="AD241" s="324" t="str">
        <f t="shared" si="1574"/>
        <v>-</v>
      </c>
      <c r="AE241" s="324" t="str">
        <f t="shared" si="1574"/>
        <v>-</v>
      </c>
      <c r="AF241" s="324" t="str">
        <f t="shared" si="1574"/>
        <v>-</v>
      </c>
      <c r="AG241" s="324" t="str">
        <f t="shared" si="1574"/>
        <v>-</v>
      </c>
      <c r="AH241" s="324" t="str">
        <f t="shared" si="1574"/>
        <v>-</v>
      </c>
      <c r="AI241" s="18"/>
      <c r="AJ241" s="14"/>
      <c r="AK241" s="14"/>
      <c r="AL241" s="14"/>
      <c r="AM241" s="14"/>
      <c r="AN241" s="18"/>
    </row>
    <row r="242" spans="1:60" s="11" customFormat="1" ht="30" customHeight="1" x14ac:dyDescent="0.2">
      <c r="A242" s="349" t="s">
        <v>244</v>
      </c>
      <c r="B242" s="325" t="s">
        <v>179</v>
      </c>
      <c r="C242" s="326" t="s">
        <v>182</v>
      </c>
      <c r="D242" s="326" t="s">
        <v>226</v>
      </c>
      <c r="E242" s="343">
        <f t="shared" ref="E242:AH242" si="1575">IFERROR(E240-E241,"-")</f>
        <v>8.6142000000000003</v>
      </c>
      <c r="F242" s="343" t="str">
        <f t="shared" si="1575"/>
        <v>-</v>
      </c>
      <c r="G242" s="343" t="str">
        <f t="shared" si="1575"/>
        <v>-</v>
      </c>
      <c r="H242" s="343" t="str">
        <f t="shared" si="1575"/>
        <v>-</v>
      </c>
      <c r="I242" s="343" t="str">
        <f t="shared" si="1575"/>
        <v>-</v>
      </c>
      <c r="J242" s="343" t="str">
        <f t="shared" si="1575"/>
        <v>-</v>
      </c>
      <c r="K242" s="343" t="str">
        <f t="shared" si="1575"/>
        <v>-</v>
      </c>
      <c r="L242" s="343" t="str">
        <f t="shared" si="1575"/>
        <v>-</v>
      </c>
      <c r="M242" s="343" t="str">
        <f t="shared" si="1575"/>
        <v>-</v>
      </c>
      <c r="N242" s="343" t="str">
        <f t="shared" si="1575"/>
        <v>-</v>
      </c>
      <c r="O242" s="343" t="str">
        <f t="shared" si="1575"/>
        <v>-</v>
      </c>
      <c r="P242" s="343" t="str">
        <f t="shared" si="1575"/>
        <v>-</v>
      </c>
      <c r="Q242" s="343" t="str">
        <f t="shared" si="1575"/>
        <v>-</v>
      </c>
      <c r="R242" s="343" t="str">
        <f t="shared" si="1575"/>
        <v>-</v>
      </c>
      <c r="S242" s="343" t="str">
        <f t="shared" si="1575"/>
        <v>-</v>
      </c>
      <c r="T242" s="343" t="str">
        <f t="shared" si="1575"/>
        <v>-</v>
      </c>
      <c r="U242" s="343" t="str">
        <f t="shared" si="1575"/>
        <v>-</v>
      </c>
      <c r="V242" s="343" t="str">
        <f t="shared" si="1575"/>
        <v>-</v>
      </c>
      <c r="W242" s="343" t="str">
        <f t="shared" si="1575"/>
        <v>-</v>
      </c>
      <c r="X242" s="343" t="str">
        <f t="shared" si="1575"/>
        <v>-</v>
      </c>
      <c r="Y242" s="343" t="str">
        <f t="shared" si="1575"/>
        <v>-</v>
      </c>
      <c r="Z242" s="343" t="str">
        <f t="shared" si="1575"/>
        <v>-</v>
      </c>
      <c r="AA242" s="343" t="str">
        <f t="shared" si="1575"/>
        <v>-</v>
      </c>
      <c r="AB242" s="343" t="str">
        <f t="shared" si="1575"/>
        <v>-</v>
      </c>
      <c r="AC242" s="343" t="str">
        <f t="shared" si="1575"/>
        <v>-</v>
      </c>
      <c r="AD242" s="343" t="str">
        <f t="shared" si="1575"/>
        <v>-</v>
      </c>
      <c r="AE242" s="343" t="str">
        <f t="shared" si="1575"/>
        <v>-</v>
      </c>
      <c r="AF242" s="343" t="str">
        <f t="shared" si="1575"/>
        <v>-</v>
      </c>
      <c r="AG242" s="343" t="str">
        <f t="shared" si="1575"/>
        <v>-</v>
      </c>
      <c r="AH242" s="343" t="str">
        <f t="shared" si="1575"/>
        <v>-</v>
      </c>
      <c r="AI242" s="18"/>
      <c r="AJ242" s="14"/>
      <c r="AK242" s="14"/>
      <c r="AL242" s="14"/>
      <c r="AM242" s="14"/>
      <c r="AN242" s="18"/>
    </row>
    <row r="243" spans="1:60" s="11" customFormat="1" ht="30" customHeight="1" x14ac:dyDescent="0.2">
      <c r="A243" s="349" t="s">
        <v>244</v>
      </c>
      <c r="B243" s="322" t="s">
        <v>179</v>
      </c>
      <c r="C243" s="323" t="s">
        <v>228</v>
      </c>
      <c r="D243" s="323" t="s">
        <v>81</v>
      </c>
      <c r="E243" s="368">
        <f t="shared" ref="E243:AH243" si="1576">IFERROR(E$242/E$238*100,"-")</f>
        <v>34.613251898581588</v>
      </c>
      <c r="F243" s="368" t="str">
        <f t="shared" si="1576"/>
        <v>-</v>
      </c>
      <c r="G243" s="368" t="str">
        <f t="shared" si="1576"/>
        <v>-</v>
      </c>
      <c r="H243" s="368" t="str">
        <f t="shared" si="1576"/>
        <v>-</v>
      </c>
      <c r="I243" s="368" t="str">
        <f t="shared" si="1576"/>
        <v>-</v>
      </c>
      <c r="J243" s="368" t="str">
        <f t="shared" si="1576"/>
        <v>-</v>
      </c>
      <c r="K243" s="368" t="str">
        <f t="shared" si="1576"/>
        <v>-</v>
      </c>
      <c r="L243" s="368" t="str">
        <f t="shared" si="1576"/>
        <v>-</v>
      </c>
      <c r="M243" s="368" t="str">
        <f t="shared" si="1576"/>
        <v>-</v>
      </c>
      <c r="N243" s="368" t="str">
        <f t="shared" si="1576"/>
        <v>-</v>
      </c>
      <c r="O243" s="368" t="str">
        <f t="shared" si="1576"/>
        <v>-</v>
      </c>
      <c r="P243" s="368" t="str">
        <f t="shared" si="1576"/>
        <v>-</v>
      </c>
      <c r="Q243" s="368" t="str">
        <f t="shared" si="1576"/>
        <v>-</v>
      </c>
      <c r="R243" s="368" t="str">
        <f t="shared" si="1576"/>
        <v>-</v>
      </c>
      <c r="S243" s="368" t="str">
        <f t="shared" si="1576"/>
        <v>-</v>
      </c>
      <c r="T243" s="368" t="str">
        <f t="shared" si="1576"/>
        <v>-</v>
      </c>
      <c r="U243" s="368" t="str">
        <f t="shared" si="1576"/>
        <v>-</v>
      </c>
      <c r="V243" s="368" t="str">
        <f t="shared" si="1576"/>
        <v>-</v>
      </c>
      <c r="W243" s="368" t="str">
        <f t="shared" si="1576"/>
        <v>-</v>
      </c>
      <c r="X243" s="368" t="str">
        <f t="shared" si="1576"/>
        <v>-</v>
      </c>
      <c r="Y243" s="368" t="str">
        <f t="shared" si="1576"/>
        <v>-</v>
      </c>
      <c r="Z243" s="368" t="str">
        <f t="shared" si="1576"/>
        <v>-</v>
      </c>
      <c r="AA243" s="368" t="str">
        <f t="shared" si="1576"/>
        <v>-</v>
      </c>
      <c r="AB243" s="368" t="str">
        <f t="shared" si="1576"/>
        <v>-</v>
      </c>
      <c r="AC243" s="368" t="str">
        <f t="shared" si="1576"/>
        <v>-</v>
      </c>
      <c r="AD243" s="368" t="str">
        <f t="shared" si="1576"/>
        <v>-</v>
      </c>
      <c r="AE243" s="368" t="str">
        <f t="shared" si="1576"/>
        <v>-</v>
      </c>
      <c r="AF243" s="368" t="str">
        <f t="shared" si="1576"/>
        <v>-</v>
      </c>
      <c r="AG243" s="368" t="str">
        <f t="shared" si="1576"/>
        <v>-</v>
      </c>
      <c r="AH243" s="368" t="str">
        <f t="shared" si="1576"/>
        <v>-</v>
      </c>
      <c r="AI243" s="23"/>
      <c r="AJ243" s="14"/>
      <c r="AN243" s="23"/>
      <c r="AO243" s="23"/>
      <c r="AP243" s="23"/>
      <c r="AQ243" s="23"/>
      <c r="AR243" s="23"/>
      <c r="AS243" s="23"/>
    </row>
    <row r="244" spans="1:60" s="11" customFormat="1" ht="30" hidden="1" customHeight="1" x14ac:dyDescent="0.2">
      <c r="A244" s="349"/>
      <c r="B244" s="327">
        <v>2</v>
      </c>
      <c r="C244" s="328" t="s">
        <v>236</v>
      </c>
      <c r="D244" s="321" t="s">
        <v>234</v>
      </c>
      <c r="E244" s="369">
        <f>IFERROR(E245*Milch!E$43,"-")</f>
        <v>214.71030000000002</v>
      </c>
      <c r="F244" s="369" t="str">
        <f>IFERROR(F245*Milch!F$43,"-")</f>
        <v>-</v>
      </c>
      <c r="G244" s="369" t="str">
        <f>IFERROR(G245*Milch!G$43,"-")</f>
        <v>-</v>
      </c>
      <c r="H244" s="369" t="str">
        <f>IFERROR(H245*Milch!H$43,"-")</f>
        <v>-</v>
      </c>
      <c r="I244" s="369" t="str">
        <f>IFERROR(I245*Milch!I$43,"-")</f>
        <v>-</v>
      </c>
      <c r="J244" s="369" t="str">
        <f>IFERROR(J245*Milch!J$43,"-")</f>
        <v>-</v>
      </c>
      <c r="K244" s="369" t="str">
        <f>IFERROR(K245*Milch!K$43,"-")</f>
        <v>-</v>
      </c>
      <c r="L244" s="369" t="str">
        <f>IFERROR(L245*Milch!L$43,"-")</f>
        <v>-</v>
      </c>
      <c r="M244" s="369" t="str">
        <f>IFERROR(M245*Milch!M$43,"-")</f>
        <v>-</v>
      </c>
      <c r="N244" s="369" t="str">
        <f>IFERROR(N245*Milch!N$43,"-")</f>
        <v>-</v>
      </c>
      <c r="O244" s="369" t="str">
        <f>IFERROR(O245*Milch!O$43,"-")</f>
        <v>-</v>
      </c>
      <c r="P244" s="369" t="str">
        <f>IFERROR(P245*Milch!P$43,"-")</f>
        <v>-</v>
      </c>
      <c r="Q244" s="369" t="str">
        <f>IFERROR(Q245*Milch!Q$43,"-")</f>
        <v>-</v>
      </c>
      <c r="R244" s="369" t="str">
        <f>IFERROR(R245*Milch!R$43,"-")</f>
        <v>-</v>
      </c>
      <c r="S244" s="369" t="str">
        <f>IFERROR(S245*Milch!S$43,"-")</f>
        <v>-</v>
      </c>
      <c r="T244" s="369" t="str">
        <f>IFERROR(T245*Milch!T$43,"-")</f>
        <v>-</v>
      </c>
      <c r="U244" s="369" t="str">
        <f>IFERROR(U245*Milch!U$43,"-")</f>
        <v>-</v>
      </c>
      <c r="V244" s="369" t="str">
        <f>IFERROR(V245*Milch!V$43,"-")</f>
        <v>-</v>
      </c>
      <c r="W244" s="369" t="str">
        <f>IFERROR(W245*Milch!W$43,"-")</f>
        <v>-</v>
      </c>
      <c r="X244" s="369" t="str">
        <f>IFERROR(X245*Milch!X$43,"-")</f>
        <v>-</v>
      </c>
      <c r="Y244" s="369" t="str">
        <f>IFERROR(Y245*Milch!Y$43,"-")</f>
        <v>-</v>
      </c>
      <c r="Z244" s="369" t="str">
        <f>IFERROR(Z245*Milch!Z$43,"-")</f>
        <v>-</v>
      </c>
      <c r="AA244" s="369" t="str">
        <f>IFERROR(AA245*Milch!AA$43,"-")</f>
        <v>-</v>
      </c>
      <c r="AB244" s="369" t="str">
        <f>IFERROR(AB245*Milch!AB$43,"-")</f>
        <v>-</v>
      </c>
      <c r="AC244" s="369" t="str">
        <f>IFERROR(AC245*Milch!AC$43,"-")</f>
        <v>-</v>
      </c>
      <c r="AD244" s="369" t="str">
        <f>IFERROR(AD245*Milch!AD$43,"-")</f>
        <v>-</v>
      </c>
      <c r="AE244" s="369" t="str">
        <f>IFERROR(AE245*Milch!AE$43,"-")</f>
        <v>-</v>
      </c>
      <c r="AF244" s="369" t="str">
        <f>IFERROR(AF245*Milch!AF$43,"-")</f>
        <v>-</v>
      </c>
      <c r="AG244" s="369" t="str">
        <f>IFERROR(AG245*Milch!AG$43,"-")</f>
        <v>-</v>
      </c>
      <c r="AH244" s="369" t="str">
        <f>IFERROR(AH245*Milch!AH$43,"-")</f>
        <v>-</v>
      </c>
      <c r="AI244" s="18"/>
      <c r="AJ244" s="14"/>
      <c r="AK244" s="14"/>
      <c r="AL244" s="14"/>
      <c r="AM244" s="14"/>
      <c r="AN244" s="18"/>
    </row>
    <row r="245" spans="1:60" s="11" customFormat="1" ht="30" customHeight="1" x14ac:dyDescent="0.2">
      <c r="A245" s="349" t="s">
        <v>244</v>
      </c>
      <c r="B245" s="325" t="s">
        <v>179</v>
      </c>
      <c r="C245" s="326" t="s">
        <v>229</v>
      </c>
      <c r="D245" s="342" t="s">
        <v>181</v>
      </c>
      <c r="E245" s="379">
        <f t="shared" ref="E245" si="1577">IFERROR(E72+E78+E101+E165+E209+E233,"-")</f>
        <v>3.4081000000000001</v>
      </c>
      <c r="F245" s="379" t="str">
        <f t="shared" ref="F245:AH245" si="1578">IFERROR(F72+F78+F101+F165+F209+F233,"-")</f>
        <v>-</v>
      </c>
      <c r="G245" s="379" t="str">
        <f t="shared" si="1578"/>
        <v>-</v>
      </c>
      <c r="H245" s="379" t="str">
        <f t="shared" si="1578"/>
        <v>-</v>
      </c>
      <c r="I245" s="379" t="str">
        <f t="shared" si="1578"/>
        <v>-</v>
      </c>
      <c r="J245" s="379" t="str">
        <f t="shared" si="1578"/>
        <v>-</v>
      </c>
      <c r="K245" s="379" t="str">
        <f t="shared" si="1578"/>
        <v>-</v>
      </c>
      <c r="L245" s="379" t="str">
        <f t="shared" si="1578"/>
        <v>-</v>
      </c>
      <c r="M245" s="379" t="str">
        <f t="shared" si="1578"/>
        <v>-</v>
      </c>
      <c r="N245" s="379" t="str">
        <f t="shared" si="1578"/>
        <v>-</v>
      </c>
      <c r="O245" s="379" t="str">
        <f t="shared" si="1578"/>
        <v>-</v>
      </c>
      <c r="P245" s="379" t="str">
        <f t="shared" si="1578"/>
        <v>-</v>
      </c>
      <c r="Q245" s="379" t="str">
        <f t="shared" si="1578"/>
        <v>-</v>
      </c>
      <c r="R245" s="379" t="str">
        <f t="shared" si="1578"/>
        <v>-</v>
      </c>
      <c r="S245" s="379" t="str">
        <f t="shared" si="1578"/>
        <v>-</v>
      </c>
      <c r="T245" s="379" t="str">
        <f t="shared" si="1578"/>
        <v>-</v>
      </c>
      <c r="U245" s="379" t="str">
        <f t="shared" si="1578"/>
        <v>-</v>
      </c>
      <c r="V245" s="379" t="str">
        <f t="shared" si="1578"/>
        <v>-</v>
      </c>
      <c r="W245" s="379" t="str">
        <f t="shared" si="1578"/>
        <v>-</v>
      </c>
      <c r="X245" s="379" t="str">
        <f t="shared" si="1578"/>
        <v>-</v>
      </c>
      <c r="Y245" s="379" t="str">
        <f t="shared" si="1578"/>
        <v>-</v>
      </c>
      <c r="Z245" s="379" t="str">
        <f t="shared" si="1578"/>
        <v>-</v>
      </c>
      <c r="AA245" s="379" t="str">
        <f t="shared" si="1578"/>
        <v>-</v>
      </c>
      <c r="AB245" s="379" t="str">
        <f t="shared" si="1578"/>
        <v>-</v>
      </c>
      <c r="AC245" s="379" t="str">
        <f t="shared" si="1578"/>
        <v>-</v>
      </c>
      <c r="AD245" s="379" t="str">
        <f t="shared" si="1578"/>
        <v>-</v>
      </c>
      <c r="AE245" s="379" t="str">
        <f t="shared" si="1578"/>
        <v>-</v>
      </c>
      <c r="AF245" s="379" t="str">
        <f t="shared" si="1578"/>
        <v>-</v>
      </c>
      <c r="AG245" s="379" t="str">
        <f t="shared" si="1578"/>
        <v>-</v>
      </c>
      <c r="AH245" s="379" t="str">
        <f t="shared" si="1578"/>
        <v>-</v>
      </c>
      <c r="AI245" s="23"/>
      <c r="AJ245" s="14"/>
      <c r="AN245" s="23"/>
      <c r="AO245" s="23"/>
      <c r="AP245" s="23"/>
      <c r="AQ245" s="23"/>
      <c r="AR245" s="23"/>
      <c r="AS245" s="23"/>
    </row>
    <row r="246" spans="1:60" s="11" customFormat="1" ht="30" customHeight="1" x14ac:dyDescent="0.2">
      <c r="A246" s="349"/>
      <c r="B246" s="325" t="s">
        <v>15</v>
      </c>
      <c r="C246" s="326" t="s">
        <v>230</v>
      </c>
      <c r="D246" s="342" t="s">
        <v>225</v>
      </c>
      <c r="E246" s="380">
        <f t="shared" ref="E246" si="1579">IFERROR(E101,"-")</f>
        <v>1.35</v>
      </c>
      <c r="F246" s="380">
        <f t="shared" ref="F246:AH246" si="1580">IFERROR(F101,"-")</f>
        <v>0</v>
      </c>
      <c r="G246" s="380">
        <f t="shared" si="1580"/>
        <v>0</v>
      </c>
      <c r="H246" s="380">
        <f t="shared" si="1580"/>
        <v>0</v>
      </c>
      <c r="I246" s="380">
        <f t="shared" si="1580"/>
        <v>0</v>
      </c>
      <c r="J246" s="380">
        <f t="shared" si="1580"/>
        <v>0</v>
      </c>
      <c r="K246" s="380">
        <f t="shared" si="1580"/>
        <v>0</v>
      </c>
      <c r="L246" s="380">
        <f t="shared" si="1580"/>
        <v>0</v>
      </c>
      <c r="M246" s="380">
        <f t="shared" si="1580"/>
        <v>0</v>
      </c>
      <c r="N246" s="380">
        <f t="shared" si="1580"/>
        <v>0</v>
      </c>
      <c r="O246" s="380">
        <f t="shared" si="1580"/>
        <v>0</v>
      </c>
      <c r="P246" s="380">
        <f t="shared" si="1580"/>
        <v>0</v>
      </c>
      <c r="Q246" s="380">
        <f t="shared" si="1580"/>
        <v>0</v>
      </c>
      <c r="R246" s="380">
        <f t="shared" si="1580"/>
        <v>0</v>
      </c>
      <c r="S246" s="380">
        <f t="shared" si="1580"/>
        <v>0</v>
      </c>
      <c r="T246" s="380">
        <f t="shared" si="1580"/>
        <v>0</v>
      </c>
      <c r="U246" s="380">
        <f t="shared" si="1580"/>
        <v>0</v>
      </c>
      <c r="V246" s="380">
        <f t="shared" si="1580"/>
        <v>0</v>
      </c>
      <c r="W246" s="380">
        <f t="shared" si="1580"/>
        <v>0</v>
      </c>
      <c r="X246" s="380">
        <f t="shared" si="1580"/>
        <v>0</v>
      </c>
      <c r="Y246" s="380">
        <f t="shared" si="1580"/>
        <v>0</v>
      </c>
      <c r="Z246" s="380">
        <f t="shared" si="1580"/>
        <v>0</v>
      </c>
      <c r="AA246" s="380">
        <f t="shared" si="1580"/>
        <v>0</v>
      </c>
      <c r="AB246" s="380">
        <f t="shared" si="1580"/>
        <v>0</v>
      </c>
      <c r="AC246" s="380">
        <f t="shared" si="1580"/>
        <v>0</v>
      </c>
      <c r="AD246" s="380">
        <f t="shared" si="1580"/>
        <v>0</v>
      </c>
      <c r="AE246" s="380">
        <f t="shared" si="1580"/>
        <v>0</v>
      </c>
      <c r="AF246" s="380">
        <f t="shared" si="1580"/>
        <v>0</v>
      </c>
      <c r="AG246" s="380">
        <f t="shared" si="1580"/>
        <v>0</v>
      </c>
      <c r="AH246" s="380">
        <f t="shared" si="1580"/>
        <v>0</v>
      </c>
      <c r="AI246" s="23"/>
      <c r="AJ246" s="14"/>
      <c r="AN246" s="23"/>
      <c r="AO246" s="23"/>
      <c r="AP246" s="23"/>
      <c r="AQ246" s="23"/>
      <c r="AR246" s="23"/>
      <c r="AS246" s="23"/>
    </row>
    <row r="247" spans="1:60" s="11" customFormat="1" ht="30" customHeight="1" x14ac:dyDescent="0.2">
      <c r="A247" s="349" t="s">
        <v>244</v>
      </c>
      <c r="B247" s="325" t="s">
        <v>179</v>
      </c>
      <c r="C247" s="326" t="s">
        <v>231</v>
      </c>
      <c r="D247" s="326" t="s">
        <v>232</v>
      </c>
      <c r="E247" s="379">
        <f t="shared" ref="E247:AH247" si="1581">IFERROR(E245-E246,"-")</f>
        <v>2.0581</v>
      </c>
      <c r="F247" s="379" t="str">
        <f t="shared" si="1581"/>
        <v>-</v>
      </c>
      <c r="G247" s="379" t="str">
        <f t="shared" si="1581"/>
        <v>-</v>
      </c>
      <c r="H247" s="379" t="str">
        <f t="shared" si="1581"/>
        <v>-</v>
      </c>
      <c r="I247" s="379" t="str">
        <f t="shared" si="1581"/>
        <v>-</v>
      </c>
      <c r="J247" s="379" t="str">
        <f t="shared" si="1581"/>
        <v>-</v>
      </c>
      <c r="K247" s="379" t="str">
        <f t="shared" si="1581"/>
        <v>-</v>
      </c>
      <c r="L247" s="379" t="str">
        <f t="shared" si="1581"/>
        <v>-</v>
      </c>
      <c r="M247" s="379" t="str">
        <f t="shared" si="1581"/>
        <v>-</v>
      </c>
      <c r="N247" s="379" t="str">
        <f t="shared" si="1581"/>
        <v>-</v>
      </c>
      <c r="O247" s="379" t="str">
        <f t="shared" si="1581"/>
        <v>-</v>
      </c>
      <c r="P247" s="379" t="str">
        <f t="shared" si="1581"/>
        <v>-</v>
      </c>
      <c r="Q247" s="379" t="str">
        <f t="shared" si="1581"/>
        <v>-</v>
      </c>
      <c r="R247" s="379" t="str">
        <f t="shared" si="1581"/>
        <v>-</v>
      </c>
      <c r="S247" s="379" t="str">
        <f t="shared" si="1581"/>
        <v>-</v>
      </c>
      <c r="T247" s="379" t="str">
        <f t="shared" si="1581"/>
        <v>-</v>
      </c>
      <c r="U247" s="379" t="str">
        <f t="shared" si="1581"/>
        <v>-</v>
      </c>
      <c r="V247" s="379" t="str">
        <f t="shared" si="1581"/>
        <v>-</v>
      </c>
      <c r="W247" s="379" t="str">
        <f t="shared" si="1581"/>
        <v>-</v>
      </c>
      <c r="X247" s="379" t="str">
        <f t="shared" si="1581"/>
        <v>-</v>
      </c>
      <c r="Y247" s="379" t="str">
        <f t="shared" si="1581"/>
        <v>-</v>
      </c>
      <c r="Z247" s="379" t="str">
        <f t="shared" si="1581"/>
        <v>-</v>
      </c>
      <c r="AA247" s="379" t="str">
        <f t="shared" si="1581"/>
        <v>-</v>
      </c>
      <c r="AB247" s="379" t="str">
        <f t="shared" si="1581"/>
        <v>-</v>
      </c>
      <c r="AC247" s="379" t="str">
        <f t="shared" si="1581"/>
        <v>-</v>
      </c>
      <c r="AD247" s="379" t="str">
        <f t="shared" si="1581"/>
        <v>-</v>
      </c>
      <c r="AE247" s="379" t="str">
        <f t="shared" si="1581"/>
        <v>-</v>
      </c>
      <c r="AF247" s="379" t="str">
        <f t="shared" si="1581"/>
        <v>-</v>
      </c>
      <c r="AG247" s="379" t="str">
        <f t="shared" si="1581"/>
        <v>-</v>
      </c>
      <c r="AH247" s="379" t="str">
        <f t="shared" si="1581"/>
        <v>-</v>
      </c>
      <c r="AI247" s="23"/>
      <c r="AJ247" s="14"/>
      <c r="AN247" s="23"/>
      <c r="AO247" s="23"/>
      <c r="AP247" s="23"/>
      <c r="AQ247" s="23"/>
      <c r="AR247" s="23"/>
      <c r="AS247" s="23"/>
    </row>
    <row r="248" spans="1:60" s="11" customFormat="1" ht="30" customHeight="1" x14ac:dyDescent="0.2">
      <c r="A248" s="349"/>
      <c r="B248" s="325" t="s">
        <v>179</v>
      </c>
      <c r="C248" s="326" t="s">
        <v>231</v>
      </c>
      <c r="D248" s="326" t="s">
        <v>235</v>
      </c>
      <c r="E248" s="370">
        <f t="shared" ref="E248" si="1582">IFERROR(E247/E242*100,"-")</f>
        <v>23.89194585684103</v>
      </c>
      <c r="F248" s="370" t="str">
        <f t="shared" ref="F248:AH248" si="1583">IFERROR(F247/F242*100,"-")</f>
        <v>-</v>
      </c>
      <c r="G248" s="370" t="str">
        <f t="shared" si="1583"/>
        <v>-</v>
      </c>
      <c r="H248" s="370" t="str">
        <f t="shared" si="1583"/>
        <v>-</v>
      </c>
      <c r="I248" s="370" t="str">
        <f t="shared" si="1583"/>
        <v>-</v>
      </c>
      <c r="J248" s="370" t="str">
        <f t="shared" si="1583"/>
        <v>-</v>
      </c>
      <c r="K248" s="370" t="str">
        <f t="shared" si="1583"/>
        <v>-</v>
      </c>
      <c r="L248" s="370" t="str">
        <f t="shared" si="1583"/>
        <v>-</v>
      </c>
      <c r="M248" s="370" t="str">
        <f t="shared" si="1583"/>
        <v>-</v>
      </c>
      <c r="N248" s="370" t="str">
        <f t="shared" si="1583"/>
        <v>-</v>
      </c>
      <c r="O248" s="370" t="str">
        <f t="shared" si="1583"/>
        <v>-</v>
      </c>
      <c r="P248" s="370" t="str">
        <f t="shared" si="1583"/>
        <v>-</v>
      </c>
      <c r="Q248" s="370" t="str">
        <f t="shared" si="1583"/>
        <v>-</v>
      </c>
      <c r="R248" s="370" t="str">
        <f t="shared" si="1583"/>
        <v>-</v>
      </c>
      <c r="S248" s="370" t="str">
        <f t="shared" si="1583"/>
        <v>-</v>
      </c>
      <c r="T248" s="370" t="str">
        <f t="shared" si="1583"/>
        <v>-</v>
      </c>
      <c r="U248" s="370" t="str">
        <f t="shared" si="1583"/>
        <v>-</v>
      </c>
      <c r="V248" s="370" t="str">
        <f t="shared" si="1583"/>
        <v>-</v>
      </c>
      <c r="W248" s="370" t="str">
        <f t="shared" si="1583"/>
        <v>-</v>
      </c>
      <c r="X248" s="370" t="str">
        <f t="shared" si="1583"/>
        <v>-</v>
      </c>
      <c r="Y248" s="370" t="str">
        <f t="shared" si="1583"/>
        <v>-</v>
      </c>
      <c r="Z248" s="370" t="str">
        <f t="shared" si="1583"/>
        <v>-</v>
      </c>
      <c r="AA248" s="370" t="str">
        <f t="shared" si="1583"/>
        <v>-</v>
      </c>
      <c r="AB248" s="370" t="str">
        <f t="shared" si="1583"/>
        <v>-</v>
      </c>
      <c r="AC248" s="370" t="str">
        <f t="shared" si="1583"/>
        <v>-</v>
      </c>
      <c r="AD248" s="370" t="str">
        <f t="shared" si="1583"/>
        <v>-</v>
      </c>
      <c r="AE248" s="370" t="str">
        <f t="shared" si="1583"/>
        <v>-</v>
      </c>
      <c r="AF248" s="370" t="str">
        <f t="shared" si="1583"/>
        <v>-</v>
      </c>
      <c r="AG248" s="370" t="str">
        <f t="shared" si="1583"/>
        <v>-</v>
      </c>
      <c r="AH248" s="370" t="str">
        <f t="shared" si="1583"/>
        <v>-</v>
      </c>
      <c r="AI248" s="23"/>
      <c r="AJ248" s="14"/>
      <c r="AN248" s="23"/>
      <c r="AO248" s="23"/>
      <c r="AP248" s="23"/>
      <c r="AQ248" s="23"/>
      <c r="AR248" s="23"/>
      <c r="AS248" s="23"/>
    </row>
    <row r="249" spans="1:60" s="11" customFormat="1" ht="30" customHeight="1" x14ac:dyDescent="0.2">
      <c r="A249" s="349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14"/>
      <c r="AN249" s="23"/>
      <c r="AO249" s="23"/>
      <c r="AP249" s="23"/>
      <c r="AQ249" s="23"/>
      <c r="AR249" s="23"/>
      <c r="AS249" s="23"/>
    </row>
    <row r="250" spans="1:60" s="11" customFormat="1" ht="30" hidden="1" customHeight="1" x14ac:dyDescent="0.2">
      <c r="A250" s="349"/>
      <c r="B250" s="327">
        <v>3</v>
      </c>
      <c r="C250" s="331" t="s">
        <v>239</v>
      </c>
      <c r="D250" s="321" t="s">
        <v>234</v>
      </c>
      <c r="E250" s="369">
        <f>IFERROR(E251*Milch!E$43,"-")</f>
        <v>149.56830000000002</v>
      </c>
      <c r="F250" s="369" t="str">
        <f>IFERROR(F251*Milch!F$43,"-")</f>
        <v>-</v>
      </c>
      <c r="G250" s="369" t="str">
        <f>IFERROR(G251*Milch!G$43,"-")</f>
        <v>-</v>
      </c>
      <c r="H250" s="369" t="str">
        <f>IFERROR(H251*Milch!H$43,"-")</f>
        <v>-</v>
      </c>
      <c r="I250" s="369" t="str">
        <f>IFERROR(I251*Milch!I$43,"-")</f>
        <v>-</v>
      </c>
      <c r="J250" s="369" t="str">
        <f>IFERROR(J251*Milch!J$43,"-")</f>
        <v>-</v>
      </c>
      <c r="K250" s="369" t="str">
        <f>IFERROR(K251*Milch!K$43,"-")</f>
        <v>-</v>
      </c>
      <c r="L250" s="369" t="str">
        <f>IFERROR(L251*Milch!L$43,"-")</f>
        <v>-</v>
      </c>
      <c r="M250" s="369" t="str">
        <f>IFERROR(M251*Milch!M$43,"-")</f>
        <v>-</v>
      </c>
      <c r="N250" s="369" t="str">
        <f>IFERROR(N251*Milch!N$43,"-")</f>
        <v>-</v>
      </c>
      <c r="O250" s="369" t="str">
        <f>IFERROR(O251*Milch!O$43,"-")</f>
        <v>-</v>
      </c>
      <c r="P250" s="369" t="str">
        <f>IFERROR(P251*Milch!P$43,"-")</f>
        <v>-</v>
      </c>
      <c r="Q250" s="369" t="str">
        <f>IFERROR(Q251*Milch!Q$43,"-")</f>
        <v>-</v>
      </c>
      <c r="R250" s="369" t="str">
        <f>IFERROR(R251*Milch!R$43,"-")</f>
        <v>-</v>
      </c>
      <c r="S250" s="369" t="str">
        <f>IFERROR(S251*Milch!S$43,"-")</f>
        <v>-</v>
      </c>
      <c r="T250" s="369" t="str">
        <f>IFERROR(T251*Milch!T$43,"-")</f>
        <v>-</v>
      </c>
      <c r="U250" s="369" t="str">
        <f>IFERROR(U251*Milch!U$43,"-")</f>
        <v>-</v>
      </c>
      <c r="V250" s="369" t="str">
        <f>IFERROR(V251*Milch!V$43,"-")</f>
        <v>-</v>
      </c>
      <c r="W250" s="369" t="str">
        <f>IFERROR(W251*Milch!W$43,"-")</f>
        <v>-</v>
      </c>
      <c r="X250" s="369" t="str">
        <f>IFERROR(X251*Milch!X$43,"-")</f>
        <v>-</v>
      </c>
      <c r="Y250" s="369" t="str">
        <f>IFERROR(Y251*Milch!Y$43,"-")</f>
        <v>-</v>
      </c>
      <c r="Z250" s="369" t="str">
        <f>IFERROR(Z251*Milch!Z$43,"-")</f>
        <v>-</v>
      </c>
      <c r="AA250" s="369" t="str">
        <f>IFERROR(AA251*Milch!AA$43,"-")</f>
        <v>-</v>
      </c>
      <c r="AB250" s="369" t="str">
        <f>IFERROR(AB251*Milch!AB$43,"-")</f>
        <v>-</v>
      </c>
      <c r="AC250" s="369" t="str">
        <f>IFERROR(AC251*Milch!AC$43,"-")</f>
        <v>-</v>
      </c>
      <c r="AD250" s="369" t="str">
        <f>IFERROR(AD251*Milch!AD$43,"-")</f>
        <v>-</v>
      </c>
      <c r="AE250" s="369" t="str">
        <f>IFERROR(AE251*Milch!AE$43,"-")</f>
        <v>-</v>
      </c>
      <c r="AF250" s="369" t="str">
        <f>IFERROR(AF251*Milch!AF$43,"-")</f>
        <v>-</v>
      </c>
      <c r="AG250" s="369" t="str">
        <f>IFERROR(AG251*Milch!AG$43,"-")</f>
        <v>-</v>
      </c>
      <c r="AH250" s="369" t="str">
        <f>IFERROR(AH251*Milch!AH$43,"-")</f>
        <v>-</v>
      </c>
      <c r="AI250" s="23"/>
      <c r="AJ250" s="14"/>
      <c r="AN250" s="23"/>
      <c r="AO250" s="23"/>
      <c r="AP250" s="23"/>
      <c r="AQ250" s="23"/>
      <c r="AR250" s="23"/>
      <c r="AS250" s="23"/>
    </row>
    <row r="251" spans="1:60" s="11" customFormat="1" ht="30" hidden="1" customHeight="1" x14ac:dyDescent="0.2">
      <c r="A251" s="349"/>
      <c r="B251" s="23"/>
      <c r="C251" s="310" t="s">
        <v>237</v>
      </c>
      <c r="D251" s="268" t="s">
        <v>46</v>
      </c>
      <c r="E251" s="371">
        <f t="shared" ref="E251" si="1584">IFERROR(E101+E165+E209+E233,"-")</f>
        <v>2.3741000000000003</v>
      </c>
      <c r="F251" s="371">
        <f t="shared" ref="F251:AH251" si="1585">IFERROR(F101+F165+F209+F233,"-")</f>
        <v>0</v>
      </c>
      <c r="G251" s="371">
        <f t="shared" si="1585"/>
        <v>0</v>
      </c>
      <c r="H251" s="371">
        <f t="shared" si="1585"/>
        <v>0</v>
      </c>
      <c r="I251" s="371">
        <f t="shared" si="1585"/>
        <v>0</v>
      </c>
      <c r="J251" s="371">
        <f t="shared" si="1585"/>
        <v>0</v>
      </c>
      <c r="K251" s="371">
        <f t="shared" si="1585"/>
        <v>0</v>
      </c>
      <c r="L251" s="371">
        <f t="shared" si="1585"/>
        <v>0</v>
      </c>
      <c r="M251" s="371">
        <f t="shared" si="1585"/>
        <v>0</v>
      </c>
      <c r="N251" s="371">
        <f t="shared" si="1585"/>
        <v>0</v>
      </c>
      <c r="O251" s="371">
        <f t="shared" si="1585"/>
        <v>0</v>
      </c>
      <c r="P251" s="371">
        <f t="shared" si="1585"/>
        <v>0</v>
      </c>
      <c r="Q251" s="371">
        <f t="shared" si="1585"/>
        <v>0</v>
      </c>
      <c r="R251" s="371">
        <f t="shared" si="1585"/>
        <v>0</v>
      </c>
      <c r="S251" s="371">
        <f t="shared" si="1585"/>
        <v>0</v>
      </c>
      <c r="T251" s="371">
        <f t="shared" si="1585"/>
        <v>0</v>
      </c>
      <c r="U251" s="371">
        <f t="shared" si="1585"/>
        <v>0</v>
      </c>
      <c r="V251" s="371">
        <f t="shared" si="1585"/>
        <v>0</v>
      </c>
      <c r="W251" s="371">
        <f t="shared" si="1585"/>
        <v>0</v>
      </c>
      <c r="X251" s="371">
        <f t="shared" si="1585"/>
        <v>0</v>
      </c>
      <c r="Y251" s="371">
        <f t="shared" si="1585"/>
        <v>0</v>
      </c>
      <c r="Z251" s="371">
        <f t="shared" si="1585"/>
        <v>0</v>
      </c>
      <c r="AA251" s="371">
        <f t="shared" si="1585"/>
        <v>0</v>
      </c>
      <c r="AB251" s="371">
        <f t="shared" si="1585"/>
        <v>0</v>
      </c>
      <c r="AC251" s="371">
        <f t="shared" si="1585"/>
        <v>0</v>
      </c>
      <c r="AD251" s="371">
        <f t="shared" si="1585"/>
        <v>0</v>
      </c>
      <c r="AE251" s="371">
        <f t="shared" si="1585"/>
        <v>0</v>
      </c>
      <c r="AF251" s="371">
        <f t="shared" si="1585"/>
        <v>0</v>
      </c>
      <c r="AG251" s="371">
        <f t="shared" si="1585"/>
        <v>0</v>
      </c>
      <c r="AH251" s="371">
        <f t="shared" si="1585"/>
        <v>0</v>
      </c>
      <c r="AI251" s="23"/>
      <c r="AJ251" s="14"/>
      <c r="AN251" s="23"/>
      <c r="AO251" s="23"/>
      <c r="AP251" s="23"/>
      <c r="AQ251" s="23"/>
      <c r="AR251" s="23"/>
      <c r="AS251" s="23"/>
    </row>
    <row r="252" spans="1:60" s="11" customFormat="1" ht="30" hidden="1" customHeight="1" x14ac:dyDescent="0.2">
      <c r="A252" s="349"/>
      <c r="B252" s="327">
        <v>4</v>
      </c>
      <c r="C252" s="331" t="s">
        <v>248</v>
      </c>
      <c r="D252" s="321" t="s">
        <v>234</v>
      </c>
      <c r="E252" s="329">
        <f>IFERROR(E253*Milch!E$43,"-")</f>
        <v>447.74386363636359</v>
      </c>
      <c r="F252" s="329" t="str">
        <f>IFERROR(F253*Milch!F$43,"-")</f>
        <v>-</v>
      </c>
      <c r="G252" s="329" t="str">
        <f>IFERROR(G253*Milch!G$43,"-")</f>
        <v>-</v>
      </c>
      <c r="H252" s="329" t="str">
        <f>IFERROR(H253*Milch!H$43,"-")</f>
        <v>-</v>
      </c>
      <c r="I252" s="329" t="str">
        <f>IFERROR(I253*Milch!I$43,"-")</f>
        <v>-</v>
      </c>
      <c r="J252" s="329" t="str">
        <f>IFERROR(J253*Milch!J$43,"-")</f>
        <v>-</v>
      </c>
      <c r="K252" s="329" t="str">
        <f>IFERROR(K253*Milch!K$43,"-")</f>
        <v>-</v>
      </c>
      <c r="L252" s="329" t="str">
        <f>IFERROR(L253*Milch!L$43,"-")</f>
        <v>-</v>
      </c>
      <c r="M252" s="329" t="str">
        <f>IFERROR(M253*Milch!M$43,"-")</f>
        <v>-</v>
      </c>
      <c r="N252" s="329" t="str">
        <f>IFERROR(N253*Milch!N$43,"-")</f>
        <v>-</v>
      </c>
      <c r="O252" s="329" t="str">
        <f>IFERROR(O253*Milch!O$43,"-")</f>
        <v>-</v>
      </c>
      <c r="P252" s="329" t="str">
        <f>IFERROR(P253*Milch!P$43,"-")</f>
        <v>-</v>
      </c>
      <c r="Q252" s="329" t="str">
        <f>IFERROR(Q253*Milch!Q$43,"-")</f>
        <v>-</v>
      </c>
      <c r="R252" s="329" t="str">
        <f>IFERROR(R253*Milch!R$43,"-")</f>
        <v>-</v>
      </c>
      <c r="S252" s="329" t="str">
        <f>IFERROR(S253*Milch!S$43,"-")</f>
        <v>-</v>
      </c>
      <c r="T252" s="329" t="str">
        <f>IFERROR(T253*Milch!T$43,"-")</f>
        <v>-</v>
      </c>
      <c r="U252" s="329" t="str">
        <f>IFERROR(U253*Milch!U$43,"-")</f>
        <v>-</v>
      </c>
      <c r="V252" s="329" t="str">
        <f>IFERROR(V253*Milch!V$43,"-")</f>
        <v>-</v>
      </c>
      <c r="W252" s="329" t="str">
        <f>IFERROR(W253*Milch!W$43,"-")</f>
        <v>-</v>
      </c>
      <c r="X252" s="329" t="str">
        <f>IFERROR(X253*Milch!X$43,"-")</f>
        <v>-</v>
      </c>
      <c r="Y252" s="329" t="str">
        <f>IFERROR(Y253*Milch!Y$43,"-")</f>
        <v>-</v>
      </c>
      <c r="Z252" s="329" t="str">
        <f>IFERROR(Z253*Milch!Z$43,"-")</f>
        <v>-</v>
      </c>
      <c r="AA252" s="329" t="str">
        <f>IFERROR(AA253*Milch!AA$43,"-")</f>
        <v>-</v>
      </c>
      <c r="AB252" s="329" t="str">
        <f>IFERROR(AB253*Milch!AB$43,"-")</f>
        <v>-</v>
      </c>
      <c r="AC252" s="329" t="str">
        <f>IFERROR(AC253*Milch!AC$43,"-")</f>
        <v>-</v>
      </c>
      <c r="AD252" s="329" t="str">
        <f>IFERROR(AD253*Milch!AD$43,"-")</f>
        <v>-</v>
      </c>
      <c r="AE252" s="329" t="str">
        <f>IFERROR(AE253*Milch!AE$43,"-")</f>
        <v>-</v>
      </c>
      <c r="AF252" s="329" t="str">
        <f>IFERROR(AF253*Milch!AF$43,"-")</f>
        <v>-</v>
      </c>
      <c r="AG252" s="329" t="str">
        <f>IFERROR(AG253*Milch!AG$43,"-")</f>
        <v>-</v>
      </c>
      <c r="AH252" s="329" t="str">
        <f>IFERROR(AH253*Milch!AH$43,"-")</f>
        <v>-</v>
      </c>
      <c r="AI252" s="23"/>
      <c r="AJ252" s="14"/>
      <c r="AN252" s="23"/>
      <c r="AO252" s="23"/>
      <c r="AP252" s="23"/>
      <c r="AQ252" s="23"/>
      <c r="AR252" s="23"/>
      <c r="AS252" s="23"/>
    </row>
    <row r="253" spans="1:60" s="11" customFormat="1" ht="30" hidden="1" customHeight="1" x14ac:dyDescent="0.2">
      <c r="A253" s="349"/>
      <c r="B253" s="23"/>
      <c r="C253" s="310" t="s">
        <v>237</v>
      </c>
      <c r="D253" s="105" t="s">
        <v>243</v>
      </c>
      <c r="E253" s="346">
        <f t="shared" ref="E253" si="1586">IFERROR((E99+E163+E207+E231)*100/88,"-")</f>
        <v>7.107045454545454</v>
      </c>
      <c r="F253" s="346" t="str">
        <f t="shared" ref="F253:AH253" si="1587">IFERROR((F99+F163+F207+F231)*100/88,"-")</f>
        <v>-</v>
      </c>
      <c r="G253" s="346" t="str">
        <f t="shared" si="1587"/>
        <v>-</v>
      </c>
      <c r="H253" s="346" t="str">
        <f t="shared" si="1587"/>
        <v>-</v>
      </c>
      <c r="I253" s="346" t="str">
        <f t="shared" si="1587"/>
        <v>-</v>
      </c>
      <c r="J253" s="346" t="str">
        <f t="shared" si="1587"/>
        <v>-</v>
      </c>
      <c r="K253" s="346" t="str">
        <f t="shared" si="1587"/>
        <v>-</v>
      </c>
      <c r="L253" s="346" t="str">
        <f t="shared" si="1587"/>
        <v>-</v>
      </c>
      <c r="M253" s="346" t="str">
        <f t="shared" si="1587"/>
        <v>-</v>
      </c>
      <c r="N253" s="346" t="str">
        <f t="shared" si="1587"/>
        <v>-</v>
      </c>
      <c r="O253" s="346" t="str">
        <f t="shared" si="1587"/>
        <v>-</v>
      </c>
      <c r="P253" s="346" t="str">
        <f t="shared" si="1587"/>
        <v>-</v>
      </c>
      <c r="Q253" s="346" t="str">
        <f t="shared" si="1587"/>
        <v>-</v>
      </c>
      <c r="R253" s="346" t="str">
        <f t="shared" si="1587"/>
        <v>-</v>
      </c>
      <c r="S253" s="346" t="str">
        <f t="shared" si="1587"/>
        <v>-</v>
      </c>
      <c r="T253" s="346" t="str">
        <f t="shared" si="1587"/>
        <v>-</v>
      </c>
      <c r="U253" s="346" t="str">
        <f t="shared" si="1587"/>
        <v>-</v>
      </c>
      <c r="V253" s="346" t="str">
        <f t="shared" si="1587"/>
        <v>-</v>
      </c>
      <c r="W253" s="346" t="str">
        <f t="shared" si="1587"/>
        <v>-</v>
      </c>
      <c r="X253" s="346" t="str">
        <f t="shared" si="1587"/>
        <v>-</v>
      </c>
      <c r="Y253" s="346" t="str">
        <f t="shared" si="1587"/>
        <v>-</v>
      </c>
      <c r="Z253" s="346" t="str">
        <f t="shared" si="1587"/>
        <v>-</v>
      </c>
      <c r="AA253" s="346" t="str">
        <f t="shared" si="1587"/>
        <v>-</v>
      </c>
      <c r="AB253" s="346" t="str">
        <f t="shared" si="1587"/>
        <v>-</v>
      </c>
      <c r="AC253" s="346" t="str">
        <f t="shared" si="1587"/>
        <v>-</v>
      </c>
      <c r="AD253" s="346" t="str">
        <f t="shared" si="1587"/>
        <v>-</v>
      </c>
      <c r="AE253" s="346" t="str">
        <f t="shared" si="1587"/>
        <v>-</v>
      </c>
      <c r="AF253" s="346" t="str">
        <f t="shared" si="1587"/>
        <v>-</v>
      </c>
      <c r="AG253" s="346" t="str">
        <f t="shared" si="1587"/>
        <v>-</v>
      </c>
      <c r="AH253" s="346" t="str">
        <f t="shared" si="1587"/>
        <v>-</v>
      </c>
      <c r="AI253" s="23"/>
      <c r="AJ253" s="14"/>
      <c r="AN253" s="23"/>
      <c r="AO253" s="23"/>
      <c r="AP253" s="23"/>
      <c r="AQ253" s="23"/>
      <c r="AR253" s="23"/>
      <c r="AS253" s="23"/>
    </row>
    <row r="254" spans="1:60" s="11" customFormat="1" ht="30" customHeight="1" x14ac:dyDescent="0.2">
      <c r="A254" s="349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14"/>
      <c r="AK254" s="14"/>
      <c r="AL254" s="14"/>
      <c r="AM254" s="14"/>
      <c r="AN254" s="23"/>
      <c r="AO254" s="23"/>
      <c r="AP254" s="23"/>
      <c r="AQ254" s="23"/>
      <c r="AR254" s="23"/>
      <c r="AS254" s="23"/>
    </row>
    <row r="255" spans="1:60" s="1" customFormat="1" ht="30" customHeight="1" x14ac:dyDescent="0.25">
      <c r="A255" s="348"/>
      <c r="B255" s="303"/>
      <c r="C255" s="315" t="s">
        <v>191</v>
      </c>
      <c r="D255" s="316" t="s">
        <v>192</v>
      </c>
      <c r="E255" s="145">
        <f>INDEX(Milch!E$43:E$54,MATCH($D2,Milch!$A$43:$A$54,0),1)</f>
        <v>63</v>
      </c>
      <c r="F255" s="145" t="str">
        <f>INDEX(Milch!F$43:F$54,MATCH($D2,Milch!$A$43:$A$54,0),1)</f>
        <v>-</v>
      </c>
      <c r="G255" s="145" t="str">
        <f>INDEX(Milch!G$43:G$54,MATCH($D2,Milch!$A$43:$A$54,0),1)</f>
        <v>-</v>
      </c>
      <c r="H255" s="145" t="str">
        <f>INDEX(Milch!H$43:H$54,MATCH($D2,Milch!$A$43:$A$54,0),1)</f>
        <v>-</v>
      </c>
      <c r="I255" s="145" t="str">
        <f>INDEX(Milch!I$43:I$54,MATCH($D2,Milch!$A$43:$A$54,0),1)</f>
        <v>-</v>
      </c>
      <c r="J255" s="145" t="str">
        <f>INDEX(Milch!J$43:J$54,MATCH($D2,Milch!$A$43:$A$54,0),1)</f>
        <v>-</v>
      </c>
      <c r="K255" s="145" t="str">
        <f>INDEX(Milch!K$43:K$54,MATCH($D2,Milch!$A$43:$A$54,0),1)</f>
        <v>-</v>
      </c>
      <c r="L255" s="145" t="str">
        <f>INDEX(Milch!L$43:L$54,MATCH($D2,Milch!$A$43:$A$54,0),1)</f>
        <v>-</v>
      </c>
      <c r="M255" s="145" t="str">
        <f>INDEX(Milch!M$43:M$54,MATCH($D2,Milch!$A$43:$A$54,0),1)</f>
        <v>-</v>
      </c>
      <c r="N255" s="145" t="str">
        <f>INDEX(Milch!N$43:N$54,MATCH($D2,Milch!$A$43:$A$54,0),1)</f>
        <v>-</v>
      </c>
      <c r="O255" s="145" t="str">
        <f>INDEX(Milch!O$43:O$54,MATCH($D2,Milch!$A$43:$A$54,0),1)</f>
        <v>-</v>
      </c>
      <c r="P255" s="145" t="str">
        <f>INDEX(Milch!P$43:P$54,MATCH($D2,Milch!$A$43:$A$54,0),1)</f>
        <v>-</v>
      </c>
      <c r="Q255" s="145" t="str">
        <f>INDEX(Milch!Q$43:Q$54,MATCH($D2,Milch!$A$43:$A$54,0),1)</f>
        <v>-</v>
      </c>
      <c r="R255" s="145" t="str">
        <f>INDEX(Milch!R$43:R$54,MATCH($D2,Milch!$A$43:$A$54,0),1)</f>
        <v>-</v>
      </c>
      <c r="S255" s="145" t="str">
        <f>INDEX(Milch!S$43:S$54,MATCH($D2,Milch!$A$43:$A$54,0),1)</f>
        <v>-</v>
      </c>
      <c r="T255" s="145" t="str">
        <f>INDEX(Milch!T$43:T$54,MATCH($D2,Milch!$A$43:$A$54,0),1)</f>
        <v>-</v>
      </c>
      <c r="U255" s="145" t="str">
        <f>INDEX(Milch!U$43:U$54,MATCH($D2,Milch!$A$43:$A$54,0),1)</f>
        <v>-</v>
      </c>
      <c r="V255" s="145" t="str">
        <f>INDEX(Milch!V$43:V$54,MATCH($D2,Milch!$A$43:$A$54,0),1)</f>
        <v>-</v>
      </c>
      <c r="W255" s="145" t="str">
        <f>INDEX(Milch!W$43:W$54,MATCH($D2,Milch!$A$43:$A$54,0),1)</f>
        <v>-</v>
      </c>
      <c r="X255" s="145" t="str">
        <f>INDEX(Milch!X$43:X$54,MATCH($D2,Milch!$A$43:$A$54,0),1)</f>
        <v>-</v>
      </c>
      <c r="Y255" s="145" t="str">
        <f>INDEX(Milch!Y$43:Y$54,MATCH($D2,Milch!$A$43:$A$54,0),1)</f>
        <v>-</v>
      </c>
      <c r="Z255" s="145" t="str">
        <f>INDEX(Milch!Z$43:Z$54,MATCH($D2,Milch!$A$43:$A$54,0),1)</f>
        <v>-</v>
      </c>
      <c r="AA255" s="145" t="str">
        <f>INDEX(Milch!AA$43:AA$54,MATCH($D2,Milch!$A$43:$A$54,0),1)</f>
        <v>-</v>
      </c>
      <c r="AB255" s="145" t="str">
        <f>INDEX(Milch!AB$43:AB$54,MATCH($D2,Milch!$A$43:$A$54,0),1)</f>
        <v>-</v>
      </c>
      <c r="AC255" s="145" t="str">
        <f>INDEX(Milch!AC$43:AC$54,MATCH($D2,Milch!$A$43:$A$54,0),1)</f>
        <v>-</v>
      </c>
      <c r="AD255" s="145" t="str">
        <f>INDEX(Milch!AD$43:AD$54,MATCH($D2,Milch!$A$43:$A$54,0),1)</f>
        <v>-</v>
      </c>
      <c r="AE255" s="145" t="str">
        <f>INDEX(Milch!AE$43:AE$54,MATCH($D2,Milch!$A$43:$A$54,0),1)</f>
        <v>-</v>
      </c>
      <c r="AF255" s="145" t="str">
        <f>INDEX(Milch!AF$43:AF$54,MATCH($D2,Milch!$A$43:$A$54,0),1)</f>
        <v>-</v>
      </c>
      <c r="AG255" s="145" t="str">
        <f>INDEX(Milch!AG$43:AG$54,MATCH($D2,Milch!$A$43:$A$54,0),1)</f>
        <v>-</v>
      </c>
      <c r="AH255" s="145" t="str">
        <f>INDEX(Milch!AH$43:AH$54,MATCH($D2,Milch!$A$43:$A$54,0),1)</f>
        <v>-</v>
      </c>
      <c r="AI255" s="42"/>
      <c r="AJ255" s="14"/>
      <c r="AK255" s="11"/>
      <c r="AL255" s="11"/>
      <c r="AM255" s="11"/>
      <c r="AN255" s="42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</row>
    <row r="256" spans="1:60" s="11" customFormat="1" ht="33" customHeight="1" x14ac:dyDescent="0.2">
      <c r="A256" s="349"/>
      <c r="B256" s="83"/>
      <c r="C256" s="272" t="s">
        <v>194</v>
      </c>
      <c r="D256" s="333" t="s">
        <v>193</v>
      </c>
      <c r="E256" s="93">
        <f t="shared" ref="E256" si="1588">IFERROR(E240,"-")</f>
        <v>12.1342</v>
      </c>
      <c r="F256" s="93" t="str">
        <f t="shared" ref="F256:AH256" si="1589">IFERROR(F240,"-")</f>
        <v>-</v>
      </c>
      <c r="G256" s="93" t="str">
        <f t="shared" si="1589"/>
        <v>-</v>
      </c>
      <c r="H256" s="93" t="str">
        <f t="shared" si="1589"/>
        <v>-</v>
      </c>
      <c r="I256" s="93" t="str">
        <f t="shared" si="1589"/>
        <v>-</v>
      </c>
      <c r="J256" s="93" t="str">
        <f t="shared" si="1589"/>
        <v>-</v>
      </c>
      <c r="K256" s="93" t="str">
        <f t="shared" si="1589"/>
        <v>-</v>
      </c>
      <c r="L256" s="93" t="str">
        <f t="shared" si="1589"/>
        <v>-</v>
      </c>
      <c r="M256" s="93" t="str">
        <f t="shared" si="1589"/>
        <v>-</v>
      </c>
      <c r="N256" s="93" t="str">
        <f t="shared" si="1589"/>
        <v>-</v>
      </c>
      <c r="O256" s="93" t="str">
        <f t="shared" si="1589"/>
        <v>-</v>
      </c>
      <c r="P256" s="93" t="str">
        <f t="shared" si="1589"/>
        <v>-</v>
      </c>
      <c r="Q256" s="93" t="str">
        <f t="shared" si="1589"/>
        <v>-</v>
      </c>
      <c r="R256" s="93" t="str">
        <f t="shared" si="1589"/>
        <v>-</v>
      </c>
      <c r="S256" s="93" t="str">
        <f t="shared" si="1589"/>
        <v>-</v>
      </c>
      <c r="T256" s="93" t="str">
        <f t="shared" si="1589"/>
        <v>-</v>
      </c>
      <c r="U256" s="93" t="str">
        <f t="shared" si="1589"/>
        <v>-</v>
      </c>
      <c r="V256" s="93" t="str">
        <f t="shared" si="1589"/>
        <v>-</v>
      </c>
      <c r="W256" s="93" t="str">
        <f t="shared" si="1589"/>
        <v>-</v>
      </c>
      <c r="X256" s="93" t="str">
        <f t="shared" si="1589"/>
        <v>-</v>
      </c>
      <c r="Y256" s="93" t="str">
        <f t="shared" si="1589"/>
        <v>-</v>
      </c>
      <c r="Z256" s="93" t="str">
        <f t="shared" si="1589"/>
        <v>-</v>
      </c>
      <c r="AA256" s="93" t="str">
        <f t="shared" si="1589"/>
        <v>-</v>
      </c>
      <c r="AB256" s="93" t="str">
        <f t="shared" si="1589"/>
        <v>-</v>
      </c>
      <c r="AC256" s="93" t="str">
        <f t="shared" si="1589"/>
        <v>-</v>
      </c>
      <c r="AD256" s="93" t="str">
        <f t="shared" si="1589"/>
        <v>-</v>
      </c>
      <c r="AE256" s="93" t="str">
        <f t="shared" si="1589"/>
        <v>-</v>
      </c>
      <c r="AF256" s="93" t="str">
        <f t="shared" si="1589"/>
        <v>-</v>
      </c>
      <c r="AG256" s="93" t="str">
        <f t="shared" si="1589"/>
        <v>-</v>
      </c>
      <c r="AH256" s="93" t="str">
        <f t="shared" si="1589"/>
        <v>-</v>
      </c>
      <c r="AI256" s="42"/>
      <c r="AJ256" s="14"/>
      <c r="AK256" s="14"/>
      <c r="AL256" s="14"/>
      <c r="AM256" s="14"/>
      <c r="AN256" s="42"/>
    </row>
    <row r="257" spans="1:40" s="11" customFormat="1" ht="33" customHeight="1" x14ac:dyDescent="0.25">
      <c r="A257" s="348"/>
      <c r="B257" s="332" t="s">
        <v>13</v>
      </c>
      <c r="C257" s="308" t="s">
        <v>196</v>
      </c>
      <c r="D257" s="309" t="s">
        <v>195</v>
      </c>
      <c r="E257" s="197">
        <f t="shared" ref="E257:AH257" si="1590">IFERROR(E258/E256,"-")</f>
        <v>3.0086809602558477</v>
      </c>
      <c r="F257" s="197" t="str">
        <f t="shared" si="1590"/>
        <v>-</v>
      </c>
      <c r="G257" s="197" t="str">
        <f t="shared" si="1590"/>
        <v>-</v>
      </c>
      <c r="H257" s="197" t="str">
        <f t="shared" si="1590"/>
        <v>-</v>
      </c>
      <c r="I257" s="197" t="str">
        <f t="shared" si="1590"/>
        <v>-</v>
      </c>
      <c r="J257" s="197" t="str">
        <f t="shared" si="1590"/>
        <v>-</v>
      </c>
      <c r="K257" s="197" t="str">
        <f t="shared" si="1590"/>
        <v>-</v>
      </c>
      <c r="L257" s="197" t="str">
        <f t="shared" si="1590"/>
        <v>-</v>
      </c>
      <c r="M257" s="197" t="str">
        <f t="shared" si="1590"/>
        <v>-</v>
      </c>
      <c r="N257" s="197" t="str">
        <f t="shared" si="1590"/>
        <v>-</v>
      </c>
      <c r="O257" s="197" t="str">
        <f t="shared" si="1590"/>
        <v>-</v>
      </c>
      <c r="P257" s="197" t="str">
        <f t="shared" si="1590"/>
        <v>-</v>
      </c>
      <c r="Q257" s="197" t="str">
        <f t="shared" si="1590"/>
        <v>-</v>
      </c>
      <c r="R257" s="197" t="str">
        <f t="shared" si="1590"/>
        <v>-</v>
      </c>
      <c r="S257" s="197" t="str">
        <f t="shared" si="1590"/>
        <v>-</v>
      </c>
      <c r="T257" s="197" t="str">
        <f t="shared" si="1590"/>
        <v>-</v>
      </c>
      <c r="U257" s="197" t="str">
        <f t="shared" si="1590"/>
        <v>-</v>
      </c>
      <c r="V257" s="197" t="str">
        <f t="shared" si="1590"/>
        <v>-</v>
      </c>
      <c r="W257" s="197" t="str">
        <f t="shared" si="1590"/>
        <v>-</v>
      </c>
      <c r="X257" s="197" t="str">
        <f t="shared" si="1590"/>
        <v>-</v>
      </c>
      <c r="Y257" s="197" t="str">
        <f t="shared" si="1590"/>
        <v>-</v>
      </c>
      <c r="Z257" s="197" t="str">
        <f t="shared" si="1590"/>
        <v>-</v>
      </c>
      <c r="AA257" s="197" t="str">
        <f t="shared" si="1590"/>
        <v>-</v>
      </c>
      <c r="AB257" s="197" t="str">
        <f t="shared" si="1590"/>
        <v>-</v>
      </c>
      <c r="AC257" s="197" t="str">
        <f t="shared" si="1590"/>
        <v>-</v>
      </c>
      <c r="AD257" s="197" t="str">
        <f t="shared" si="1590"/>
        <v>-</v>
      </c>
      <c r="AE257" s="197" t="str">
        <f t="shared" si="1590"/>
        <v>-</v>
      </c>
      <c r="AF257" s="197" t="str">
        <f t="shared" si="1590"/>
        <v>-</v>
      </c>
      <c r="AG257" s="197" t="str">
        <f t="shared" si="1590"/>
        <v>-</v>
      </c>
      <c r="AH257" s="197" t="str">
        <f t="shared" si="1590"/>
        <v>-</v>
      </c>
      <c r="AI257" s="42"/>
      <c r="AJ257" s="14"/>
      <c r="AN257" s="42"/>
    </row>
    <row r="258" spans="1:40" s="11" customFormat="1" ht="33" customHeight="1" x14ac:dyDescent="0.25">
      <c r="A258" s="348"/>
      <c r="B258" s="84" t="s">
        <v>14</v>
      </c>
      <c r="C258" s="334" t="s">
        <v>35</v>
      </c>
      <c r="D258" s="335" t="s">
        <v>197</v>
      </c>
      <c r="E258" s="191">
        <f>INDEX(Milch!E43:E54,MATCH($D2*10,Milch!$A$43:$A$54,0),1)</f>
        <v>36.507936507936506</v>
      </c>
      <c r="F258" s="191" t="str">
        <f>INDEX(Milch!F43:F54,MATCH($D2*10,Milch!$A$43:$A$54,0),1)</f>
        <v>-</v>
      </c>
      <c r="G258" s="191" t="str">
        <f>INDEX(Milch!G43:G54,MATCH($D2*10,Milch!$A$43:$A$54,0),1)</f>
        <v>-</v>
      </c>
      <c r="H258" s="191" t="str">
        <f>INDEX(Milch!H43:H54,MATCH($D2*10,Milch!$A$43:$A$54,0),1)</f>
        <v>-</v>
      </c>
      <c r="I258" s="191" t="str">
        <f>INDEX(Milch!I43:I54,MATCH($D2*10,Milch!$A$43:$A$54,0),1)</f>
        <v>-</v>
      </c>
      <c r="J258" s="191" t="str">
        <f>INDEX(Milch!J43:J54,MATCH($D2*10,Milch!$A$43:$A$54,0),1)</f>
        <v>-</v>
      </c>
      <c r="K258" s="191" t="str">
        <f>INDEX(Milch!K43:K54,MATCH($D2*10,Milch!$A$43:$A$54,0),1)</f>
        <v>-</v>
      </c>
      <c r="L258" s="191" t="str">
        <f>INDEX(Milch!L43:L54,MATCH($D2*10,Milch!$A$43:$A$54,0),1)</f>
        <v>-</v>
      </c>
      <c r="M258" s="191" t="str">
        <f>INDEX(Milch!M43:M54,MATCH($D2*10,Milch!$A$43:$A$54,0),1)</f>
        <v>-</v>
      </c>
      <c r="N258" s="191" t="str">
        <f>INDEX(Milch!N43:N54,MATCH($D2*10,Milch!$A$43:$A$54,0),1)</f>
        <v>-</v>
      </c>
      <c r="O258" s="191" t="str">
        <f>INDEX(Milch!O43:O54,MATCH($D2*10,Milch!$A$43:$A$54,0),1)</f>
        <v>-</v>
      </c>
      <c r="P258" s="191" t="str">
        <f>INDEX(Milch!P43:P54,MATCH($D2*10,Milch!$A$43:$A$54,0),1)</f>
        <v>-</v>
      </c>
      <c r="Q258" s="191" t="str">
        <f>INDEX(Milch!Q43:Q54,MATCH($D2*10,Milch!$A$43:$A$54,0),1)</f>
        <v>-</v>
      </c>
      <c r="R258" s="191" t="str">
        <f>INDEX(Milch!R43:R54,MATCH($D2*10,Milch!$A$43:$A$54,0),1)</f>
        <v>-</v>
      </c>
      <c r="S258" s="191" t="str">
        <f>INDEX(Milch!S43:S54,MATCH($D2*10,Milch!$A$43:$A$54,0),1)</f>
        <v>-</v>
      </c>
      <c r="T258" s="191" t="str">
        <f>INDEX(Milch!T43:T54,MATCH($D2*10,Milch!$A$43:$A$54,0),1)</f>
        <v>-</v>
      </c>
      <c r="U258" s="191" t="str">
        <f>INDEX(Milch!U43:U54,MATCH($D2*10,Milch!$A$43:$A$54,0),1)</f>
        <v>-</v>
      </c>
      <c r="V258" s="191" t="str">
        <f>INDEX(Milch!V43:V54,MATCH($D2*10,Milch!$A$43:$A$54,0),1)</f>
        <v>-</v>
      </c>
      <c r="W258" s="191" t="str">
        <f>INDEX(Milch!W43:W54,MATCH($D2*10,Milch!$A$43:$A$54,0),1)</f>
        <v>-</v>
      </c>
      <c r="X258" s="191" t="str">
        <f>INDEX(Milch!X43:X54,MATCH($D2*10,Milch!$A$43:$A$54,0),1)</f>
        <v>-</v>
      </c>
      <c r="Y258" s="191" t="str">
        <f>INDEX(Milch!Y43:Y54,MATCH($D2*10,Milch!$A$43:$A$54,0),1)</f>
        <v>-</v>
      </c>
      <c r="Z258" s="191" t="str">
        <f>INDEX(Milch!Z43:Z54,MATCH($D2*10,Milch!$A$43:$A$54,0),1)</f>
        <v>-</v>
      </c>
      <c r="AA258" s="191" t="str">
        <f>INDEX(Milch!AA43:AA54,MATCH($D2*10,Milch!$A$43:$A$54,0),1)</f>
        <v>-</v>
      </c>
      <c r="AB258" s="191" t="str">
        <f>INDEX(Milch!AB43:AB54,MATCH($D2*10,Milch!$A$43:$A$54,0),1)</f>
        <v>-</v>
      </c>
      <c r="AC258" s="191" t="str">
        <f>INDEX(Milch!AC43:AC54,MATCH($D2*10,Milch!$A$43:$A$54,0),1)</f>
        <v>-</v>
      </c>
      <c r="AD258" s="191" t="str">
        <f>INDEX(Milch!AD43:AD54,MATCH($D2*10,Milch!$A$43:$A$54,0),1)</f>
        <v>-</v>
      </c>
      <c r="AE258" s="191" t="str">
        <f>INDEX(Milch!AE43:AE54,MATCH($D2*10,Milch!$A$43:$A$54,0),1)</f>
        <v>-</v>
      </c>
      <c r="AF258" s="191" t="str">
        <f>INDEX(Milch!AF43:AF54,MATCH($D2*10,Milch!$A$43:$A$54,0),1)</f>
        <v>-</v>
      </c>
      <c r="AG258" s="191" t="str">
        <f>INDEX(Milch!AG43:AG54,MATCH($D2*10,Milch!$A$43:$A$54,0),1)</f>
        <v>-</v>
      </c>
      <c r="AH258" s="191" t="str">
        <f>INDEX(Milch!AH43:AH54,MATCH($D2*10,Milch!$A$43:$A$54,0),1)</f>
        <v>-</v>
      </c>
      <c r="AI258" s="44"/>
      <c r="AJ258" s="14"/>
      <c r="AN258" s="44"/>
    </row>
    <row r="259" spans="1:40" s="11" customFormat="1" ht="33" customHeight="1" x14ac:dyDescent="0.25">
      <c r="A259" s="348"/>
      <c r="B259" s="84" t="s">
        <v>13</v>
      </c>
      <c r="C259" s="308" t="s">
        <v>199</v>
      </c>
      <c r="D259" s="309" t="s">
        <v>198</v>
      </c>
      <c r="E259" s="98">
        <f>Milch!E7</f>
        <v>50</v>
      </c>
      <c r="F259" s="98" t="str">
        <f>Milch!F7</f>
        <v>-</v>
      </c>
      <c r="G259" s="98" t="str">
        <f>Milch!G7</f>
        <v>-</v>
      </c>
      <c r="H259" s="98" t="str">
        <f>Milch!H7</f>
        <v>-</v>
      </c>
      <c r="I259" s="98" t="str">
        <f>Milch!I7</f>
        <v>-</v>
      </c>
      <c r="J259" s="98" t="str">
        <f>Milch!J7</f>
        <v>-</v>
      </c>
      <c r="K259" s="98" t="str">
        <f>Milch!K7</f>
        <v>-</v>
      </c>
      <c r="L259" s="98" t="str">
        <f>Milch!L7</f>
        <v>-</v>
      </c>
      <c r="M259" s="98" t="str">
        <f>Milch!M7</f>
        <v>-</v>
      </c>
      <c r="N259" s="98" t="str">
        <f>Milch!N7</f>
        <v>-</v>
      </c>
      <c r="O259" s="98" t="str">
        <f>Milch!O7</f>
        <v>-</v>
      </c>
      <c r="P259" s="98" t="str">
        <f>Milch!P7</f>
        <v>-</v>
      </c>
      <c r="Q259" s="98" t="str">
        <f>Milch!Q7</f>
        <v>-</v>
      </c>
      <c r="R259" s="98" t="str">
        <f>Milch!R7</f>
        <v>-</v>
      </c>
      <c r="S259" s="98" t="str">
        <f>Milch!S7</f>
        <v>-</v>
      </c>
      <c r="T259" s="98" t="str">
        <f>Milch!T7</f>
        <v>-</v>
      </c>
      <c r="U259" s="98" t="str">
        <f>Milch!U7</f>
        <v>-</v>
      </c>
      <c r="V259" s="98" t="str">
        <f>Milch!V7</f>
        <v>-</v>
      </c>
      <c r="W259" s="98" t="str">
        <f>Milch!W7</f>
        <v>-</v>
      </c>
      <c r="X259" s="98" t="str">
        <f>Milch!X7</f>
        <v>-</v>
      </c>
      <c r="Y259" s="98" t="str">
        <f>Milch!Y7</f>
        <v>-</v>
      </c>
      <c r="Z259" s="98" t="str">
        <f>Milch!Z7</f>
        <v>-</v>
      </c>
      <c r="AA259" s="98" t="str">
        <f>Milch!AA7</f>
        <v>-</v>
      </c>
      <c r="AB259" s="98" t="str">
        <f>Milch!AB7</f>
        <v>-</v>
      </c>
      <c r="AC259" s="98" t="str">
        <f>Milch!AC7</f>
        <v>-</v>
      </c>
      <c r="AD259" s="98" t="str">
        <f>Milch!AD7</f>
        <v>-</v>
      </c>
      <c r="AE259" s="98" t="str">
        <f>Milch!AE7</f>
        <v>-</v>
      </c>
      <c r="AF259" s="98" t="str">
        <f>Milch!AF7</f>
        <v>-</v>
      </c>
      <c r="AG259" s="98" t="str">
        <f>Milch!AG7</f>
        <v>-</v>
      </c>
      <c r="AH259" s="98" t="str">
        <f>Milch!AH7</f>
        <v>-</v>
      </c>
      <c r="AI259" s="73"/>
      <c r="AJ259" s="14"/>
      <c r="AN259" s="73"/>
    </row>
    <row r="260" spans="1:40" s="11" customFormat="1" ht="33" customHeight="1" x14ac:dyDescent="0.25">
      <c r="A260" s="348"/>
      <c r="B260" s="84" t="s">
        <v>14</v>
      </c>
      <c r="C260" s="313" t="s">
        <v>200</v>
      </c>
      <c r="D260" s="314" t="str">
        <f>D258</f>
        <v>je Kuh/Tag</v>
      </c>
      <c r="E260" s="198">
        <f>IFERROR(E258*E259/100,"-")</f>
        <v>18.253968253968253</v>
      </c>
      <c r="F260" s="198" t="str">
        <f>IFERROR(F258*F259/100,"-")</f>
        <v>-</v>
      </c>
      <c r="G260" s="198" t="str">
        <f>IFERROR(G258*G259/100,"-")</f>
        <v>-</v>
      </c>
      <c r="H260" s="198" t="str">
        <f>IFERROR(H258*H259/100,"-")</f>
        <v>-</v>
      </c>
      <c r="I260" s="198" t="str">
        <f t="shared" ref="I260:AH260" si="1591">IFERROR(I258*I259/100,"-")</f>
        <v>-</v>
      </c>
      <c r="J260" s="198" t="str">
        <f t="shared" si="1591"/>
        <v>-</v>
      </c>
      <c r="K260" s="198" t="str">
        <f t="shared" si="1591"/>
        <v>-</v>
      </c>
      <c r="L260" s="198" t="str">
        <f t="shared" si="1591"/>
        <v>-</v>
      </c>
      <c r="M260" s="198" t="str">
        <f t="shared" si="1591"/>
        <v>-</v>
      </c>
      <c r="N260" s="198" t="str">
        <f t="shared" si="1591"/>
        <v>-</v>
      </c>
      <c r="O260" s="198" t="str">
        <f t="shared" si="1591"/>
        <v>-</v>
      </c>
      <c r="P260" s="198" t="str">
        <f t="shared" si="1591"/>
        <v>-</v>
      </c>
      <c r="Q260" s="198" t="str">
        <f t="shared" si="1591"/>
        <v>-</v>
      </c>
      <c r="R260" s="198" t="str">
        <f t="shared" si="1591"/>
        <v>-</v>
      </c>
      <c r="S260" s="198" t="str">
        <f t="shared" si="1591"/>
        <v>-</v>
      </c>
      <c r="T260" s="198" t="str">
        <f t="shared" si="1591"/>
        <v>-</v>
      </c>
      <c r="U260" s="198" t="str">
        <f t="shared" si="1591"/>
        <v>-</v>
      </c>
      <c r="V260" s="198" t="str">
        <f t="shared" si="1591"/>
        <v>-</v>
      </c>
      <c r="W260" s="198" t="str">
        <f t="shared" si="1591"/>
        <v>-</v>
      </c>
      <c r="X260" s="198" t="str">
        <f t="shared" si="1591"/>
        <v>-</v>
      </c>
      <c r="Y260" s="198" t="str">
        <f t="shared" si="1591"/>
        <v>-</v>
      </c>
      <c r="Z260" s="198" t="str">
        <f t="shared" si="1591"/>
        <v>-</v>
      </c>
      <c r="AA260" s="198" t="str">
        <f t="shared" si="1591"/>
        <v>-</v>
      </c>
      <c r="AB260" s="198" t="str">
        <f t="shared" si="1591"/>
        <v>-</v>
      </c>
      <c r="AC260" s="198" t="str">
        <f t="shared" si="1591"/>
        <v>-</v>
      </c>
      <c r="AD260" s="198" t="str">
        <f t="shared" si="1591"/>
        <v>-</v>
      </c>
      <c r="AE260" s="198" t="str">
        <f t="shared" si="1591"/>
        <v>-</v>
      </c>
      <c r="AF260" s="198" t="str">
        <f t="shared" si="1591"/>
        <v>-</v>
      </c>
      <c r="AG260" s="198" t="str">
        <f t="shared" si="1591"/>
        <v>-</v>
      </c>
      <c r="AH260" s="198" t="str">
        <f t="shared" si="1591"/>
        <v>-</v>
      </c>
      <c r="AI260" s="18"/>
      <c r="AJ260" s="14"/>
      <c r="AN260" s="18"/>
    </row>
    <row r="261" spans="1:40" s="11" customFormat="1" ht="33" customHeight="1" x14ac:dyDescent="0.25">
      <c r="A261" s="348"/>
      <c r="B261" s="85" t="s">
        <v>15</v>
      </c>
      <c r="C261" s="306" t="s">
        <v>201</v>
      </c>
      <c r="D261" s="307" t="str">
        <f>D260</f>
        <v>je Kuh/Tag</v>
      </c>
      <c r="E261" s="198">
        <f t="shared" ref="E261:AH261" si="1592">IFERROR(E245,"-")</f>
        <v>3.4081000000000001</v>
      </c>
      <c r="F261" s="198" t="str">
        <f t="shared" si="1592"/>
        <v>-</v>
      </c>
      <c r="G261" s="198" t="str">
        <f t="shared" si="1592"/>
        <v>-</v>
      </c>
      <c r="H261" s="198" t="str">
        <f t="shared" si="1592"/>
        <v>-</v>
      </c>
      <c r="I261" s="198" t="str">
        <f t="shared" si="1592"/>
        <v>-</v>
      </c>
      <c r="J261" s="198" t="str">
        <f t="shared" si="1592"/>
        <v>-</v>
      </c>
      <c r="K261" s="198" t="str">
        <f t="shared" si="1592"/>
        <v>-</v>
      </c>
      <c r="L261" s="198" t="str">
        <f t="shared" si="1592"/>
        <v>-</v>
      </c>
      <c r="M261" s="198" t="str">
        <f t="shared" si="1592"/>
        <v>-</v>
      </c>
      <c r="N261" s="198" t="str">
        <f t="shared" si="1592"/>
        <v>-</v>
      </c>
      <c r="O261" s="198" t="str">
        <f t="shared" si="1592"/>
        <v>-</v>
      </c>
      <c r="P261" s="198" t="str">
        <f t="shared" si="1592"/>
        <v>-</v>
      </c>
      <c r="Q261" s="198" t="str">
        <f t="shared" si="1592"/>
        <v>-</v>
      </c>
      <c r="R261" s="198" t="str">
        <f t="shared" si="1592"/>
        <v>-</v>
      </c>
      <c r="S261" s="198" t="str">
        <f t="shared" si="1592"/>
        <v>-</v>
      </c>
      <c r="T261" s="198" t="str">
        <f t="shared" si="1592"/>
        <v>-</v>
      </c>
      <c r="U261" s="198" t="str">
        <f t="shared" si="1592"/>
        <v>-</v>
      </c>
      <c r="V261" s="198" t="str">
        <f t="shared" si="1592"/>
        <v>-</v>
      </c>
      <c r="W261" s="198" t="str">
        <f t="shared" si="1592"/>
        <v>-</v>
      </c>
      <c r="X261" s="198" t="str">
        <f t="shared" si="1592"/>
        <v>-</v>
      </c>
      <c r="Y261" s="198" t="str">
        <f t="shared" si="1592"/>
        <v>-</v>
      </c>
      <c r="Z261" s="198" t="str">
        <f t="shared" si="1592"/>
        <v>-</v>
      </c>
      <c r="AA261" s="198" t="str">
        <f t="shared" si="1592"/>
        <v>-</v>
      </c>
      <c r="AB261" s="198" t="str">
        <f t="shared" si="1592"/>
        <v>-</v>
      </c>
      <c r="AC261" s="198" t="str">
        <f t="shared" si="1592"/>
        <v>-</v>
      </c>
      <c r="AD261" s="198" t="str">
        <f t="shared" si="1592"/>
        <v>-</v>
      </c>
      <c r="AE261" s="198" t="str">
        <f t="shared" si="1592"/>
        <v>-</v>
      </c>
      <c r="AF261" s="198" t="str">
        <f t="shared" si="1592"/>
        <v>-</v>
      </c>
      <c r="AG261" s="198" t="str">
        <f t="shared" si="1592"/>
        <v>-</v>
      </c>
      <c r="AH261" s="198" t="str">
        <f t="shared" si="1592"/>
        <v>-</v>
      </c>
      <c r="AI261" s="18"/>
      <c r="AJ261" s="14"/>
      <c r="AN261" s="18"/>
    </row>
    <row r="262" spans="1:40" s="11" customFormat="1" ht="33" customHeight="1" x14ac:dyDescent="0.25">
      <c r="A262" s="348"/>
      <c r="B262" s="332" t="s">
        <v>14</v>
      </c>
      <c r="C262" s="376" t="s">
        <v>203</v>
      </c>
      <c r="D262" s="377" t="s">
        <v>202</v>
      </c>
      <c r="E262" s="187">
        <f t="shared" ref="E262:AH262" si="1593">IFERROR(E260-E261,"-")</f>
        <v>14.845868253968252</v>
      </c>
      <c r="F262" s="187" t="str">
        <f t="shared" si="1593"/>
        <v>-</v>
      </c>
      <c r="G262" s="187" t="str">
        <f t="shared" si="1593"/>
        <v>-</v>
      </c>
      <c r="H262" s="187" t="str">
        <f t="shared" si="1593"/>
        <v>-</v>
      </c>
      <c r="I262" s="187" t="str">
        <f t="shared" si="1593"/>
        <v>-</v>
      </c>
      <c r="J262" s="187" t="str">
        <f t="shared" si="1593"/>
        <v>-</v>
      </c>
      <c r="K262" s="187" t="str">
        <f t="shared" si="1593"/>
        <v>-</v>
      </c>
      <c r="L262" s="187" t="str">
        <f t="shared" si="1593"/>
        <v>-</v>
      </c>
      <c r="M262" s="187" t="str">
        <f t="shared" si="1593"/>
        <v>-</v>
      </c>
      <c r="N262" s="187" t="str">
        <f t="shared" si="1593"/>
        <v>-</v>
      </c>
      <c r="O262" s="187" t="str">
        <f t="shared" si="1593"/>
        <v>-</v>
      </c>
      <c r="P262" s="187" t="str">
        <f t="shared" si="1593"/>
        <v>-</v>
      </c>
      <c r="Q262" s="187" t="str">
        <f t="shared" si="1593"/>
        <v>-</v>
      </c>
      <c r="R262" s="187" t="str">
        <f t="shared" si="1593"/>
        <v>-</v>
      </c>
      <c r="S262" s="187" t="str">
        <f t="shared" si="1593"/>
        <v>-</v>
      </c>
      <c r="T262" s="187" t="str">
        <f t="shared" si="1593"/>
        <v>-</v>
      </c>
      <c r="U262" s="187" t="str">
        <f t="shared" si="1593"/>
        <v>-</v>
      </c>
      <c r="V262" s="187" t="str">
        <f t="shared" si="1593"/>
        <v>-</v>
      </c>
      <c r="W262" s="187" t="str">
        <f t="shared" si="1593"/>
        <v>-</v>
      </c>
      <c r="X262" s="187" t="str">
        <f t="shared" si="1593"/>
        <v>-</v>
      </c>
      <c r="Y262" s="187" t="str">
        <f t="shared" si="1593"/>
        <v>-</v>
      </c>
      <c r="Z262" s="187" t="str">
        <f t="shared" si="1593"/>
        <v>-</v>
      </c>
      <c r="AA262" s="187" t="str">
        <f t="shared" si="1593"/>
        <v>-</v>
      </c>
      <c r="AB262" s="187" t="str">
        <f t="shared" si="1593"/>
        <v>-</v>
      </c>
      <c r="AC262" s="187" t="str">
        <f t="shared" si="1593"/>
        <v>-</v>
      </c>
      <c r="AD262" s="187" t="str">
        <f t="shared" si="1593"/>
        <v>-</v>
      </c>
      <c r="AE262" s="187" t="str">
        <f t="shared" si="1593"/>
        <v>-</v>
      </c>
      <c r="AF262" s="187" t="str">
        <f t="shared" si="1593"/>
        <v>-</v>
      </c>
      <c r="AG262" s="187" t="str">
        <f t="shared" si="1593"/>
        <v>-</v>
      </c>
      <c r="AH262" s="187" t="str">
        <f t="shared" si="1593"/>
        <v>-</v>
      </c>
      <c r="AI262" s="18"/>
      <c r="AJ262" s="14"/>
      <c r="AN262" s="18"/>
    </row>
    <row r="263" spans="1:40" s="11" customFormat="1" ht="30" customHeight="1" x14ac:dyDescent="0.25">
      <c r="A263" s="348"/>
      <c r="B263" s="86" t="s">
        <v>21</v>
      </c>
      <c r="C263" s="336" t="s">
        <v>240</v>
      </c>
      <c r="D263" s="337" t="s">
        <v>204</v>
      </c>
      <c r="E263" s="82">
        <f t="shared" ref="E263:AH263" si="1594">IFERROR(E261/E$258*100,"-")</f>
        <v>9.3352304347826092</v>
      </c>
      <c r="F263" s="82" t="str">
        <f t="shared" si="1594"/>
        <v>-</v>
      </c>
      <c r="G263" s="82" t="str">
        <f t="shared" si="1594"/>
        <v>-</v>
      </c>
      <c r="H263" s="82" t="str">
        <f t="shared" si="1594"/>
        <v>-</v>
      </c>
      <c r="I263" s="82" t="str">
        <f t="shared" si="1594"/>
        <v>-</v>
      </c>
      <c r="J263" s="82" t="str">
        <f t="shared" si="1594"/>
        <v>-</v>
      </c>
      <c r="K263" s="82" t="str">
        <f t="shared" si="1594"/>
        <v>-</v>
      </c>
      <c r="L263" s="82" t="str">
        <f t="shared" si="1594"/>
        <v>-</v>
      </c>
      <c r="M263" s="82" t="str">
        <f t="shared" si="1594"/>
        <v>-</v>
      </c>
      <c r="N263" s="82" t="str">
        <f t="shared" si="1594"/>
        <v>-</v>
      </c>
      <c r="O263" s="82" t="str">
        <f t="shared" si="1594"/>
        <v>-</v>
      </c>
      <c r="P263" s="82" t="str">
        <f t="shared" si="1594"/>
        <v>-</v>
      </c>
      <c r="Q263" s="82" t="str">
        <f t="shared" si="1594"/>
        <v>-</v>
      </c>
      <c r="R263" s="82" t="str">
        <f t="shared" si="1594"/>
        <v>-</v>
      </c>
      <c r="S263" s="82" t="str">
        <f t="shared" si="1594"/>
        <v>-</v>
      </c>
      <c r="T263" s="82" t="str">
        <f t="shared" si="1594"/>
        <v>-</v>
      </c>
      <c r="U263" s="82" t="str">
        <f t="shared" si="1594"/>
        <v>-</v>
      </c>
      <c r="V263" s="82" t="str">
        <f t="shared" si="1594"/>
        <v>-</v>
      </c>
      <c r="W263" s="82" t="str">
        <f t="shared" si="1594"/>
        <v>-</v>
      </c>
      <c r="X263" s="82" t="str">
        <f t="shared" si="1594"/>
        <v>-</v>
      </c>
      <c r="Y263" s="82" t="str">
        <f t="shared" si="1594"/>
        <v>-</v>
      </c>
      <c r="Z263" s="82" t="str">
        <f t="shared" si="1594"/>
        <v>-</v>
      </c>
      <c r="AA263" s="82" t="str">
        <f t="shared" si="1594"/>
        <v>-</v>
      </c>
      <c r="AB263" s="82" t="str">
        <f t="shared" si="1594"/>
        <v>-</v>
      </c>
      <c r="AC263" s="82" t="str">
        <f t="shared" si="1594"/>
        <v>-</v>
      </c>
      <c r="AD263" s="82" t="str">
        <f t="shared" si="1594"/>
        <v>-</v>
      </c>
      <c r="AE263" s="82" t="str">
        <f t="shared" si="1594"/>
        <v>-</v>
      </c>
      <c r="AF263" s="82" t="str">
        <f t="shared" si="1594"/>
        <v>-</v>
      </c>
      <c r="AG263" s="82" t="str">
        <f t="shared" si="1594"/>
        <v>-</v>
      </c>
      <c r="AH263" s="82" t="str">
        <f t="shared" si="1594"/>
        <v>-</v>
      </c>
      <c r="AI263" s="18"/>
      <c r="AJ263" s="14"/>
      <c r="AN263" s="18"/>
    </row>
    <row r="264" spans="1:40" s="11" customFormat="1" ht="30" customHeight="1" x14ac:dyDescent="0.25">
      <c r="A264" s="348"/>
      <c r="B264" s="87" t="s">
        <v>21</v>
      </c>
      <c r="C264" s="313" t="s">
        <v>205</v>
      </c>
      <c r="D264" s="314" t="s">
        <v>206</v>
      </c>
      <c r="E264" s="193">
        <f>IFERROR(E253*1000/'Gruppe 1'!E258,"-")</f>
        <v>194.67124505928854</v>
      </c>
      <c r="F264" s="193" t="str">
        <f>IFERROR(F253*1000/'Gruppe 1'!F258,"-")</f>
        <v>-</v>
      </c>
      <c r="G264" s="193" t="str">
        <f>IFERROR(G253*1000/'Gruppe 1'!G258,"-")</f>
        <v>-</v>
      </c>
      <c r="H264" s="193" t="str">
        <f>IFERROR(H253*1000/'Gruppe 1'!H258,"-")</f>
        <v>-</v>
      </c>
      <c r="I264" s="193" t="str">
        <f>IFERROR(I253*1000/'Gruppe 1'!I258,"-")</f>
        <v>-</v>
      </c>
      <c r="J264" s="193" t="str">
        <f>IFERROR(J253*1000/'Gruppe 1'!J258,"-")</f>
        <v>-</v>
      </c>
      <c r="K264" s="193" t="str">
        <f>IFERROR(K253*1000/'Gruppe 1'!K258,"-")</f>
        <v>-</v>
      </c>
      <c r="L264" s="193" t="str">
        <f>IFERROR(L253*1000/'Gruppe 1'!L258,"-")</f>
        <v>-</v>
      </c>
      <c r="M264" s="193" t="str">
        <f>IFERROR(M253*1000/'Gruppe 1'!M258,"-")</f>
        <v>-</v>
      </c>
      <c r="N264" s="193" t="str">
        <f>IFERROR(N253*1000/'Gruppe 1'!N258,"-")</f>
        <v>-</v>
      </c>
      <c r="O264" s="193" t="str">
        <f>IFERROR(O253*1000/'Gruppe 1'!O258,"-")</f>
        <v>-</v>
      </c>
      <c r="P264" s="193" t="str">
        <f>IFERROR(P253*1000/'Gruppe 1'!P258,"-")</f>
        <v>-</v>
      </c>
      <c r="Q264" s="193" t="str">
        <f>IFERROR(Q253*1000/'Gruppe 1'!Q258,"-")</f>
        <v>-</v>
      </c>
      <c r="R264" s="193" t="str">
        <f>IFERROR(R253*1000/'Gruppe 1'!R258,"-")</f>
        <v>-</v>
      </c>
      <c r="S264" s="193" t="str">
        <f>IFERROR(S253*1000/'Gruppe 1'!S258,"-")</f>
        <v>-</v>
      </c>
      <c r="T264" s="193" t="str">
        <f>IFERROR(T253*1000/'Gruppe 1'!T258,"-")</f>
        <v>-</v>
      </c>
      <c r="U264" s="193" t="str">
        <f>IFERROR(U253*1000/'Gruppe 1'!U258,"-")</f>
        <v>-</v>
      </c>
      <c r="V264" s="193" t="str">
        <f>IFERROR(V253*1000/'Gruppe 1'!V258,"-")</f>
        <v>-</v>
      </c>
      <c r="W264" s="193" t="str">
        <f>IFERROR(W253*1000/'Gruppe 1'!W258,"-")</f>
        <v>-</v>
      </c>
      <c r="X264" s="193" t="str">
        <f>IFERROR(X253*1000/'Gruppe 1'!X258,"-")</f>
        <v>-</v>
      </c>
      <c r="Y264" s="193" t="str">
        <f>IFERROR(Y253*1000/'Gruppe 1'!Y258,"-")</f>
        <v>-</v>
      </c>
      <c r="Z264" s="193" t="str">
        <f>IFERROR(Z253*1000/'Gruppe 1'!Z258,"-")</f>
        <v>-</v>
      </c>
      <c r="AA264" s="193" t="str">
        <f>IFERROR(AA253*1000/'Gruppe 1'!AA258,"-")</f>
        <v>-</v>
      </c>
      <c r="AB264" s="193" t="str">
        <f>IFERROR(AB253*1000/'Gruppe 1'!AB258,"-")</f>
        <v>-</v>
      </c>
      <c r="AC264" s="193" t="str">
        <f>IFERROR(AC253*1000/'Gruppe 1'!AC258,"-")</f>
        <v>-</v>
      </c>
      <c r="AD264" s="193" t="str">
        <f>IFERROR(AD253*1000/'Gruppe 1'!AD258,"-")</f>
        <v>-</v>
      </c>
      <c r="AE264" s="193" t="str">
        <f>IFERROR(AE253*1000/'Gruppe 1'!AE258,"-")</f>
        <v>-</v>
      </c>
      <c r="AF264" s="193" t="str">
        <f>IFERROR(AF253*1000/'Gruppe 1'!AF258,"-")</f>
        <v>-</v>
      </c>
      <c r="AG264" s="193" t="str">
        <f>IFERROR(AG253*1000/'Gruppe 1'!AG258,"-")</f>
        <v>-</v>
      </c>
      <c r="AH264" s="193" t="str">
        <f>IFERROR(AH253*1000/'Gruppe 1'!AH258,"-")</f>
        <v>-</v>
      </c>
      <c r="AI264" s="18"/>
      <c r="AJ264" s="14"/>
      <c r="AN264" s="18"/>
    </row>
    <row r="265" spans="1:40" s="11" customFormat="1" ht="33" customHeight="1" x14ac:dyDescent="0.25">
      <c r="A265" s="348"/>
      <c r="B265" s="69"/>
      <c r="C265" s="302" t="s">
        <v>23</v>
      </c>
      <c r="D265" s="312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18"/>
      <c r="AJ265" s="14"/>
      <c r="AN265" s="18"/>
    </row>
    <row r="266" spans="1:40" s="31" customFormat="1" ht="24" customHeight="1" x14ac:dyDescent="0.2">
      <c r="A266" s="349"/>
      <c r="B266" s="269"/>
      <c r="C266" s="269"/>
      <c r="D266" s="269"/>
      <c r="E266" s="269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  <c r="AA266" s="269"/>
      <c r="AB266" s="269"/>
      <c r="AC266" s="269"/>
      <c r="AD266" s="269"/>
      <c r="AE266" s="269"/>
      <c r="AF266" s="269"/>
      <c r="AG266" s="269"/>
      <c r="AH266" s="269"/>
      <c r="AI266" s="269"/>
      <c r="AJ266" s="14"/>
      <c r="AK266" s="11"/>
      <c r="AL266" s="11"/>
      <c r="AM266" s="11"/>
      <c r="AN266" s="269"/>
    </row>
    <row r="267" spans="1:40" s="11" customFormat="1" x14ac:dyDescent="0.25">
      <c r="A267" s="348"/>
      <c r="B267" s="23"/>
      <c r="C267" s="14"/>
      <c r="D267" s="14"/>
      <c r="E267" s="107"/>
      <c r="F267" s="107"/>
      <c r="G267" s="107"/>
      <c r="H267" s="107"/>
      <c r="AI267" s="15"/>
      <c r="AJ267" s="25"/>
      <c r="AK267" s="31"/>
      <c r="AL267" s="31"/>
      <c r="AM267" s="31"/>
      <c r="AN267" s="15"/>
    </row>
    <row r="268" spans="1:40" s="11" customFormat="1" x14ac:dyDescent="0.25">
      <c r="A268" s="348"/>
      <c r="B268" s="23"/>
      <c r="C268" s="14"/>
      <c r="D268" s="14"/>
      <c r="E268" s="107"/>
      <c r="F268" s="107"/>
      <c r="G268" s="107"/>
      <c r="H268" s="107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15"/>
      <c r="AJ268" s="14"/>
      <c r="AN268" s="15"/>
    </row>
    <row r="269" spans="1:40" s="11" customFormat="1" x14ac:dyDescent="0.25">
      <c r="A269" s="348"/>
      <c r="B269" s="23"/>
      <c r="C269" s="14"/>
      <c r="D269" s="14"/>
      <c r="E269" s="107"/>
      <c r="F269" s="107"/>
      <c r="G269" s="107"/>
      <c r="H269" s="107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15"/>
      <c r="AJ269" s="14"/>
      <c r="AN269" s="15"/>
    </row>
    <row r="270" spans="1:40" s="11" customFormat="1" x14ac:dyDescent="0.25">
      <c r="A270" s="348"/>
      <c r="B270" s="23"/>
      <c r="C270" s="14"/>
      <c r="D270" s="14"/>
      <c r="E270" s="107"/>
      <c r="F270" s="107"/>
      <c r="G270" s="107"/>
      <c r="H270" s="107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15"/>
      <c r="AJ270" s="14"/>
      <c r="AN270" s="15"/>
    </row>
    <row r="271" spans="1:40" s="11" customFormat="1" x14ac:dyDescent="0.25">
      <c r="A271" s="348"/>
      <c r="B271" s="23"/>
      <c r="C271" s="14"/>
      <c r="D271" s="14"/>
      <c r="E271" s="107"/>
      <c r="F271" s="107"/>
      <c r="G271" s="107"/>
      <c r="H271" s="107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15"/>
      <c r="AJ271" s="14"/>
      <c r="AN271" s="15"/>
    </row>
    <row r="272" spans="1:40" s="11" customFormat="1" x14ac:dyDescent="0.25">
      <c r="A272" s="348"/>
      <c r="B272" s="23"/>
      <c r="C272" s="14"/>
      <c r="D272" s="14"/>
      <c r="E272" s="107"/>
      <c r="F272" s="107"/>
      <c r="G272" s="107"/>
      <c r="H272" s="107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15"/>
      <c r="AJ272" s="14"/>
      <c r="AN272" s="15"/>
    </row>
    <row r="273" spans="1:40" s="11" customFormat="1" x14ac:dyDescent="0.25">
      <c r="A273" s="348"/>
      <c r="B273" s="23"/>
      <c r="C273" s="14"/>
      <c r="D273" s="14"/>
      <c r="E273" s="107"/>
      <c r="F273" s="107"/>
      <c r="G273" s="107"/>
      <c r="H273" s="107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15"/>
      <c r="AJ273" s="14"/>
      <c r="AN273" s="15"/>
    </row>
    <row r="274" spans="1:40" s="11" customFormat="1" x14ac:dyDescent="0.25">
      <c r="A274" s="348"/>
      <c r="B274" s="23"/>
      <c r="C274" s="24"/>
      <c r="D274" s="24"/>
      <c r="E274" s="107"/>
      <c r="F274" s="107"/>
      <c r="G274" s="107"/>
      <c r="H274" s="107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15"/>
      <c r="AJ274" s="14"/>
      <c r="AN274" s="15"/>
    </row>
    <row r="275" spans="1:40" s="11" customFormat="1" x14ac:dyDescent="0.2">
      <c r="A275" s="350"/>
      <c r="B275" s="23"/>
      <c r="C275" s="16"/>
      <c r="D275" s="16"/>
      <c r="E275" s="35"/>
      <c r="F275" s="35"/>
      <c r="G275" s="35"/>
      <c r="H275" s="35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4"/>
      <c r="AJ275" s="14"/>
      <c r="AN275" s="14"/>
    </row>
    <row r="276" spans="1:40" s="11" customFormat="1" x14ac:dyDescent="0.2">
      <c r="A276" s="351"/>
      <c r="B276" s="29"/>
      <c r="C276" s="17"/>
      <c r="D276" s="17"/>
      <c r="E276" s="108"/>
      <c r="F276" s="108"/>
      <c r="G276" s="108"/>
      <c r="H276" s="108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14"/>
      <c r="AJ276" s="14"/>
      <c r="AN276" s="14"/>
    </row>
    <row r="277" spans="1:40" s="11" customFormat="1" x14ac:dyDescent="0.2">
      <c r="A277" s="351"/>
      <c r="B277" s="29"/>
      <c r="C277" s="17"/>
      <c r="D277" s="17"/>
      <c r="E277" s="108"/>
      <c r="F277" s="108"/>
      <c r="G277" s="108"/>
      <c r="H277" s="108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14"/>
      <c r="AJ277" s="14"/>
      <c r="AN277" s="14"/>
    </row>
    <row r="278" spans="1:40" s="11" customFormat="1" x14ac:dyDescent="0.2">
      <c r="A278" s="351"/>
      <c r="B278" s="29"/>
      <c r="C278" s="17"/>
      <c r="D278" s="17"/>
      <c r="E278" s="108"/>
      <c r="F278" s="108"/>
      <c r="G278" s="108"/>
      <c r="H278" s="108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14"/>
      <c r="AJ278" s="14"/>
      <c r="AN278" s="14"/>
    </row>
    <row r="279" spans="1:40" s="11" customFormat="1" x14ac:dyDescent="0.2">
      <c r="A279" s="351"/>
      <c r="B279" s="29"/>
      <c r="C279" s="17"/>
      <c r="D279" s="17"/>
      <c r="E279" s="108"/>
      <c r="F279" s="108"/>
      <c r="G279" s="108"/>
      <c r="H279" s="108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J279" s="14"/>
    </row>
    <row r="280" spans="1:40" s="11" customFormat="1" x14ac:dyDescent="0.25">
      <c r="A280" s="352"/>
      <c r="B280" s="30"/>
      <c r="C280" s="21"/>
      <c r="D280" s="21"/>
      <c r="E280" s="109"/>
      <c r="F280" s="109"/>
      <c r="G280" s="109"/>
      <c r="H280" s="109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J280" s="14"/>
    </row>
    <row r="281" spans="1:40" s="11" customFormat="1" x14ac:dyDescent="0.25">
      <c r="A281" s="352"/>
      <c r="B281" s="30"/>
      <c r="C281" s="21"/>
      <c r="D281" s="21"/>
      <c r="E281" s="109"/>
      <c r="F281" s="109"/>
      <c r="G281" s="109"/>
      <c r="H281" s="109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J281" s="14"/>
    </row>
    <row r="282" spans="1:40" s="11" customFormat="1" x14ac:dyDescent="0.25">
      <c r="A282" s="353"/>
      <c r="B282" s="29"/>
      <c r="C282" s="10"/>
      <c r="D282" s="10"/>
      <c r="E282" s="110"/>
      <c r="F282" s="110"/>
      <c r="G282" s="110"/>
      <c r="H282" s="110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J282" s="14"/>
    </row>
    <row r="283" spans="1:40" s="11" customFormat="1" x14ac:dyDescent="0.25">
      <c r="A283" s="348"/>
      <c r="B283" s="23"/>
      <c r="C283" s="14"/>
      <c r="D283" s="14"/>
      <c r="E283" s="107"/>
      <c r="F283" s="107"/>
      <c r="G283" s="107"/>
      <c r="H283" s="107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J283" s="14"/>
    </row>
    <row r="284" spans="1:40" s="11" customFormat="1" x14ac:dyDescent="0.25">
      <c r="A284" s="348"/>
      <c r="B284" s="23"/>
      <c r="C284" s="14"/>
      <c r="D284" s="14"/>
      <c r="E284" s="107"/>
      <c r="F284" s="107"/>
      <c r="G284" s="107"/>
      <c r="H284" s="107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J284" s="14"/>
    </row>
    <row r="285" spans="1:40" s="11" customFormat="1" x14ac:dyDescent="0.25">
      <c r="A285" s="348"/>
      <c r="B285" s="23"/>
      <c r="C285" s="14"/>
      <c r="D285" s="14"/>
      <c r="E285" s="107"/>
      <c r="F285" s="107"/>
      <c r="G285" s="107"/>
      <c r="H285" s="107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J285" s="14"/>
    </row>
    <row r="286" spans="1:40" s="11" customFormat="1" x14ac:dyDescent="0.25">
      <c r="A286" s="348"/>
      <c r="B286" s="23"/>
      <c r="C286" s="14"/>
      <c r="D286" s="14"/>
      <c r="E286" s="107"/>
      <c r="F286" s="107"/>
      <c r="G286" s="107"/>
      <c r="H286" s="107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J286" s="14"/>
    </row>
    <row r="287" spans="1:40" s="11" customFormat="1" x14ac:dyDescent="0.25">
      <c r="A287" s="348"/>
      <c r="B287" s="23"/>
      <c r="C287" s="14"/>
      <c r="D287" s="14"/>
      <c r="E287" s="107"/>
      <c r="F287" s="107"/>
      <c r="G287" s="107"/>
      <c r="H287" s="107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J287" s="14"/>
    </row>
    <row r="288" spans="1:40" s="11" customFormat="1" x14ac:dyDescent="0.25">
      <c r="A288" s="348"/>
      <c r="B288" s="23"/>
      <c r="C288" s="14"/>
      <c r="D288" s="14"/>
      <c r="E288" s="107"/>
      <c r="F288" s="107"/>
      <c r="G288" s="107"/>
      <c r="H288" s="107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J288" s="14"/>
    </row>
    <row r="289" spans="1:40" s="11" customFormat="1" x14ac:dyDescent="0.25">
      <c r="A289" s="348"/>
      <c r="B289" s="23"/>
      <c r="C289" s="14"/>
      <c r="D289" s="14"/>
      <c r="E289" s="107"/>
      <c r="F289" s="107"/>
      <c r="G289" s="107"/>
      <c r="H289" s="107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14"/>
      <c r="AJ289" s="14"/>
      <c r="AN289" s="14"/>
    </row>
    <row r="290" spans="1:40" s="11" customFormat="1" x14ac:dyDescent="0.25">
      <c r="A290" s="348"/>
      <c r="B290" s="23"/>
      <c r="C290" s="14"/>
      <c r="D290" s="14"/>
      <c r="E290" s="107"/>
      <c r="F290" s="107"/>
      <c r="G290" s="107"/>
      <c r="H290" s="107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14"/>
      <c r="AJ290" s="14"/>
      <c r="AN290" s="14"/>
    </row>
    <row r="291" spans="1:40" s="11" customFormat="1" x14ac:dyDescent="0.25">
      <c r="A291" s="348"/>
      <c r="B291" s="23"/>
      <c r="C291" s="14"/>
      <c r="D291" s="14"/>
      <c r="E291" s="107"/>
      <c r="F291" s="107"/>
      <c r="G291" s="107"/>
      <c r="H291" s="107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14"/>
      <c r="AJ291" s="14"/>
      <c r="AN291" s="14"/>
    </row>
    <row r="292" spans="1:40" s="11" customFormat="1" x14ac:dyDescent="0.25">
      <c r="A292" s="348"/>
      <c r="B292" s="23"/>
      <c r="C292" s="14"/>
      <c r="D292" s="14"/>
      <c r="E292" s="107"/>
      <c r="F292" s="107"/>
      <c r="G292" s="107"/>
      <c r="H292" s="107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14"/>
      <c r="AJ292" s="14"/>
      <c r="AN292" s="14"/>
    </row>
    <row r="293" spans="1:40" s="11" customFormat="1" x14ac:dyDescent="0.25">
      <c r="A293" s="348"/>
      <c r="B293" s="23"/>
      <c r="C293" s="14"/>
      <c r="D293" s="14"/>
      <c r="E293" s="107"/>
      <c r="F293" s="107"/>
      <c r="G293" s="107"/>
      <c r="H293" s="107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14"/>
      <c r="AJ293" s="14"/>
      <c r="AN293" s="14"/>
    </row>
    <row r="294" spans="1:40" s="11" customFormat="1" x14ac:dyDescent="0.25">
      <c r="A294" s="348"/>
      <c r="B294" s="23"/>
      <c r="C294" s="14"/>
      <c r="D294" s="14"/>
      <c r="E294" s="107"/>
      <c r="F294" s="107"/>
      <c r="G294" s="107"/>
      <c r="H294" s="107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14"/>
      <c r="AJ294" s="14"/>
      <c r="AN294" s="14"/>
    </row>
    <row r="295" spans="1:40" s="11" customFormat="1" x14ac:dyDescent="0.25">
      <c r="A295" s="348"/>
      <c r="B295" s="23"/>
      <c r="C295" s="14"/>
      <c r="D295" s="14"/>
      <c r="E295" s="107"/>
      <c r="F295" s="107"/>
      <c r="G295" s="107"/>
      <c r="H295" s="107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14"/>
      <c r="AJ295" s="14"/>
      <c r="AN295" s="14"/>
    </row>
    <row r="296" spans="1:40" s="11" customFormat="1" x14ac:dyDescent="0.25">
      <c r="A296" s="348"/>
      <c r="B296" s="23"/>
      <c r="C296" s="14"/>
      <c r="D296" s="14"/>
      <c r="E296" s="107"/>
      <c r="F296" s="107"/>
      <c r="G296" s="107"/>
      <c r="H296" s="107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14"/>
      <c r="AJ296" s="14"/>
      <c r="AN296" s="14"/>
    </row>
    <row r="297" spans="1:40" s="11" customFormat="1" x14ac:dyDescent="0.25">
      <c r="A297" s="348"/>
      <c r="B297" s="23"/>
      <c r="C297" s="14"/>
      <c r="D297" s="14"/>
      <c r="E297" s="107"/>
      <c r="F297" s="107"/>
      <c r="G297" s="107"/>
      <c r="H297" s="107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14"/>
      <c r="AJ297" s="14"/>
      <c r="AN297" s="14"/>
    </row>
    <row r="298" spans="1:40" s="11" customFormat="1" x14ac:dyDescent="0.25">
      <c r="A298" s="348"/>
      <c r="B298" s="23"/>
      <c r="C298" s="14"/>
      <c r="D298" s="14"/>
      <c r="E298" s="107"/>
      <c r="F298" s="107"/>
      <c r="G298" s="107"/>
      <c r="H298" s="107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14"/>
      <c r="AJ298" s="14"/>
      <c r="AN298" s="14"/>
    </row>
    <row r="299" spans="1:40" s="11" customFormat="1" x14ac:dyDescent="0.25">
      <c r="A299" s="348"/>
      <c r="B299" s="23"/>
      <c r="C299" s="14"/>
      <c r="D299" s="14"/>
      <c r="E299" s="107"/>
      <c r="F299" s="107"/>
      <c r="G299" s="107"/>
      <c r="H299" s="107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14"/>
      <c r="AJ299" s="14"/>
      <c r="AN299" s="14"/>
    </row>
    <row r="300" spans="1:40" s="11" customFormat="1" x14ac:dyDescent="0.25">
      <c r="A300" s="348"/>
      <c r="B300" s="23"/>
      <c r="C300" s="14"/>
      <c r="D300" s="14"/>
      <c r="E300" s="107"/>
      <c r="F300" s="107"/>
      <c r="G300" s="107"/>
      <c r="H300" s="107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16"/>
      <c r="AJ300" s="14"/>
      <c r="AN300" s="16"/>
    </row>
    <row r="301" spans="1:40" s="11" customFormat="1" x14ac:dyDescent="0.25">
      <c r="A301" s="348"/>
      <c r="B301" s="23"/>
      <c r="C301" s="14"/>
      <c r="D301" s="14"/>
      <c r="E301" s="107"/>
      <c r="F301" s="107"/>
      <c r="G301" s="107"/>
      <c r="H301" s="107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17"/>
      <c r="AJ301" s="14"/>
      <c r="AN301" s="17"/>
    </row>
    <row r="302" spans="1:40" s="11" customFormat="1" x14ac:dyDescent="0.25">
      <c r="A302" s="348"/>
      <c r="B302" s="23"/>
      <c r="C302" s="14"/>
      <c r="D302" s="14"/>
      <c r="E302" s="107"/>
      <c r="F302" s="107"/>
      <c r="G302" s="107"/>
      <c r="H302" s="107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17"/>
      <c r="AJ302" s="14"/>
      <c r="AN302" s="17"/>
    </row>
    <row r="303" spans="1:40" s="11" customFormat="1" x14ac:dyDescent="0.25">
      <c r="A303" s="348"/>
      <c r="B303" s="23"/>
      <c r="C303" s="14"/>
      <c r="D303" s="14"/>
      <c r="E303" s="107"/>
      <c r="F303" s="107"/>
      <c r="G303" s="107"/>
      <c r="H303" s="107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17"/>
      <c r="AJ303" s="14"/>
      <c r="AN303" s="17"/>
    </row>
    <row r="304" spans="1:40" s="11" customFormat="1" x14ac:dyDescent="0.25">
      <c r="A304" s="348"/>
      <c r="B304" s="23"/>
      <c r="C304" s="14"/>
      <c r="D304" s="14"/>
      <c r="E304" s="107"/>
      <c r="F304" s="107"/>
      <c r="G304" s="107"/>
      <c r="H304" s="107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17"/>
      <c r="AJ304" s="14"/>
      <c r="AN304" s="17"/>
    </row>
    <row r="305" spans="1:40" s="11" customFormat="1" x14ac:dyDescent="0.25">
      <c r="A305" s="348"/>
      <c r="B305" s="23"/>
      <c r="C305" s="14"/>
      <c r="D305" s="14"/>
      <c r="E305" s="107"/>
      <c r="F305" s="107"/>
      <c r="G305" s="107"/>
      <c r="H305" s="107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18"/>
      <c r="AJ305" s="14"/>
      <c r="AN305" s="18"/>
    </row>
    <row r="306" spans="1:40" s="11" customFormat="1" x14ac:dyDescent="0.25">
      <c r="A306" s="348"/>
      <c r="B306" s="23"/>
      <c r="C306" s="14"/>
      <c r="D306" s="14"/>
      <c r="E306" s="107"/>
      <c r="F306" s="107"/>
      <c r="G306" s="107"/>
      <c r="H306" s="107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4"/>
      <c r="AJ306" s="14"/>
      <c r="AN306" s="4"/>
    </row>
    <row r="307" spans="1:40" s="11" customFormat="1" x14ac:dyDescent="0.25">
      <c r="A307" s="348"/>
      <c r="B307" s="23"/>
      <c r="C307" s="14"/>
      <c r="D307" s="14"/>
      <c r="E307" s="107"/>
      <c r="F307" s="107"/>
      <c r="G307" s="107"/>
      <c r="H307" s="107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"/>
      <c r="AJ307" s="14"/>
      <c r="AN307" s="2"/>
    </row>
    <row r="308" spans="1:40" s="11" customFormat="1" x14ac:dyDescent="0.25">
      <c r="A308" s="348"/>
      <c r="B308" s="23"/>
      <c r="C308" s="14"/>
      <c r="D308" s="14"/>
      <c r="E308" s="107"/>
      <c r="F308" s="107"/>
      <c r="G308" s="107"/>
      <c r="H308" s="107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1"/>
      <c r="AJ308" s="14"/>
      <c r="AN308" s="1"/>
    </row>
    <row r="309" spans="1:40" s="11" customFormat="1" x14ac:dyDescent="0.25">
      <c r="A309" s="348"/>
      <c r="B309" s="23"/>
      <c r="C309" s="14"/>
      <c r="D309" s="14"/>
      <c r="E309" s="107"/>
      <c r="F309" s="107"/>
      <c r="G309" s="107"/>
      <c r="H309" s="107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1"/>
      <c r="AJ309" s="14"/>
      <c r="AN309" s="1"/>
    </row>
    <row r="310" spans="1:40" s="11" customFormat="1" x14ac:dyDescent="0.25">
      <c r="A310" s="348"/>
      <c r="B310" s="23"/>
      <c r="C310" s="14"/>
      <c r="D310" s="14"/>
      <c r="E310" s="107"/>
      <c r="F310" s="107"/>
      <c r="G310" s="107"/>
      <c r="H310" s="107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1"/>
      <c r="AJ310" s="14"/>
      <c r="AN310" s="1"/>
    </row>
    <row r="311" spans="1:40" s="11" customFormat="1" x14ac:dyDescent="0.25">
      <c r="A311" s="348"/>
      <c r="B311" s="23"/>
      <c r="C311" s="14"/>
      <c r="D311" s="14"/>
      <c r="E311" s="107"/>
      <c r="F311" s="107"/>
      <c r="G311" s="107"/>
      <c r="H311" s="107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1"/>
      <c r="AJ311" s="14"/>
      <c r="AN311" s="1"/>
    </row>
    <row r="312" spans="1:40" s="11" customFormat="1" x14ac:dyDescent="0.25">
      <c r="A312" s="348"/>
      <c r="B312" s="23"/>
      <c r="C312" s="14"/>
      <c r="D312" s="14"/>
      <c r="E312" s="107"/>
      <c r="F312" s="107"/>
      <c r="G312" s="107"/>
      <c r="H312" s="107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1"/>
      <c r="AJ312" s="14"/>
      <c r="AN312" s="1"/>
    </row>
    <row r="313" spans="1:40" s="11" customFormat="1" x14ac:dyDescent="0.25">
      <c r="A313" s="348"/>
      <c r="B313" s="23"/>
      <c r="C313" s="14"/>
      <c r="D313" s="14"/>
      <c r="E313" s="107"/>
      <c r="F313" s="107"/>
      <c r="G313" s="107"/>
      <c r="H313" s="107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1"/>
      <c r="AJ313" s="14"/>
      <c r="AN313" s="1"/>
    </row>
    <row r="314" spans="1:40" s="11" customFormat="1" x14ac:dyDescent="0.25">
      <c r="A314" s="348"/>
      <c r="B314" s="23"/>
      <c r="C314" s="14"/>
      <c r="D314" s="14"/>
      <c r="E314" s="107"/>
      <c r="F314" s="107"/>
      <c r="G314" s="107"/>
      <c r="H314" s="107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1"/>
      <c r="AJ314" s="14"/>
      <c r="AN314" s="1"/>
    </row>
    <row r="315" spans="1:40" s="11" customFormat="1" x14ac:dyDescent="0.25">
      <c r="A315" s="348"/>
      <c r="B315" s="23"/>
      <c r="C315" s="14"/>
      <c r="D315" s="14"/>
      <c r="E315" s="107"/>
      <c r="F315" s="107"/>
      <c r="G315" s="107"/>
      <c r="H315" s="107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1"/>
      <c r="AJ315" s="14"/>
      <c r="AN315" s="1"/>
    </row>
    <row r="316" spans="1:40" s="11" customFormat="1" x14ac:dyDescent="0.25">
      <c r="A316" s="348"/>
      <c r="B316" s="23"/>
      <c r="C316" s="14"/>
      <c r="D316" s="14"/>
      <c r="E316" s="107"/>
      <c r="F316" s="107"/>
      <c r="G316" s="107"/>
      <c r="H316" s="107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1"/>
      <c r="AJ316" s="14"/>
      <c r="AN316" s="1"/>
    </row>
    <row r="317" spans="1:40" s="11" customFormat="1" x14ac:dyDescent="0.25">
      <c r="A317" s="348"/>
      <c r="B317" s="23"/>
      <c r="C317" s="14"/>
      <c r="D317" s="14"/>
      <c r="E317" s="107"/>
      <c r="F317" s="107"/>
      <c r="G317" s="107"/>
      <c r="H317" s="107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1"/>
      <c r="AJ317" s="14"/>
      <c r="AN317" s="1"/>
    </row>
    <row r="318" spans="1:40" s="11" customFormat="1" x14ac:dyDescent="0.25">
      <c r="A318" s="348"/>
      <c r="B318" s="23"/>
      <c r="C318" s="14"/>
      <c r="D318" s="14"/>
      <c r="E318" s="107"/>
      <c r="F318" s="107"/>
      <c r="G318" s="107"/>
      <c r="H318" s="107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1"/>
      <c r="AJ318" s="14"/>
      <c r="AN318" s="1"/>
    </row>
    <row r="319" spans="1:40" s="11" customFormat="1" x14ac:dyDescent="0.25">
      <c r="A319" s="348"/>
      <c r="B319" s="23"/>
      <c r="C319" s="14"/>
      <c r="D319" s="14"/>
      <c r="E319" s="107"/>
      <c r="F319" s="107"/>
      <c r="G319" s="107"/>
      <c r="H319" s="107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1"/>
      <c r="AJ319" s="14"/>
      <c r="AN319" s="1"/>
    </row>
    <row r="320" spans="1:40" s="11" customFormat="1" x14ac:dyDescent="0.25">
      <c r="A320" s="348"/>
      <c r="B320" s="23"/>
      <c r="C320" s="14"/>
      <c r="D320" s="14"/>
      <c r="E320" s="107"/>
      <c r="F320" s="107"/>
      <c r="G320" s="107"/>
      <c r="H320" s="107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1"/>
      <c r="AJ320" s="14"/>
      <c r="AN320" s="1"/>
    </row>
    <row r="321" spans="1:40" s="11" customFormat="1" x14ac:dyDescent="0.25">
      <c r="A321" s="348"/>
      <c r="B321" s="23"/>
      <c r="C321" s="14"/>
      <c r="D321" s="14"/>
      <c r="E321" s="107"/>
      <c r="F321" s="107"/>
      <c r="G321" s="107"/>
      <c r="H321" s="107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1"/>
      <c r="AJ321" s="14"/>
      <c r="AN321" s="1"/>
    </row>
    <row r="322" spans="1:40" s="11" customFormat="1" x14ac:dyDescent="0.25">
      <c r="A322" s="348"/>
      <c r="B322" s="23"/>
      <c r="C322" s="14"/>
      <c r="D322" s="14"/>
      <c r="E322" s="107"/>
      <c r="F322" s="107"/>
      <c r="G322" s="107"/>
      <c r="H322" s="107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1"/>
      <c r="AJ322" s="14"/>
      <c r="AN322" s="1"/>
    </row>
    <row r="323" spans="1:40" s="11" customFormat="1" x14ac:dyDescent="0.25">
      <c r="A323" s="348"/>
      <c r="B323" s="23"/>
      <c r="C323" s="14"/>
      <c r="D323" s="14"/>
      <c r="E323" s="107"/>
      <c r="F323" s="107"/>
      <c r="G323" s="107"/>
      <c r="H323" s="107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1"/>
      <c r="AJ323" s="14"/>
      <c r="AN323" s="1"/>
    </row>
    <row r="324" spans="1:40" s="11" customFormat="1" x14ac:dyDescent="0.25">
      <c r="A324" s="348"/>
      <c r="B324" s="23"/>
      <c r="C324" s="14"/>
      <c r="D324" s="14"/>
      <c r="E324" s="107"/>
      <c r="F324" s="107"/>
      <c r="G324" s="107"/>
      <c r="H324" s="107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1"/>
      <c r="AJ324" s="14"/>
      <c r="AN324" s="1"/>
    </row>
    <row r="325" spans="1:40" s="11" customFormat="1" x14ac:dyDescent="0.25">
      <c r="A325" s="348"/>
      <c r="B325" s="23"/>
      <c r="C325" s="14"/>
      <c r="D325" s="14"/>
      <c r="E325" s="107"/>
      <c r="F325" s="107"/>
      <c r="G325" s="107"/>
      <c r="H325" s="107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1"/>
      <c r="AJ325" s="14"/>
      <c r="AN325" s="1"/>
    </row>
    <row r="326" spans="1:40" s="11" customFormat="1" x14ac:dyDescent="0.25">
      <c r="A326" s="348"/>
      <c r="B326" s="23"/>
      <c r="C326" s="14"/>
      <c r="D326" s="14"/>
      <c r="E326" s="107"/>
      <c r="F326" s="107"/>
      <c r="G326" s="107"/>
      <c r="H326" s="107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1"/>
      <c r="AJ326" s="14"/>
      <c r="AN326" s="1"/>
    </row>
    <row r="327" spans="1:40" s="11" customFormat="1" x14ac:dyDescent="0.25">
      <c r="A327" s="348"/>
      <c r="B327" s="23"/>
      <c r="C327" s="14"/>
      <c r="D327" s="14"/>
      <c r="E327" s="107"/>
      <c r="F327" s="107"/>
      <c r="G327" s="107"/>
      <c r="H327" s="107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1"/>
      <c r="AJ327" s="14"/>
      <c r="AN327" s="1"/>
    </row>
    <row r="328" spans="1:40" s="11" customFormat="1" x14ac:dyDescent="0.25">
      <c r="A328" s="348"/>
      <c r="B328" s="23"/>
      <c r="C328" s="14"/>
      <c r="D328" s="14"/>
      <c r="E328" s="107"/>
      <c r="F328" s="107"/>
      <c r="G328" s="107"/>
      <c r="H328" s="107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1"/>
      <c r="AJ328" s="14"/>
      <c r="AN328" s="1"/>
    </row>
    <row r="329" spans="1:40" s="11" customFormat="1" x14ac:dyDescent="0.25">
      <c r="A329" s="348"/>
      <c r="B329" s="23"/>
      <c r="C329" s="14"/>
      <c r="D329" s="14"/>
      <c r="E329" s="107"/>
      <c r="F329" s="107"/>
      <c r="G329" s="107"/>
      <c r="H329" s="107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1"/>
      <c r="AJ329" s="14"/>
      <c r="AN329" s="1"/>
    </row>
    <row r="330" spans="1:40" s="11" customFormat="1" x14ac:dyDescent="0.25">
      <c r="A330" s="348"/>
      <c r="B330" s="23"/>
      <c r="C330" s="14"/>
      <c r="D330" s="14"/>
      <c r="E330" s="107"/>
      <c r="F330" s="107"/>
      <c r="G330" s="107"/>
      <c r="H330" s="107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1"/>
      <c r="AJ330" s="14"/>
      <c r="AN330" s="1"/>
    </row>
    <row r="331" spans="1:40" s="11" customFormat="1" x14ac:dyDescent="0.25">
      <c r="A331" s="348"/>
      <c r="B331" s="23"/>
      <c r="C331" s="14"/>
      <c r="D331" s="14"/>
      <c r="E331" s="107"/>
      <c r="F331" s="107"/>
      <c r="G331" s="107"/>
      <c r="H331" s="107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1"/>
      <c r="AJ331" s="14"/>
      <c r="AN331" s="1"/>
    </row>
    <row r="332" spans="1:40" s="11" customFormat="1" x14ac:dyDescent="0.25">
      <c r="A332" s="348"/>
      <c r="B332" s="23"/>
      <c r="C332" s="14"/>
      <c r="D332" s="14"/>
      <c r="E332" s="107"/>
      <c r="F332" s="107"/>
      <c r="G332" s="107"/>
      <c r="H332" s="107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1"/>
      <c r="AJ332" s="14"/>
      <c r="AN332" s="1"/>
    </row>
    <row r="333" spans="1:40" s="11" customFormat="1" x14ac:dyDescent="0.25">
      <c r="A333" s="348"/>
      <c r="B333" s="23"/>
      <c r="C333" s="14"/>
      <c r="D333" s="14"/>
      <c r="E333" s="107"/>
      <c r="F333" s="107"/>
      <c r="G333" s="107"/>
      <c r="H333" s="107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1"/>
      <c r="AJ333" s="14"/>
      <c r="AN333" s="1"/>
    </row>
    <row r="334" spans="1:40" s="11" customFormat="1" x14ac:dyDescent="0.25">
      <c r="A334" s="348"/>
      <c r="B334" s="23"/>
      <c r="C334" s="14"/>
      <c r="D334" s="14"/>
      <c r="E334" s="107"/>
      <c r="F334" s="107"/>
      <c r="G334" s="107"/>
      <c r="H334" s="107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1"/>
      <c r="AJ334" s="14"/>
      <c r="AN334" s="1"/>
    </row>
    <row r="335" spans="1:40" s="11" customFormat="1" x14ac:dyDescent="0.25">
      <c r="A335" s="348"/>
      <c r="B335" s="23"/>
      <c r="C335" s="14"/>
      <c r="D335" s="14"/>
      <c r="E335" s="107"/>
      <c r="F335" s="107"/>
      <c r="G335" s="107"/>
      <c r="H335" s="107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1"/>
      <c r="AJ335" s="14"/>
      <c r="AN335" s="1"/>
    </row>
    <row r="336" spans="1:40" s="11" customFormat="1" x14ac:dyDescent="0.25">
      <c r="A336" s="348"/>
      <c r="B336" s="23"/>
      <c r="C336" s="14"/>
      <c r="D336" s="14"/>
      <c r="E336" s="107"/>
      <c r="F336" s="107"/>
      <c r="G336" s="107"/>
      <c r="H336" s="107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1"/>
      <c r="AJ336" s="14"/>
      <c r="AN336" s="1"/>
    </row>
    <row r="337" spans="1:40" s="11" customFormat="1" x14ac:dyDescent="0.25">
      <c r="A337" s="348"/>
      <c r="B337" s="23"/>
      <c r="C337" s="14"/>
      <c r="D337" s="14"/>
      <c r="E337" s="107"/>
      <c r="F337" s="107"/>
      <c r="G337" s="107"/>
      <c r="H337" s="107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1"/>
      <c r="AJ337" s="14"/>
      <c r="AN337" s="1"/>
    </row>
    <row r="338" spans="1:40" s="11" customFormat="1" x14ac:dyDescent="0.25">
      <c r="A338" s="348"/>
      <c r="B338" s="23"/>
      <c r="C338" s="14"/>
      <c r="D338" s="14"/>
      <c r="E338" s="107"/>
      <c r="F338" s="107"/>
      <c r="G338" s="107"/>
      <c r="H338" s="107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1"/>
      <c r="AJ338" s="14"/>
      <c r="AN338" s="1"/>
    </row>
    <row r="339" spans="1:40" s="11" customFormat="1" x14ac:dyDescent="0.25">
      <c r="A339" s="348"/>
      <c r="B339" s="23"/>
      <c r="C339" s="14"/>
      <c r="D339" s="14"/>
      <c r="E339" s="107"/>
      <c r="F339" s="107"/>
      <c r="G339" s="107"/>
      <c r="H339" s="107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1"/>
      <c r="AJ339" s="14"/>
      <c r="AN339" s="1"/>
    </row>
    <row r="340" spans="1:40" s="11" customFormat="1" x14ac:dyDescent="0.25">
      <c r="A340" s="348"/>
      <c r="B340" s="23"/>
      <c r="C340" s="14"/>
      <c r="D340" s="14"/>
      <c r="E340" s="107"/>
      <c r="F340" s="107"/>
      <c r="G340" s="107"/>
      <c r="H340" s="107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1"/>
      <c r="AJ340" s="14"/>
      <c r="AN340" s="1"/>
    </row>
    <row r="341" spans="1:40" s="11" customFormat="1" x14ac:dyDescent="0.25">
      <c r="A341" s="348"/>
      <c r="B341" s="23"/>
      <c r="C341" s="14"/>
      <c r="D341" s="14"/>
      <c r="E341" s="107"/>
      <c r="F341" s="107"/>
      <c r="G341" s="107"/>
      <c r="H341" s="107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1"/>
      <c r="AJ341" s="14"/>
      <c r="AN341" s="1"/>
    </row>
    <row r="342" spans="1:40" s="11" customFormat="1" x14ac:dyDescent="0.25">
      <c r="A342" s="348"/>
      <c r="B342" s="23"/>
      <c r="C342" s="14"/>
      <c r="D342" s="14"/>
      <c r="E342" s="107"/>
      <c r="F342" s="107"/>
      <c r="G342" s="107"/>
      <c r="H342" s="107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1"/>
      <c r="AJ342" s="14"/>
      <c r="AN342" s="1"/>
    </row>
    <row r="343" spans="1:40" s="11" customFormat="1" x14ac:dyDescent="0.25">
      <c r="A343" s="348"/>
      <c r="B343" s="23"/>
      <c r="C343" s="14"/>
      <c r="D343" s="14"/>
      <c r="E343" s="107"/>
      <c r="F343" s="107"/>
      <c r="G343" s="107"/>
      <c r="H343" s="107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1"/>
      <c r="AJ343" s="14"/>
      <c r="AN343" s="1"/>
    </row>
    <row r="344" spans="1:40" s="11" customFormat="1" x14ac:dyDescent="0.25">
      <c r="A344" s="348"/>
      <c r="B344" s="23"/>
      <c r="C344" s="14"/>
      <c r="D344" s="14"/>
      <c r="E344" s="107"/>
      <c r="F344" s="107"/>
      <c r="G344" s="107"/>
      <c r="H344" s="107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1"/>
      <c r="AJ344" s="14"/>
      <c r="AN344" s="1"/>
    </row>
    <row r="345" spans="1:40" s="11" customFormat="1" x14ac:dyDescent="0.25">
      <c r="A345" s="348"/>
      <c r="B345" s="23"/>
      <c r="C345" s="14"/>
      <c r="D345" s="14"/>
      <c r="E345" s="107"/>
      <c r="F345" s="107"/>
      <c r="G345" s="107"/>
      <c r="H345" s="107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1"/>
      <c r="AJ345" s="14"/>
      <c r="AN345" s="1"/>
    </row>
    <row r="346" spans="1:40" s="11" customFormat="1" x14ac:dyDescent="0.25">
      <c r="A346" s="348"/>
      <c r="B346" s="23"/>
      <c r="C346" s="14"/>
      <c r="D346" s="14"/>
      <c r="E346" s="107"/>
      <c r="F346" s="107"/>
      <c r="G346" s="107"/>
      <c r="H346" s="107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1"/>
      <c r="AJ346" s="14"/>
      <c r="AN346" s="1"/>
    </row>
    <row r="347" spans="1:40" s="11" customFormat="1" x14ac:dyDescent="0.25">
      <c r="A347" s="348"/>
      <c r="B347" s="23"/>
      <c r="C347" s="14"/>
      <c r="D347" s="14"/>
      <c r="E347" s="107"/>
      <c r="F347" s="107"/>
      <c r="G347" s="107"/>
      <c r="H347" s="107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1"/>
      <c r="AJ347" s="14"/>
      <c r="AN347" s="1"/>
    </row>
    <row r="348" spans="1:40" s="11" customFormat="1" x14ac:dyDescent="0.25">
      <c r="A348" s="348"/>
      <c r="B348" s="23"/>
      <c r="C348" s="14"/>
      <c r="D348" s="14"/>
      <c r="E348" s="107"/>
      <c r="F348" s="107"/>
      <c r="G348" s="107"/>
      <c r="H348" s="107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1"/>
      <c r="AJ348" s="14"/>
      <c r="AN348" s="1"/>
    </row>
    <row r="349" spans="1:40" s="11" customFormat="1" x14ac:dyDescent="0.25">
      <c r="A349" s="348"/>
      <c r="B349" s="23"/>
      <c r="C349" s="14"/>
      <c r="D349" s="14"/>
      <c r="E349" s="107"/>
      <c r="F349" s="107"/>
      <c r="G349" s="107"/>
      <c r="H349" s="107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1"/>
      <c r="AJ349" s="14"/>
      <c r="AN349" s="1"/>
    </row>
    <row r="350" spans="1:40" s="11" customFormat="1" x14ac:dyDescent="0.25">
      <c r="A350" s="348"/>
      <c r="B350" s="23"/>
      <c r="C350" s="14"/>
      <c r="D350" s="14"/>
      <c r="E350" s="107"/>
      <c r="F350" s="107"/>
      <c r="G350" s="107"/>
      <c r="H350" s="107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1"/>
      <c r="AJ350" s="14"/>
      <c r="AN350" s="1"/>
    </row>
    <row r="351" spans="1:40" s="11" customFormat="1" x14ac:dyDescent="0.25">
      <c r="A351" s="348"/>
      <c r="B351" s="23"/>
      <c r="C351" s="14"/>
      <c r="D351" s="14"/>
      <c r="E351" s="107"/>
      <c r="F351" s="107"/>
      <c r="G351" s="107"/>
      <c r="H351" s="107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1"/>
      <c r="AJ351" s="14"/>
      <c r="AN351" s="1"/>
    </row>
    <row r="352" spans="1:40" s="11" customFormat="1" x14ac:dyDescent="0.25">
      <c r="A352" s="348"/>
      <c r="B352" s="23"/>
      <c r="C352" s="14"/>
      <c r="D352" s="14"/>
      <c r="E352" s="107"/>
      <c r="F352" s="107"/>
      <c r="G352" s="107"/>
      <c r="H352" s="107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1"/>
      <c r="AJ352" s="14"/>
      <c r="AN352" s="1"/>
    </row>
    <row r="353" spans="1:40" s="11" customFormat="1" x14ac:dyDescent="0.25">
      <c r="A353" s="348"/>
      <c r="B353" s="23"/>
      <c r="C353" s="14"/>
      <c r="D353" s="14"/>
      <c r="E353" s="107"/>
      <c r="F353" s="107"/>
      <c r="G353" s="107"/>
      <c r="H353" s="107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1"/>
      <c r="AJ353" s="14"/>
      <c r="AN353" s="1"/>
    </row>
    <row r="354" spans="1:40" s="11" customFormat="1" x14ac:dyDescent="0.25">
      <c r="A354" s="348"/>
      <c r="B354" s="23"/>
      <c r="C354" s="14"/>
      <c r="D354" s="14"/>
      <c r="E354" s="107"/>
      <c r="F354" s="107"/>
      <c r="G354" s="107"/>
      <c r="H354" s="107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1"/>
      <c r="AJ354" s="14"/>
      <c r="AN354" s="1"/>
    </row>
    <row r="355" spans="1:40" s="11" customFormat="1" x14ac:dyDescent="0.25">
      <c r="A355" s="348"/>
      <c r="B355" s="23"/>
      <c r="C355" s="14"/>
      <c r="D355" s="14"/>
      <c r="E355" s="107"/>
      <c r="F355" s="107"/>
      <c r="G355" s="107"/>
      <c r="H355" s="107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1"/>
      <c r="AJ355" s="14"/>
      <c r="AN355" s="1"/>
    </row>
    <row r="356" spans="1:40" s="11" customFormat="1" x14ac:dyDescent="0.25">
      <c r="A356" s="348"/>
      <c r="B356" s="23"/>
      <c r="C356" s="14"/>
      <c r="D356" s="14"/>
      <c r="E356" s="107"/>
      <c r="F356" s="107"/>
      <c r="G356" s="107"/>
      <c r="H356" s="107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1"/>
      <c r="AJ356" s="14"/>
      <c r="AN356" s="1"/>
    </row>
    <row r="357" spans="1:40" s="11" customFormat="1" x14ac:dyDescent="0.25">
      <c r="A357" s="348"/>
      <c r="B357" s="23"/>
      <c r="C357" s="14"/>
      <c r="D357" s="14"/>
      <c r="E357" s="107"/>
      <c r="F357" s="107"/>
      <c r="G357" s="107"/>
      <c r="H357" s="107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1"/>
      <c r="AJ357" s="14"/>
      <c r="AN357" s="1"/>
    </row>
    <row r="358" spans="1:40" s="11" customFormat="1" x14ac:dyDescent="0.25">
      <c r="A358" s="348"/>
      <c r="B358" s="23"/>
      <c r="C358" s="14"/>
      <c r="D358" s="14"/>
      <c r="E358" s="107"/>
      <c r="F358" s="107"/>
      <c r="G358" s="107"/>
      <c r="H358" s="107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1"/>
      <c r="AJ358" s="14"/>
      <c r="AN358" s="1"/>
    </row>
    <row r="359" spans="1:40" s="11" customFormat="1" x14ac:dyDescent="0.25">
      <c r="A359" s="348"/>
      <c r="B359" s="23"/>
      <c r="C359" s="14"/>
      <c r="D359" s="14"/>
      <c r="E359" s="107"/>
      <c r="F359" s="107"/>
      <c r="G359" s="107"/>
      <c r="H359" s="107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1"/>
      <c r="AJ359" s="14"/>
      <c r="AN359" s="1"/>
    </row>
    <row r="360" spans="1:40" s="11" customFormat="1" x14ac:dyDescent="0.25">
      <c r="A360" s="348"/>
      <c r="B360" s="23"/>
      <c r="C360" s="14"/>
      <c r="D360" s="14"/>
      <c r="E360" s="107"/>
      <c r="F360" s="107"/>
      <c r="G360" s="107"/>
      <c r="H360" s="107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1"/>
      <c r="AJ360" s="14"/>
      <c r="AN360" s="1"/>
    </row>
    <row r="361" spans="1:40" s="11" customFormat="1" x14ac:dyDescent="0.25">
      <c r="A361" s="348"/>
      <c r="B361" s="23"/>
      <c r="C361" s="14"/>
      <c r="D361" s="14"/>
      <c r="E361" s="107"/>
      <c r="F361" s="107"/>
      <c r="G361" s="107"/>
      <c r="H361" s="107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1"/>
      <c r="AJ361" s="14"/>
      <c r="AN361" s="1"/>
    </row>
    <row r="362" spans="1:40" s="11" customFormat="1" x14ac:dyDescent="0.25">
      <c r="A362" s="348"/>
      <c r="B362" s="23"/>
      <c r="C362" s="14"/>
      <c r="D362" s="14"/>
      <c r="E362" s="107"/>
      <c r="F362" s="107"/>
      <c r="G362" s="107"/>
      <c r="H362" s="107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1"/>
      <c r="AJ362" s="14"/>
      <c r="AN362" s="1"/>
    </row>
    <row r="363" spans="1:40" s="11" customFormat="1" x14ac:dyDescent="0.25">
      <c r="A363" s="348"/>
      <c r="B363" s="23"/>
      <c r="C363" s="14"/>
      <c r="D363" s="14"/>
      <c r="E363" s="107"/>
      <c r="F363" s="107"/>
      <c r="G363" s="107"/>
      <c r="H363" s="107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1"/>
      <c r="AJ363" s="14"/>
      <c r="AN363" s="1"/>
    </row>
    <row r="364" spans="1:40" s="11" customFormat="1" x14ac:dyDescent="0.25">
      <c r="A364" s="348"/>
      <c r="B364" s="23"/>
      <c r="C364" s="14"/>
      <c r="D364" s="14"/>
      <c r="E364" s="107"/>
      <c r="F364" s="107"/>
      <c r="G364" s="107"/>
      <c r="H364" s="107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1"/>
      <c r="AJ364" s="14"/>
      <c r="AN364" s="1"/>
    </row>
    <row r="365" spans="1:40" s="11" customFormat="1" x14ac:dyDescent="0.25">
      <c r="A365" s="348"/>
      <c r="B365" s="23"/>
      <c r="C365" s="14"/>
      <c r="D365" s="14"/>
      <c r="E365" s="107"/>
      <c r="F365" s="107"/>
      <c r="G365" s="107"/>
      <c r="H365" s="107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1"/>
      <c r="AJ365" s="14"/>
      <c r="AN365" s="1"/>
    </row>
    <row r="366" spans="1:40" s="11" customFormat="1" x14ac:dyDescent="0.25">
      <c r="A366" s="348"/>
      <c r="B366" s="23"/>
      <c r="C366" s="14"/>
      <c r="D366" s="14"/>
      <c r="E366" s="107"/>
      <c r="F366" s="107"/>
      <c r="G366" s="107"/>
      <c r="H366" s="107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1"/>
      <c r="AJ366" s="14"/>
      <c r="AN366" s="1"/>
    </row>
    <row r="367" spans="1:40" s="11" customFormat="1" x14ac:dyDescent="0.25">
      <c r="A367" s="348"/>
      <c r="B367" s="23"/>
      <c r="C367" s="14"/>
      <c r="D367" s="14"/>
      <c r="E367" s="107"/>
      <c r="F367" s="107"/>
      <c r="G367" s="107"/>
      <c r="H367" s="107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1"/>
      <c r="AJ367" s="14"/>
      <c r="AN367" s="1"/>
    </row>
    <row r="368" spans="1:40" s="11" customFormat="1" x14ac:dyDescent="0.25">
      <c r="A368" s="348"/>
      <c r="B368" s="23"/>
      <c r="C368" s="14"/>
      <c r="D368" s="14"/>
      <c r="E368" s="107"/>
      <c r="F368" s="107"/>
      <c r="G368" s="107"/>
      <c r="H368" s="107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1"/>
      <c r="AJ368" s="14"/>
      <c r="AN368" s="1"/>
    </row>
    <row r="369" spans="1:40" s="11" customFormat="1" x14ac:dyDescent="0.25">
      <c r="A369" s="348"/>
      <c r="B369" s="23"/>
      <c r="C369" s="14"/>
      <c r="D369" s="14"/>
      <c r="E369" s="107"/>
      <c r="F369" s="107"/>
      <c r="G369" s="107"/>
      <c r="H369" s="107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1"/>
      <c r="AJ369" s="14"/>
      <c r="AN369" s="1"/>
    </row>
    <row r="370" spans="1:40" s="11" customFormat="1" x14ac:dyDescent="0.25">
      <c r="A370" s="348"/>
      <c r="B370" s="23"/>
      <c r="C370" s="14"/>
      <c r="D370" s="14"/>
      <c r="E370" s="107"/>
      <c r="F370" s="107"/>
      <c r="G370" s="107"/>
      <c r="H370" s="107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1"/>
      <c r="AJ370" s="14"/>
      <c r="AN370" s="1"/>
    </row>
    <row r="371" spans="1:40" s="11" customFormat="1" x14ac:dyDescent="0.25">
      <c r="A371" s="348"/>
      <c r="B371" s="23"/>
      <c r="C371" s="14"/>
      <c r="D371" s="14"/>
      <c r="E371" s="107"/>
      <c r="F371" s="107"/>
      <c r="G371" s="107"/>
      <c r="H371" s="107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1"/>
      <c r="AJ371" s="14"/>
      <c r="AN371" s="1"/>
    </row>
    <row r="372" spans="1:40" s="11" customFormat="1" x14ac:dyDescent="0.25">
      <c r="A372" s="348"/>
      <c r="B372" s="23"/>
      <c r="C372" s="14"/>
      <c r="D372" s="14"/>
      <c r="E372" s="107"/>
      <c r="F372" s="107"/>
      <c r="G372" s="107"/>
      <c r="H372" s="107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1"/>
      <c r="AJ372" s="14"/>
      <c r="AN372" s="1"/>
    </row>
    <row r="373" spans="1:40" s="11" customFormat="1" x14ac:dyDescent="0.25">
      <c r="A373" s="348"/>
      <c r="B373" s="23"/>
      <c r="C373" s="14"/>
      <c r="D373" s="14"/>
      <c r="E373" s="107"/>
      <c r="F373" s="107"/>
      <c r="G373" s="107"/>
      <c r="H373" s="107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1"/>
      <c r="AJ373" s="14"/>
      <c r="AN373" s="1"/>
    </row>
    <row r="374" spans="1:40" s="11" customFormat="1" x14ac:dyDescent="0.25">
      <c r="A374" s="348"/>
      <c r="B374" s="23"/>
      <c r="C374" s="14"/>
      <c r="D374" s="14"/>
      <c r="E374" s="107"/>
      <c r="F374" s="107"/>
      <c r="G374" s="107"/>
      <c r="H374" s="107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1"/>
      <c r="AJ374" s="14"/>
      <c r="AN374" s="1"/>
    </row>
    <row r="375" spans="1:40" s="11" customFormat="1" x14ac:dyDescent="0.25">
      <c r="A375" s="348"/>
      <c r="B375" s="23"/>
      <c r="C375" s="14"/>
      <c r="D375" s="14"/>
      <c r="E375" s="107"/>
      <c r="F375" s="107"/>
      <c r="G375" s="107"/>
      <c r="H375" s="107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1"/>
      <c r="AJ375" s="14"/>
      <c r="AN375" s="1"/>
    </row>
    <row r="376" spans="1:40" s="11" customFormat="1" x14ac:dyDescent="0.25">
      <c r="A376" s="348"/>
      <c r="B376" s="23"/>
      <c r="C376" s="14"/>
      <c r="D376" s="14"/>
      <c r="E376" s="107"/>
      <c r="F376" s="107"/>
      <c r="G376" s="107"/>
      <c r="H376" s="107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1"/>
      <c r="AJ376" s="14"/>
      <c r="AN376" s="1"/>
    </row>
    <row r="377" spans="1:40" s="11" customFormat="1" x14ac:dyDescent="0.25">
      <c r="A377" s="348"/>
      <c r="B377" s="23"/>
      <c r="C377" s="14"/>
      <c r="D377" s="14"/>
      <c r="E377" s="107"/>
      <c r="F377" s="107"/>
      <c r="G377" s="107"/>
      <c r="H377" s="107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1"/>
      <c r="AJ377" s="14"/>
      <c r="AN377" s="1"/>
    </row>
    <row r="378" spans="1:40" s="11" customFormat="1" x14ac:dyDescent="0.25">
      <c r="A378" s="348"/>
      <c r="B378" s="23"/>
      <c r="C378" s="14"/>
      <c r="D378" s="14"/>
      <c r="E378" s="107"/>
      <c r="F378" s="107"/>
      <c r="G378" s="107"/>
      <c r="H378" s="107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1"/>
      <c r="AJ378" s="14"/>
      <c r="AN378" s="1"/>
    </row>
    <row r="379" spans="1:40" s="11" customFormat="1" x14ac:dyDescent="0.25">
      <c r="A379" s="348"/>
      <c r="B379" s="23"/>
      <c r="C379" s="14"/>
      <c r="D379" s="14"/>
      <c r="E379" s="107"/>
      <c r="F379" s="107"/>
      <c r="G379" s="107"/>
      <c r="H379" s="107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1"/>
      <c r="AJ379" s="14"/>
      <c r="AN379" s="1"/>
    </row>
    <row r="380" spans="1:40" s="11" customFormat="1" x14ac:dyDescent="0.25">
      <c r="A380" s="348"/>
      <c r="B380" s="23"/>
      <c r="C380" s="14"/>
      <c r="D380" s="14"/>
      <c r="E380" s="107"/>
      <c r="F380" s="107"/>
      <c r="G380" s="107"/>
      <c r="H380" s="107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1"/>
      <c r="AJ380" s="14"/>
      <c r="AN380" s="1"/>
    </row>
    <row r="381" spans="1:40" s="11" customFormat="1" x14ac:dyDescent="0.25">
      <c r="A381" s="348"/>
      <c r="B381" s="23"/>
      <c r="C381" s="14"/>
      <c r="D381" s="14"/>
      <c r="E381" s="107"/>
      <c r="F381" s="107"/>
      <c r="G381" s="107"/>
      <c r="H381" s="107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1"/>
      <c r="AJ381" s="14"/>
      <c r="AN381" s="1"/>
    </row>
    <row r="382" spans="1:40" s="11" customFormat="1" x14ac:dyDescent="0.25">
      <c r="A382" s="348"/>
      <c r="B382" s="23"/>
      <c r="C382" s="14"/>
      <c r="D382" s="14"/>
      <c r="E382" s="107"/>
      <c r="F382" s="107"/>
      <c r="G382" s="107"/>
      <c r="H382" s="107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1"/>
      <c r="AJ382" s="14"/>
      <c r="AN382" s="1"/>
    </row>
    <row r="383" spans="1:40" s="11" customFormat="1" x14ac:dyDescent="0.25">
      <c r="A383" s="348"/>
      <c r="B383" s="23"/>
      <c r="C383" s="14"/>
      <c r="D383" s="14"/>
      <c r="E383" s="107"/>
      <c r="F383" s="107"/>
      <c r="G383" s="107"/>
      <c r="H383" s="107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1"/>
      <c r="AJ383" s="14"/>
      <c r="AN383" s="1"/>
    </row>
    <row r="384" spans="1:40" s="11" customFormat="1" x14ac:dyDescent="0.25">
      <c r="A384" s="348"/>
      <c r="B384" s="23"/>
      <c r="C384" s="14"/>
      <c r="D384" s="14"/>
      <c r="E384" s="107"/>
      <c r="F384" s="107"/>
      <c r="G384" s="107"/>
      <c r="H384" s="107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1"/>
      <c r="AJ384" s="14"/>
      <c r="AN384" s="1"/>
    </row>
    <row r="385" spans="1:40" s="11" customFormat="1" x14ac:dyDescent="0.25">
      <c r="A385" s="348"/>
      <c r="B385" s="23"/>
      <c r="C385" s="14"/>
      <c r="D385" s="14"/>
      <c r="E385" s="107"/>
      <c r="F385" s="107"/>
      <c r="G385" s="107"/>
      <c r="H385" s="107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1"/>
      <c r="AJ385" s="14"/>
      <c r="AN385" s="1"/>
    </row>
    <row r="386" spans="1:40" s="11" customFormat="1" x14ac:dyDescent="0.25">
      <c r="A386" s="348"/>
      <c r="B386" s="23"/>
      <c r="C386" s="14"/>
      <c r="D386" s="14"/>
      <c r="E386" s="107"/>
      <c r="F386" s="107"/>
      <c r="G386" s="107"/>
      <c r="H386" s="107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1"/>
      <c r="AJ386" s="14"/>
      <c r="AN386" s="1"/>
    </row>
    <row r="387" spans="1:40" s="11" customFormat="1" x14ac:dyDescent="0.25">
      <c r="A387" s="348"/>
      <c r="B387" s="23"/>
      <c r="C387" s="14"/>
      <c r="D387" s="14"/>
      <c r="E387" s="107"/>
      <c r="F387" s="107"/>
      <c r="G387" s="107"/>
      <c r="H387" s="107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1"/>
      <c r="AJ387" s="14"/>
      <c r="AN387" s="1"/>
    </row>
    <row r="388" spans="1:40" s="11" customFormat="1" x14ac:dyDescent="0.25">
      <c r="A388" s="348"/>
      <c r="B388" s="23"/>
      <c r="C388" s="14"/>
      <c r="D388" s="14"/>
      <c r="E388" s="107"/>
      <c r="F388" s="107"/>
      <c r="G388" s="107"/>
      <c r="H388" s="107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1"/>
      <c r="AJ388" s="14"/>
      <c r="AN388" s="1"/>
    </row>
    <row r="389" spans="1:40" s="11" customFormat="1" x14ac:dyDescent="0.25">
      <c r="A389" s="348"/>
      <c r="B389" s="23"/>
      <c r="C389" s="14"/>
      <c r="D389" s="14"/>
      <c r="E389" s="107"/>
      <c r="F389" s="107"/>
      <c r="G389" s="107"/>
      <c r="H389" s="107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1"/>
      <c r="AJ389" s="14"/>
      <c r="AN389" s="1"/>
    </row>
    <row r="390" spans="1:40" s="11" customFormat="1" x14ac:dyDescent="0.25">
      <c r="A390" s="348"/>
      <c r="B390" s="23"/>
      <c r="C390" s="14"/>
      <c r="D390" s="14"/>
      <c r="E390" s="107"/>
      <c r="F390" s="107"/>
      <c r="G390" s="107"/>
      <c r="H390" s="107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1"/>
      <c r="AJ390" s="14"/>
      <c r="AN390" s="1"/>
    </row>
    <row r="391" spans="1:40" s="11" customFormat="1" x14ac:dyDescent="0.25">
      <c r="A391" s="348"/>
      <c r="B391" s="23"/>
      <c r="C391" s="14"/>
      <c r="D391" s="14"/>
      <c r="E391" s="107"/>
      <c r="F391" s="107"/>
      <c r="G391" s="107"/>
      <c r="H391" s="107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1"/>
      <c r="AJ391" s="14"/>
      <c r="AN391" s="1"/>
    </row>
    <row r="392" spans="1:40" s="11" customFormat="1" x14ac:dyDescent="0.25">
      <c r="A392" s="348"/>
      <c r="B392" s="23"/>
      <c r="C392" s="14"/>
      <c r="D392" s="14"/>
      <c r="E392" s="107"/>
      <c r="F392" s="107"/>
      <c r="G392" s="107"/>
      <c r="H392" s="107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1"/>
      <c r="AJ392" s="14"/>
      <c r="AN392" s="1"/>
    </row>
    <row r="393" spans="1:40" s="11" customFormat="1" x14ac:dyDescent="0.25">
      <c r="A393" s="348"/>
      <c r="B393" s="23"/>
      <c r="C393" s="14"/>
      <c r="D393" s="14"/>
      <c r="E393" s="107"/>
      <c r="F393" s="107"/>
      <c r="G393" s="107"/>
      <c r="H393" s="107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1"/>
      <c r="AJ393" s="14"/>
      <c r="AN393" s="1"/>
    </row>
    <row r="394" spans="1:40" s="11" customFormat="1" x14ac:dyDescent="0.25">
      <c r="A394" s="348"/>
      <c r="B394" s="23"/>
      <c r="C394" s="14"/>
      <c r="D394" s="14"/>
      <c r="E394" s="107"/>
      <c r="F394" s="107"/>
      <c r="G394" s="107"/>
      <c r="H394" s="107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1"/>
      <c r="AJ394" s="14"/>
      <c r="AN394" s="1"/>
    </row>
    <row r="395" spans="1:40" s="11" customFormat="1" x14ac:dyDescent="0.25">
      <c r="A395" s="348"/>
      <c r="B395" s="23"/>
      <c r="C395" s="14"/>
      <c r="D395" s="14"/>
      <c r="E395" s="107"/>
      <c r="F395" s="107"/>
      <c r="G395" s="107"/>
      <c r="H395" s="107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1"/>
      <c r="AJ395" s="14"/>
      <c r="AN395" s="1"/>
    </row>
    <row r="396" spans="1:40" s="11" customFormat="1" x14ac:dyDescent="0.25">
      <c r="A396" s="348"/>
      <c r="B396" s="23"/>
      <c r="C396" s="14"/>
      <c r="D396" s="14"/>
      <c r="E396" s="107"/>
      <c r="F396" s="107"/>
      <c r="G396" s="107"/>
      <c r="H396" s="107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1"/>
      <c r="AJ396" s="14"/>
      <c r="AN396" s="1"/>
    </row>
    <row r="397" spans="1:40" s="11" customFormat="1" x14ac:dyDescent="0.25">
      <c r="A397" s="348"/>
      <c r="B397" s="23"/>
      <c r="C397" s="14"/>
      <c r="D397" s="14"/>
      <c r="E397" s="107"/>
      <c r="F397" s="107"/>
      <c r="G397" s="107"/>
      <c r="H397" s="107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1"/>
      <c r="AJ397" s="14"/>
      <c r="AN397" s="1"/>
    </row>
    <row r="398" spans="1:40" s="11" customFormat="1" x14ac:dyDescent="0.25">
      <c r="A398" s="348"/>
      <c r="B398" s="23"/>
      <c r="C398" s="14"/>
      <c r="D398" s="14"/>
      <c r="E398" s="107"/>
      <c r="F398" s="107"/>
      <c r="G398" s="107"/>
      <c r="H398" s="107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1"/>
      <c r="AJ398" s="14"/>
      <c r="AN398" s="1"/>
    </row>
    <row r="399" spans="1:40" s="11" customFormat="1" x14ac:dyDescent="0.25">
      <c r="A399" s="348"/>
      <c r="B399" s="23"/>
      <c r="C399" s="14"/>
      <c r="D399" s="14"/>
      <c r="E399" s="107"/>
      <c r="F399" s="107"/>
      <c r="G399" s="107"/>
      <c r="H399" s="107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1"/>
      <c r="AJ399" s="14"/>
      <c r="AN399" s="1"/>
    </row>
    <row r="400" spans="1:40" s="11" customFormat="1" x14ac:dyDescent="0.25">
      <c r="A400" s="348"/>
      <c r="B400" s="23"/>
      <c r="C400" s="14"/>
      <c r="D400" s="14"/>
      <c r="E400" s="107"/>
      <c r="F400" s="107"/>
      <c r="G400" s="107"/>
      <c r="H400" s="107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1"/>
      <c r="AJ400" s="14"/>
      <c r="AN400" s="1"/>
    </row>
    <row r="401" spans="1:40" s="11" customFormat="1" x14ac:dyDescent="0.25">
      <c r="A401" s="348"/>
      <c r="B401" s="23"/>
      <c r="C401" s="14"/>
      <c r="D401" s="14"/>
      <c r="E401" s="107"/>
      <c r="F401" s="107"/>
      <c r="G401" s="107"/>
      <c r="H401" s="107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1"/>
      <c r="AJ401" s="14"/>
      <c r="AN401" s="1"/>
    </row>
    <row r="402" spans="1:40" s="11" customFormat="1" x14ac:dyDescent="0.25">
      <c r="A402" s="348"/>
      <c r="B402" s="23"/>
      <c r="C402" s="14"/>
      <c r="D402" s="14"/>
      <c r="E402" s="107"/>
      <c r="F402" s="107"/>
      <c r="G402" s="107"/>
      <c r="H402" s="107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1"/>
      <c r="AJ402" s="14"/>
      <c r="AN402" s="1"/>
    </row>
    <row r="403" spans="1:40" s="11" customFormat="1" x14ac:dyDescent="0.25">
      <c r="A403" s="348"/>
      <c r="B403" s="23"/>
      <c r="C403" s="14"/>
      <c r="D403" s="14"/>
      <c r="E403" s="107"/>
      <c r="F403" s="107"/>
      <c r="G403" s="107"/>
      <c r="H403" s="107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1"/>
      <c r="AJ403" s="14"/>
      <c r="AN403" s="1"/>
    </row>
    <row r="404" spans="1:40" s="11" customFormat="1" x14ac:dyDescent="0.25">
      <c r="A404" s="348"/>
      <c r="B404" s="23"/>
      <c r="C404" s="14"/>
      <c r="D404" s="14"/>
      <c r="E404" s="107"/>
      <c r="F404" s="107"/>
      <c r="G404" s="107"/>
      <c r="H404" s="107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1"/>
      <c r="AJ404" s="14"/>
      <c r="AN404" s="1"/>
    </row>
    <row r="405" spans="1:40" s="11" customFormat="1" x14ac:dyDescent="0.25">
      <c r="A405" s="348"/>
      <c r="B405" s="23"/>
      <c r="C405" s="14"/>
      <c r="D405" s="14"/>
      <c r="E405" s="107"/>
      <c r="F405" s="107"/>
      <c r="G405" s="107"/>
      <c r="H405" s="107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1"/>
      <c r="AJ405" s="14"/>
      <c r="AN405" s="1"/>
    </row>
    <row r="406" spans="1:40" s="11" customFormat="1" x14ac:dyDescent="0.25">
      <c r="A406" s="348"/>
      <c r="B406" s="23"/>
      <c r="C406" s="14"/>
      <c r="D406" s="14"/>
      <c r="E406" s="107"/>
      <c r="F406" s="107"/>
      <c r="G406" s="107"/>
      <c r="H406" s="107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1"/>
      <c r="AJ406" s="14"/>
      <c r="AN406" s="1"/>
    </row>
    <row r="407" spans="1:40" s="11" customFormat="1" x14ac:dyDescent="0.25">
      <c r="A407" s="348"/>
      <c r="B407" s="23"/>
      <c r="C407" s="14"/>
      <c r="D407" s="14"/>
      <c r="E407" s="107"/>
      <c r="F407" s="107"/>
      <c r="G407" s="107"/>
      <c r="H407" s="107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1"/>
      <c r="AJ407" s="14"/>
      <c r="AN407" s="1"/>
    </row>
    <row r="408" spans="1:40" s="11" customFormat="1" x14ac:dyDescent="0.25">
      <c r="A408" s="348"/>
      <c r="B408" s="23"/>
      <c r="C408" s="14"/>
      <c r="D408" s="14"/>
      <c r="E408" s="107"/>
      <c r="F408" s="107"/>
      <c r="G408" s="107"/>
      <c r="H408" s="107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1"/>
      <c r="AJ408" s="14"/>
      <c r="AN408" s="1"/>
    </row>
    <row r="409" spans="1:40" s="11" customFormat="1" x14ac:dyDescent="0.25">
      <c r="A409" s="348"/>
      <c r="B409" s="23"/>
      <c r="C409" s="14"/>
      <c r="D409" s="14"/>
      <c r="E409" s="107"/>
      <c r="F409" s="107"/>
      <c r="G409" s="107"/>
      <c r="H409" s="107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1"/>
      <c r="AJ409" s="14"/>
      <c r="AN409" s="1"/>
    </row>
    <row r="410" spans="1:40" s="11" customFormat="1" x14ac:dyDescent="0.25">
      <c r="A410" s="348"/>
      <c r="B410" s="23"/>
      <c r="C410" s="14"/>
      <c r="D410" s="14"/>
      <c r="E410" s="107"/>
      <c r="F410" s="107"/>
      <c r="G410" s="107"/>
      <c r="H410" s="107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1"/>
      <c r="AJ410" s="14"/>
      <c r="AN410" s="1"/>
    </row>
    <row r="411" spans="1:40" s="11" customFormat="1" x14ac:dyDescent="0.25">
      <c r="A411" s="348"/>
      <c r="B411" s="23"/>
      <c r="C411" s="14"/>
      <c r="D411" s="14"/>
      <c r="E411" s="107"/>
      <c r="F411" s="107"/>
      <c r="G411" s="107"/>
      <c r="H411" s="107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1"/>
      <c r="AJ411" s="14"/>
      <c r="AN411" s="1"/>
    </row>
    <row r="412" spans="1:40" s="11" customFormat="1" x14ac:dyDescent="0.25">
      <c r="A412" s="348"/>
      <c r="B412" s="23"/>
      <c r="C412" s="14"/>
      <c r="D412" s="14"/>
      <c r="E412" s="107"/>
      <c r="F412" s="107"/>
      <c r="G412" s="107"/>
      <c r="H412" s="107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1"/>
      <c r="AJ412" s="14"/>
      <c r="AN412" s="1"/>
    </row>
    <row r="413" spans="1:40" s="11" customFormat="1" x14ac:dyDescent="0.25">
      <c r="A413" s="348"/>
      <c r="B413" s="23"/>
      <c r="C413" s="14"/>
      <c r="D413" s="14"/>
      <c r="E413" s="107"/>
      <c r="F413" s="107"/>
      <c r="G413" s="107"/>
      <c r="H413" s="107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1"/>
      <c r="AJ413" s="14"/>
      <c r="AN413" s="1"/>
    </row>
    <row r="414" spans="1:40" s="11" customFormat="1" x14ac:dyDescent="0.25">
      <c r="A414" s="348"/>
      <c r="B414" s="23"/>
      <c r="C414" s="14"/>
      <c r="D414" s="14"/>
      <c r="E414" s="107"/>
      <c r="F414" s="107"/>
      <c r="G414" s="107"/>
      <c r="H414" s="107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1"/>
      <c r="AJ414" s="14"/>
      <c r="AN414" s="1"/>
    </row>
    <row r="415" spans="1:40" s="11" customFormat="1" x14ac:dyDescent="0.25">
      <c r="A415" s="348"/>
      <c r="B415" s="23"/>
      <c r="C415" s="14"/>
      <c r="D415" s="14"/>
      <c r="E415" s="107"/>
      <c r="F415" s="107"/>
      <c r="G415" s="107"/>
      <c r="H415" s="107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1"/>
      <c r="AJ415" s="14"/>
      <c r="AN415" s="1"/>
    </row>
    <row r="416" spans="1:40" s="11" customFormat="1" x14ac:dyDescent="0.25">
      <c r="A416" s="348"/>
      <c r="B416" s="23"/>
      <c r="C416" s="14"/>
      <c r="D416" s="14"/>
      <c r="E416" s="107"/>
      <c r="F416" s="107"/>
      <c r="G416" s="107"/>
      <c r="H416" s="107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1"/>
      <c r="AJ416" s="14"/>
      <c r="AN416" s="1"/>
    </row>
    <row r="417" spans="1:40" s="11" customFormat="1" x14ac:dyDescent="0.25">
      <c r="A417" s="348"/>
      <c r="B417" s="23"/>
      <c r="C417" s="14"/>
      <c r="D417" s="14"/>
      <c r="E417" s="107"/>
      <c r="F417" s="107"/>
      <c r="G417" s="107"/>
      <c r="H417" s="107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1"/>
      <c r="AJ417" s="14"/>
      <c r="AN417" s="1"/>
    </row>
    <row r="418" spans="1:40" s="11" customFormat="1" x14ac:dyDescent="0.25">
      <c r="A418" s="348"/>
      <c r="B418" s="23"/>
      <c r="C418" s="14"/>
      <c r="D418" s="14"/>
      <c r="E418" s="107"/>
      <c r="F418" s="107"/>
      <c r="G418" s="107"/>
      <c r="H418" s="107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1"/>
      <c r="AJ418" s="14"/>
      <c r="AN418" s="1"/>
    </row>
    <row r="419" spans="1:40" s="11" customFormat="1" x14ac:dyDescent="0.25">
      <c r="A419" s="348"/>
      <c r="B419" s="23"/>
      <c r="C419" s="14"/>
      <c r="D419" s="14"/>
      <c r="E419" s="107"/>
      <c r="F419" s="107"/>
      <c r="G419" s="107"/>
      <c r="H419" s="107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1"/>
      <c r="AJ419" s="14"/>
      <c r="AN419" s="1"/>
    </row>
    <row r="420" spans="1:40" s="11" customFormat="1" x14ac:dyDescent="0.25">
      <c r="A420" s="348"/>
      <c r="B420" s="23"/>
      <c r="C420" s="14"/>
      <c r="D420" s="14"/>
      <c r="E420" s="107"/>
      <c r="F420" s="107"/>
      <c r="G420" s="107"/>
      <c r="H420" s="107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1"/>
      <c r="AJ420" s="14"/>
      <c r="AN420" s="1"/>
    </row>
    <row r="421" spans="1:40" s="11" customFormat="1" x14ac:dyDescent="0.25">
      <c r="A421" s="348"/>
      <c r="B421" s="23"/>
      <c r="C421" s="14"/>
      <c r="D421" s="14"/>
      <c r="E421" s="107"/>
      <c r="F421" s="107"/>
      <c r="G421" s="107"/>
      <c r="H421" s="107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1"/>
      <c r="AJ421" s="14"/>
      <c r="AN421" s="1"/>
    </row>
    <row r="422" spans="1:40" s="11" customFormat="1" x14ac:dyDescent="0.25">
      <c r="A422" s="348"/>
      <c r="B422" s="23"/>
      <c r="C422" s="14"/>
      <c r="D422" s="14"/>
      <c r="E422" s="107"/>
      <c r="F422" s="107"/>
      <c r="G422" s="107"/>
      <c r="H422" s="107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1"/>
      <c r="AJ422" s="14"/>
      <c r="AN422" s="1"/>
    </row>
    <row r="423" spans="1:40" s="11" customFormat="1" x14ac:dyDescent="0.25">
      <c r="A423" s="348"/>
      <c r="B423" s="23"/>
      <c r="C423" s="14"/>
      <c r="D423" s="14"/>
      <c r="E423" s="107"/>
      <c r="F423" s="107"/>
      <c r="G423" s="107"/>
      <c r="H423" s="107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1"/>
      <c r="AJ423" s="14"/>
      <c r="AN423" s="1"/>
    </row>
    <row r="424" spans="1:40" s="11" customFormat="1" x14ac:dyDescent="0.25">
      <c r="A424" s="348"/>
      <c r="B424" s="23"/>
      <c r="C424" s="14"/>
      <c r="D424" s="14"/>
      <c r="E424" s="107"/>
      <c r="F424" s="107"/>
      <c r="G424" s="107"/>
      <c r="H424" s="107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1"/>
      <c r="AJ424" s="14"/>
      <c r="AN424" s="1"/>
    </row>
    <row r="425" spans="1:40" s="11" customFormat="1" x14ac:dyDescent="0.25">
      <c r="A425" s="348"/>
      <c r="B425" s="23"/>
      <c r="C425" s="14"/>
      <c r="D425" s="14"/>
      <c r="E425" s="107"/>
      <c r="F425" s="107"/>
      <c r="G425" s="107"/>
      <c r="H425" s="107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1"/>
      <c r="AJ425" s="14"/>
      <c r="AN425" s="1"/>
    </row>
    <row r="426" spans="1:40" s="11" customFormat="1" x14ac:dyDescent="0.25">
      <c r="A426" s="348"/>
      <c r="B426" s="23"/>
      <c r="C426" s="14"/>
      <c r="D426" s="14"/>
      <c r="E426" s="107"/>
      <c r="F426" s="107"/>
      <c r="G426" s="107"/>
      <c r="H426" s="107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1"/>
      <c r="AJ426" s="14"/>
      <c r="AN426" s="1"/>
    </row>
    <row r="427" spans="1:40" s="11" customFormat="1" x14ac:dyDescent="0.25">
      <c r="A427" s="348"/>
      <c r="B427" s="23"/>
      <c r="C427" s="14"/>
      <c r="D427" s="14"/>
      <c r="E427" s="107"/>
      <c r="F427" s="107"/>
      <c r="G427" s="107"/>
      <c r="H427" s="107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1"/>
      <c r="AJ427" s="14"/>
      <c r="AN427" s="1"/>
    </row>
    <row r="428" spans="1:40" s="11" customFormat="1" x14ac:dyDescent="0.25">
      <c r="A428" s="348"/>
      <c r="B428" s="23"/>
      <c r="C428" s="14"/>
      <c r="D428" s="14"/>
      <c r="E428" s="107"/>
      <c r="F428" s="107"/>
      <c r="G428" s="107"/>
      <c r="H428" s="107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1"/>
      <c r="AJ428" s="14"/>
      <c r="AN428" s="1"/>
    </row>
    <row r="429" spans="1:40" s="11" customFormat="1" x14ac:dyDescent="0.25">
      <c r="A429" s="348"/>
      <c r="B429" s="23"/>
      <c r="C429" s="14"/>
      <c r="D429" s="14"/>
      <c r="E429" s="107"/>
      <c r="F429" s="107"/>
      <c r="G429" s="107"/>
      <c r="H429" s="107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1"/>
      <c r="AJ429" s="14"/>
      <c r="AN429" s="1"/>
    </row>
    <row r="430" spans="1:40" s="11" customFormat="1" x14ac:dyDescent="0.25">
      <c r="A430" s="348"/>
      <c r="B430" s="23"/>
      <c r="C430" s="14"/>
      <c r="D430" s="14"/>
      <c r="E430" s="107"/>
      <c r="F430" s="107"/>
      <c r="G430" s="107"/>
      <c r="H430" s="107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1"/>
      <c r="AJ430" s="14"/>
      <c r="AN430" s="1"/>
    </row>
    <row r="431" spans="1:40" s="11" customFormat="1" x14ac:dyDescent="0.25">
      <c r="A431" s="348"/>
      <c r="B431" s="23"/>
      <c r="C431" s="14"/>
      <c r="D431" s="14"/>
      <c r="E431" s="107"/>
      <c r="F431" s="107"/>
      <c r="G431" s="107"/>
      <c r="H431" s="107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1"/>
      <c r="AJ431" s="14"/>
      <c r="AN431" s="1"/>
    </row>
    <row r="432" spans="1:40" s="11" customFormat="1" x14ac:dyDescent="0.25">
      <c r="A432" s="348"/>
      <c r="B432" s="23"/>
      <c r="C432" s="14"/>
      <c r="D432" s="14"/>
      <c r="E432" s="107"/>
      <c r="F432" s="107"/>
      <c r="G432" s="107"/>
      <c r="H432" s="107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1"/>
      <c r="AJ432" s="14"/>
      <c r="AN432" s="1"/>
    </row>
    <row r="433" spans="1:40" s="11" customFormat="1" x14ac:dyDescent="0.25">
      <c r="A433" s="348"/>
      <c r="B433" s="23"/>
      <c r="C433" s="14"/>
      <c r="D433" s="14"/>
      <c r="E433" s="107"/>
      <c r="F433" s="107"/>
      <c r="G433" s="107"/>
      <c r="H433" s="107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1"/>
      <c r="AJ433" s="14"/>
      <c r="AN433" s="1"/>
    </row>
    <row r="434" spans="1:40" s="11" customFormat="1" x14ac:dyDescent="0.25">
      <c r="A434" s="348"/>
      <c r="B434" s="23"/>
      <c r="C434" s="14"/>
      <c r="D434" s="14"/>
      <c r="E434" s="107"/>
      <c r="F434" s="107"/>
      <c r="G434" s="107"/>
      <c r="H434" s="107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1"/>
      <c r="AJ434" s="14"/>
      <c r="AN434" s="1"/>
    </row>
    <row r="435" spans="1:40" s="11" customFormat="1" x14ac:dyDescent="0.25">
      <c r="A435" s="348"/>
      <c r="B435" s="23"/>
      <c r="C435" s="14"/>
      <c r="D435" s="14"/>
      <c r="E435" s="107"/>
      <c r="F435" s="107"/>
      <c r="G435" s="107"/>
      <c r="H435" s="107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1"/>
      <c r="AJ435" s="14"/>
      <c r="AN435" s="1"/>
    </row>
    <row r="436" spans="1:40" s="11" customFormat="1" x14ac:dyDescent="0.25">
      <c r="A436" s="348"/>
      <c r="B436" s="23"/>
      <c r="C436" s="14"/>
      <c r="D436" s="14"/>
      <c r="E436" s="107"/>
      <c r="F436" s="107"/>
      <c r="G436" s="107"/>
      <c r="H436" s="107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1"/>
      <c r="AJ436" s="14"/>
      <c r="AN436" s="1"/>
    </row>
    <row r="437" spans="1:40" s="11" customFormat="1" x14ac:dyDescent="0.25">
      <c r="A437" s="348"/>
      <c r="B437" s="23"/>
      <c r="C437" s="14"/>
      <c r="D437" s="14"/>
      <c r="E437" s="107"/>
      <c r="F437" s="107"/>
      <c r="G437" s="107"/>
      <c r="H437" s="107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1"/>
      <c r="AJ437" s="14"/>
      <c r="AN437" s="1"/>
    </row>
    <row r="438" spans="1:40" s="11" customFormat="1" x14ac:dyDescent="0.25">
      <c r="A438" s="348"/>
      <c r="B438" s="23"/>
      <c r="C438" s="14"/>
      <c r="D438" s="14"/>
      <c r="E438" s="107"/>
      <c r="F438" s="107"/>
      <c r="G438" s="107"/>
      <c r="H438" s="107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1"/>
      <c r="AJ438" s="14"/>
      <c r="AN438" s="1"/>
    </row>
    <row r="439" spans="1:40" s="11" customFormat="1" x14ac:dyDescent="0.25">
      <c r="A439" s="348"/>
      <c r="B439" s="23"/>
      <c r="C439" s="14"/>
      <c r="D439" s="14"/>
      <c r="E439" s="107"/>
      <c r="F439" s="107"/>
      <c r="G439" s="107"/>
      <c r="H439" s="107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1"/>
      <c r="AJ439" s="14"/>
      <c r="AN439" s="1"/>
    </row>
    <row r="440" spans="1:40" s="11" customFormat="1" x14ac:dyDescent="0.25">
      <c r="A440" s="348"/>
      <c r="B440" s="23"/>
      <c r="C440" s="14"/>
      <c r="D440" s="14"/>
      <c r="E440" s="107"/>
      <c r="F440" s="107"/>
      <c r="G440" s="107"/>
      <c r="H440" s="107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1"/>
      <c r="AJ440" s="14"/>
      <c r="AN440" s="1"/>
    </row>
    <row r="441" spans="1:40" s="11" customFormat="1" x14ac:dyDescent="0.25">
      <c r="A441" s="348"/>
      <c r="B441" s="23"/>
      <c r="C441" s="14"/>
      <c r="D441" s="14"/>
      <c r="E441" s="107"/>
      <c r="F441" s="107"/>
      <c r="G441" s="107"/>
      <c r="H441" s="107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1"/>
      <c r="AJ441" s="14"/>
      <c r="AN441" s="1"/>
    </row>
    <row r="442" spans="1:40" s="11" customFormat="1" x14ac:dyDescent="0.25">
      <c r="A442" s="348"/>
      <c r="B442" s="23"/>
      <c r="C442" s="14"/>
      <c r="D442" s="14"/>
      <c r="E442" s="107"/>
      <c r="F442" s="107"/>
      <c r="G442" s="107"/>
      <c r="H442" s="107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1"/>
      <c r="AJ442" s="14"/>
      <c r="AN442" s="1"/>
    </row>
    <row r="443" spans="1:40" s="11" customFormat="1" x14ac:dyDescent="0.25">
      <c r="A443" s="348"/>
      <c r="B443" s="23"/>
      <c r="C443" s="14"/>
      <c r="D443" s="14"/>
      <c r="E443" s="107"/>
      <c r="F443" s="107"/>
      <c r="G443" s="107"/>
      <c r="H443" s="107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1"/>
      <c r="AJ443" s="14"/>
      <c r="AN443" s="1"/>
    </row>
    <row r="444" spans="1:40" s="11" customFormat="1" x14ac:dyDescent="0.25">
      <c r="A444" s="348"/>
      <c r="B444" s="23"/>
      <c r="C444" s="14"/>
      <c r="D444" s="14"/>
      <c r="E444" s="107"/>
      <c r="F444" s="107"/>
      <c r="G444" s="107"/>
      <c r="H444" s="107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1"/>
      <c r="AJ444" s="14"/>
      <c r="AN444" s="1"/>
    </row>
    <row r="445" spans="1:40" s="11" customFormat="1" x14ac:dyDescent="0.25">
      <c r="A445" s="348"/>
      <c r="B445" s="23"/>
      <c r="C445" s="14"/>
      <c r="D445" s="14"/>
      <c r="E445" s="107"/>
      <c r="F445" s="107"/>
      <c r="G445" s="107"/>
      <c r="H445" s="107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1"/>
      <c r="AJ445" s="14"/>
      <c r="AN445" s="1"/>
    </row>
    <row r="446" spans="1:40" s="11" customFormat="1" x14ac:dyDescent="0.25">
      <c r="A446" s="348"/>
      <c r="B446" s="23"/>
      <c r="C446" s="14"/>
      <c r="D446" s="14"/>
      <c r="E446" s="107"/>
      <c r="F446" s="107"/>
      <c r="G446" s="107"/>
      <c r="H446" s="107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1"/>
      <c r="AJ446" s="14"/>
      <c r="AN446" s="1"/>
    </row>
    <row r="447" spans="1:40" s="11" customFormat="1" x14ac:dyDescent="0.25">
      <c r="A447" s="348"/>
      <c r="B447" s="23"/>
      <c r="C447" s="14"/>
      <c r="D447" s="14"/>
      <c r="E447" s="107"/>
      <c r="F447" s="107"/>
      <c r="G447" s="107"/>
      <c r="H447" s="107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1"/>
      <c r="AJ447" s="14"/>
      <c r="AN447" s="1"/>
    </row>
    <row r="448" spans="1:40" s="11" customFormat="1" x14ac:dyDescent="0.25">
      <c r="A448" s="348"/>
      <c r="B448" s="23"/>
      <c r="C448" s="14"/>
      <c r="D448" s="14"/>
      <c r="E448" s="107"/>
      <c r="F448" s="107"/>
      <c r="G448" s="107"/>
      <c r="H448" s="107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1"/>
      <c r="AJ448" s="14"/>
      <c r="AN448" s="1"/>
    </row>
    <row r="449" spans="1:40" s="11" customFormat="1" x14ac:dyDescent="0.25">
      <c r="A449" s="348"/>
      <c r="B449" s="23"/>
      <c r="C449" s="14"/>
      <c r="D449" s="14"/>
      <c r="E449" s="107"/>
      <c r="F449" s="107"/>
      <c r="G449" s="107"/>
      <c r="H449" s="107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1"/>
      <c r="AJ449" s="14"/>
      <c r="AN449" s="1"/>
    </row>
    <row r="450" spans="1:40" s="11" customFormat="1" x14ac:dyDescent="0.25">
      <c r="A450" s="348"/>
      <c r="B450" s="23"/>
      <c r="C450" s="14"/>
      <c r="D450" s="14"/>
      <c r="E450" s="107"/>
      <c r="F450" s="107"/>
      <c r="G450" s="107"/>
      <c r="H450" s="107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1"/>
      <c r="AJ450" s="14"/>
      <c r="AN450" s="1"/>
    </row>
    <row r="451" spans="1:40" s="11" customFormat="1" x14ac:dyDescent="0.25">
      <c r="A451" s="348"/>
      <c r="B451" s="23"/>
      <c r="C451" s="14"/>
      <c r="D451" s="14"/>
      <c r="E451" s="107"/>
      <c r="F451" s="107"/>
      <c r="G451" s="107"/>
      <c r="H451" s="107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1"/>
      <c r="AJ451" s="14"/>
      <c r="AN451" s="1"/>
    </row>
    <row r="452" spans="1:40" s="11" customFormat="1" x14ac:dyDescent="0.25">
      <c r="A452" s="348"/>
      <c r="B452" s="23"/>
      <c r="C452" s="14"/>
      <c r="D452" s="14"/>
      <c r="E452" s="107"/>
      <c r="F452" s="107"/>
      <c r="G452" s="107"/>
      <c r="H452" s="107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1"/>
      <c r="AJ452" s="14"/>
      <c r="AN452" s="1"/>
    </row>
    <row r="453" spans="1:40" s="11" customFormat="1" x14ac:dyDescent="0.25">
      <c r="A453" s="348"/>
      <c r="B453" s="23"/>
      <c r="C453" s="14"/>
      <c r="D453" s="14"/>
      <c r="E453" s="107"/>
      <c r="F453" s="107"/>
      <c r="G453" s="107"/>
      <c r="H453" s="107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1"/>
      <c r="AJ453" s="14"/>
      <c r="AN453" s="1"/>
    </row>
    <row r="454" spans="1:40" s="11" customFormat="1" x14ac:dyDescent="0.25">
      <c r="A454" s="348"/>
      <c r="B454" s="23"/>
      <c r="C454" s="14"/>
      <c r="D454" s="14"/>
      <c r="E454" s="107"/>
      <c r="F454" s="107"/>
      <c r="G454" s="107"/>
      <c r="H454" s="107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1"/>
      <c r="AJ454" s="14"/>
      <c r="AN454" s="1"/>
    </row>
    <row r="455" spans="1:40" s="11" customFormat="1" x14ac:dyDescent="0.25">
      <c r="A455" s="348"/>
      <c r="B455" s="23"/>
      <c r="C455" s="14"/>
      <c r="D455" s="14"/>
      <c r="E455" s="107"/>
      <c r="F455" s="107"/>
      <c r="G455" s="107"/>
      <c r="H455" s="107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1"/>
      <c r="AJ455" s="14"/>
      <c r="AN455" s="1"/>
    </row>
    <row r="456" spans="1:40" s="11" customFormat="1" x14ac:dyDescent="0.25">
      <c r="A456" s="348"/>
      <c r="B456" s="23"/>
      <c r="C456" s="14"/>
      <c r="D456" s="14"/>
      <c r="E456" s="107"/>
      <c r="F456" s="107"/>
      <c r="G456" s="107"/>
      <c r="H456" s="107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1"/>
      <c r="AJ456" s="14"/>
      <c r="AN456" s="1"/>
    </row>
    <row r="457" spans="1:40" s="11" customFormat="1" x14ac:dyDescent="0.25">
      <c r="A457" s="348"/>
      <c r="B457" s="23"/>
      <c r="C457" s="14"/>
      <c r="D457" s="14"/>
      <c r="E457" s="107"/>
      <c r="F457" s="107"/>
      <c r="G457" s="107"/>
      <c r="H457" s="107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1"/>
      <c r="AJ457" s="14"/>
      <c r="AN457" s="1"/>
    </row>
    <row r="458" spans="1:40" s="11" customFormat="1" x14ac:dyDescent="0.25">
      <c r="A458" s="348"/>
      <c r="B458" s="23"/>
      <c r="C458" s="14"/>
      <c r="D458" s="14"/>
      <c r="E458" s="107"/>
      <c r="F458" s="107"/>
      <c r="G458" s="107"/>
      <c r="H458" s="107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1"/>
      <c r="AJ458" s="14"/>
      <c r="AN458" s="1"/>
    </row>
    <row r="459" spans="1:40" s="11" customFormat="1" x14ac:dyDescent="0.25">
      <c r="A459" s="348"/>
      <c r="B459" s="23"/>
      <c r="C459" s="14"/>
      <c r="D459" s="14"/>
      <c r="E459" s="107"/>
      <c r="F459" s="107"/>
      <c r="G459" s="107"/>
      <c r="H459" s="107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1"/>
      <c r="AJ459" s="14"/>
      <c r="AN459" s="1"/>
    </row>
    <row r="460" spans="1:40" s="11" customFormat="1" x14ac:dyDescent="0.25">
      <c r="A460" s="348"/>
      <c r="B460" s="23"/>
      <c r="C460" s="14"/>
      <c r="D460" s="14"/>
      <c r="E460" s="107"/>
      <c r="F460" s="107"/>
      <c r="G460" s="107"/>
      <c r="H460" s="107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1"/>
      <c r="AJ460" s="14"/>
      <c r="AN460" s="1"/>
    </row>
    <row r="461" spans="1:40" s="11" customFormat="1" x14ac:dyDescent="0.25">
      <c r="A461" s="348"/>
      <c r="B461" s="23"/>
      <c r="C461" s="14"/>
      <c r="D461" s="14"/>
      <c r="E461" s="107"/>
      <c r="F461" s="107"/>
      <c r="G461" s="107"/>
      <c r="H461" s="107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1"/>
      <c r="AJ461" s="14"/>
      <c r="AN461" s="1"/>
    </row>
    <row r="462" spans="1:40" s="11" customFormat="1" x14ac:dyDescent="0.25">
      <c r="A462" s="348"/>
      <c r="B462" s="23"/>
      <c r="C462" s="14"/>
      <c r="D462" s="14"/>
      <c r="E462" s="107"/>
      <c r="F462" s="107"/>
      <c r="G462" s="107"/>
      <c r="H462" s="107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1"/>
      <c r="AJ462" s="14"/>
      <c r="AN462" s="1"/>
    </row>
    <row r="463" spans="1:40" s="11" customFormat="1" x14ac:dyDescent="0.25">
      <c r="A463" s="348"/>
      <c r="B463" s="23"/>
      <c r="C463" s="14"/>
      <c r="D463" s="14"/>
      <c r="E463" s="107"/>
      <c r="F463" s="107"/>
      <c r="G463" s="107"/>
      <c r="H463" s="107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1"/>
      <c r="AJ463" s="14"/>
      <c r="AN463" s="1"/>
    </row>
    <row r="464" spans="1:40" s="11" customFormat="1" x14ac:dyDescent="0.25">
      <c r="A464" s="348"/>
      <c r="B464" s="23"/>
      <c r="C464" s="14"/>
      <c r="D464" s="14"/>
      <c r="E464" s="107"/>
      <c r="F464" s="107"/>
      <c r="G464" s="107"/>
      <c r="H464" s="107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1"/>
      <c r="AJ464" s="14"/>
      <c r="AN464" s="1"/>
    </row>
    <row r="465" spans="1:40" s="11" customFormat="1" x14ac:dyDescent="0.25">
      <c r="A465" s="348"/>
      <c r="B465" s="23"/>
      <c r="C465" s="14"/>
      <c r="D465" s="14"/>
      <c r="E465" s="107"/>
      <c r="F465" s="107"/>
      <c r="G465" s="107"/>
      <c r="H465" s="107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1"/>
      <c r="AJ465" s="14"/>
      <c r="AN465" s="1"/>
    </row>
    <row r="466" spans="1:40" s="11" customFormat="1" x14ac:dyDescent="0.25">
      <c r="A466" s="348"/>
      <c r="B466" s="23"/>
      <c r="C466" s="14"/>
      <c r="D466" s="14"/>
      <c r="E466" s="107"/>
      <c r="F466" s="107"/>
      <c r="G466" s="107"/>
      <c r="H466" s="107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1"/>
      <c r="AJ466" s="14"/>
      <c r="AN466" s="1"/>
    </row>
    <row r="467" spans="1:40" s="11" customFormat="1" x14ac:dyDescent="0.25">
      <c r="A467" s="348"/>
      <c r="B467" s="23"/>
      <c r="C467" s="14"/>
      <c r="D467" s="14"/>
      <c r="E467" s="107"/>
      <c r="F467" s="107"/>
      <c r="G467" s="107"/>
      <c r="H467" s="107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1"/>
      <c r="AJ467" s="14"/>
      <c r="AN467" s="1"/>
    </row>
    <row r="468" spans="1:40" s="11" customFormat="1" x14ac:dyDescent="0.25">
      <c r="A468" s="348"/>
      <c r="B468" s="23"/>
      <c r="C468" s="14"/>
      <c r="D468" s="14"/>
      <c r="E468" s="107"/>
      <c r="F468" s="107"/>
      <c r="G468" s="107"/>
      <c r="H468" s="107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1"/>
      <c r="AJ468" s="14"/>
      <c r="AN468" s="1"/>
    </row>
    <row r="469" spans="1:40" s="11" customFormat="1" x14ac:dyDescent="0.25">
      <c r="A469" s="348"/>
      <c r="B469" s="23"/>
      <c r="C469" s="14"/>
      <c r="D469" s="14"/>
      <c r="E469" s="107"/>
      <c r="F469" s="107"/>
      <c r="G469" s="107"/>
      <c r="H469" s="107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1"/>
      <c r="AJ469" s="14"/>
      <c r="AN469" s="1"/>
    </row>
    <row r="470" spans="1:40" s="11" customFormat="1" x14ac:dyDescent="0.25">
      <c r="A470" s="348"/>
      <c r="B470" s="23"/>
      <c r="C470" s="14"/>
      <c r="D470" s="14"/>
      <c r="E470" s="107"/>
      <c r="F470" s="107"/>
      <c r="G470" s="107"/>
      <c r="H470" s="107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1"/>
      <c r="AJ470" s="14"/>
      <c r="AN470" s="1"/>
    </row>
    <row r="471" spans="1:40" s="11" customFormat="1" x14ac:dyDescent="0.25">
      <c r="A471" s="348"/>
      <c r="B471" s="23"/>
      <c r="C471" s="14"/>
      <c r="D471" s="14"/>
      <c r="E471" s="107"/>
      <c r="F471" s="107"/>
      <c r="G471" s="107"/>
      <c r="H471" s="107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1"/>
      <c r="AJ471" s="14"/>
      <c r="AN471" s="1"/>
    </row>
    <row r="472" spans="1:40" s="11" customFormat="1" x14ac:dyDescent="0.25">
      <c r="A472" s="348"/>
      <c r="B472" s="23"/>
      <c r="C472" s="14"/>
      <c r="D472" s="14"/>
      <c r="E472" s="107"/>
      <c r="F472" s="107"/>
      <c r="G472" s="107"/>
      <c r="H472" s="107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1"/>
      <c r="AJ472" s="14"/>
      <c r="AN472" s="1"/>
    </row>
    <row r="473" spans="1:40" s="11" customFormat="1" x14ac:dyDescent="0.25">
      <c r="A473" s="348"/>
      <c r="B473" s="23"/>
      <c r="C473" s="14"/>
      <c r="D473" s="14"/>
      <c r="E473" s="107"/>
      <c r="F473" s="107"/>
      <c r="G473" s="107"/>
      <c r="H473" s="107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1"/>
      <c r="AJ473" s="14"/>
      <c r="AN473" s="1"/>
    </row>
    <row r="474" spans="1:40" s="11" customFormat="1" x14ac:dyDescent="0.25">
      <c r="A474" s="348"/>
      <c r="B474" s="23"/>
      <c r="C474" s="14"/>
      <c r="D474" s="14"/>
      <c r="E474" s="107"/>
      <c r="F474" s="107"/>
      <c r="G474" s="107"/>
      <c r="H474" s="107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1"/>
      <c r="AJ474" s="14"/>
      <c r="AN474" s="1"/>
    </row>
    <row r="475" spans="1:40" s="11" customFormat="1" x14ac:dyDescent="0.25">
      <c r="A475" s="348"/>
      <c r="B475" s="23"/>
      <c r="C475" s="14"/>
      <c r="D475" s="14"/>
      <c r="E475" s="107"/>
      <c r="F475" s="107"/>
      <c r="G475" s="107"/>
      <c r="H475" s="107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1"/>
      <c r="AJ475" s="14"/>
      <c r="AN475" s="1"/>
    </row>
    <row r="476" spans="1:40" s="11" customFormat="1" x14ac:dyDescent="0.25">
      <c r="A476" s="348"/>
      <c r="B476" s="23"/>
      <c r="C476" s="14"/>
      <c r="D476" s="14"/>
      <c r="E476" s="107"/>
      <c r="F476" s="107"/>
      <c r="G476" s="107"/>
      <c r="H476" s="107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1"/>
      <c r="AJ476" s="14"/>
      <c r="AN476" s="1"/>
    </row>
    <row r="477" spans="1:40" s="11" customFormat="1" x14ac:dyDescent="0.25">
      <c r="A477" s="348"/>
      <c r="B477" s="23"/>
      <c r="C477" s="14"/>
      <c r="D477" s="14"/>
      <c r="E477" s="107"/>
      <c r="F477" s="107"/>
      <c r="G477" s="107"/>
      <c r="H477" s="107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1"/>
      <c r="AJ477" s="14"/>
      <c r="AN477" s="1"/>
    </row>
    <row r="478" spans="1:40" s="11" customFormat="1" x14ac:dyDescent="0.25">
      <c r="A478" s="348"/>
      <c r="B478" s="23"/>
      <c r="C478" s="14"/>
      <c r="D478" s="14"/>
      <c r="E478" s="107"/>
      <c r="F478" s="107"/>
      <c r="G478" s="107"/>
      <c r="H478" s="107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1"/>
      <c r="AJ478" s="14"/>
      <c r="AN478" s="1"/>
    </row>
    <row r="479" spans="1:40" s="11" customFormat="1" x14ac:dyDescent="0.25">
      <c r="A479" s="348"/>
      <c r="B479" s="23"/>
      <c r="C479" s="14"/>
      <c r="D479" s="14"/>
      <c r="E479" s="107"/>
      <c r="F479" s="107"/>
      <c r="G479" s="107"/>
      <c r="H479" s="107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1"/>
      <c r="AJ479" s="14"/>
      <c r="AN479" s="1"/>
    </row>
    <row r="480" spans="1:40" s="11" customFormat="1" x14ac:dyDescent="0.25">
      <c r="A480" s="348"/>
      <c r="B480" s="23"/>
      <c r="C480" s="14"/>
      <c r="D480" s="14"/>
      <c r="E480" s="107"/>
      <c r="F480" s="107"/>
      <c r="G480" s="107"/>
      <c r="H480" s="107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1"/>
      <c r="AJ480" s="14"/>
      <c r="AN480" s="1"/>
    </row>
    <row r="481" spans="1:40" s="11" customFormat="1" x14ac:dyDescent="0.25">
      <c r="A481" s="348"/>
      <c r="B481" s="23"/>
      <c r="C481" s="14"/>
      <c r="D481" s="14"/>
      <c r="E481" s="107"/>
      <c r="F481" s="107"/>
      <c r="G481" s="107"/>
      <c r="H481" s="107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1"/>
      <c r="AJ481" s="14"/>
      <c r="AN481" s="1"/>
    </row>
    <row r="482" spans="1:40" s="11" customFormat="1" x14ac:dyDescent="0.25">
      <c r="A482" s="348"/>
      <c r="B482" s="23"/>
      <c r="C482" s="14"/>
      <c r="D482" s="14"/>
      <c r="E482" s="107"/>
      <c r="F482" s="107"/>
      <c r="G482" s="107"/>
      <c r="H482" s="107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1"/>
      <c r="AJ482" s="14"/>
      <c r="AN482" s="1"/>
    </row>
    <row r="483" spans="1:40" s="11" customFormat="1" x14ac:dyDescent="0.25">
      <c r="A483" s="348"/>
      <c r="B483" s="23"/>
      <c r="C483" s="14"/>
      <c r="D483" s="14"/>
      <c r="E483" s="107"/>
      <c r="F483" s="107"/>
      <c r="G483" s="107"/>
      <c r="H483" s="107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1"/>
      <c r="AJ483" s="14"/>
      <c r="AN483" s="1"/>
    </row>
    <row r="484" spans="1:40" s="11" customFormat="1" x14ac:dyDescent="0.25">
      <c r="A484" s="348"/>
      <c r="B484" s="23"/>
      <c r="C484" s="14"/>
      <c r="D484" s="14"/>
      <c r="E484" s="107"/>
      <c r="F484" s="107"/>
      <c r="G484" s="107"/>
      <c r="H484" s="107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1"/>
      <c r="AJ484" s="14"/>
      <c r="AN484" s="1"/>
    </row>
    <row r="485" spans="1:40" s="11" customFormat="1" x14ac:dyDescent="0.25">
      <c r="A485" s="348"/>
      <c r="B485" s="23"/>
      <c r="C485" s="14"/>
      <c r="D485" s="14"/>
      <c r="E485" s="107"/>
      <c r="F485" s="107"/>
      <c r="G485" s="107"/>
      <c r="H485" s="107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1"/>
      <c r="AJ485" s="14"/>
      <c r="AN485" s="1"/>
    </row>
    <row r="486" spans="1:40" s="11" customFormat="1" x14ac:dyDescent="0.25">
      <c r="A486" s="348"/>
      <c r="B486" s="23"/>
      <c r="C486" s="14"/>
      <c r="D486" s="14"/>
      <c r="E486" s="107"/>
      <c r="F486" s="107"/>
      <c r="G486" s="107"/>
      <c r="H486" s="107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1"/>
      <c r="AJ486" s="14"/>
      <c r="AN486" s="1"/>
    </row>
    <row r="487" spans="1:40" s="11" customFormat="1" x14ac:dyDescent="0.25">
      <c r="A487" s="348"/>
      <c r="B487" s="23"/>
      <c r="C487" s="14"/>
      <c r="D487" s="14"/>
      <c r="E487" s="107"/>
      <c r="F487" s="107"/>
      <c r="G487" s="107"/>
      <c r="H487" s="107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1"/>
      <c r="AJ487" s="14"/>
      <c r="AN487" s="1"/>
    </row>
    <row r="488" spans="1:40" s="11" customFormat="1" x14ac:dyDescent="0.25">
      <c r="A488" s="348"/>
      <c r="B488" s="23"/>
      <c r="C488" s="14"/>
      <c r="D488" s="14"/>
      <c r="E488" s="107"/>
      <c r="F488" s="107"/>
      <c r="G488" s="107"/>
      <c r="H488" s="107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1"/>
      <c r="AJ488" s="14"/>
      <c r="AN488" s="1"/>
    </row>
    <row r="489" spans="1:40" s="11" customFormat="1" x14ac:dyDescent="0.25">
      <c r="A489" s="348"/>
      <c r="B489" s="23"/>
      <c r="C489" s="14"/>
      <c r="D489" s="14"/>
      <c r="E489" s="107"/>
      <c r="F489" s="107"/>
      <c r="G489" s="107"/>
      <c r="H489" s="107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1"/>
      <c r="AJ489" s="14"/>
      <c r="AN489" s="1"/>
    </row>
    <row r="490" spans="1:40" s="11" customFormat="1" x14ac:dyDescent="0.25">
      <c r="A490" s="348"/>
      <c r="B490" s="23"/>
      <c r="C490" s="14"/>
      <c r="D490" s="14"/>
      <c r="E490" s="107"/>
      <c r="F490" s="107"/>
      <c r="G490" s="107"/>
      <c r="H490" s="107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1"/>
      <c r="AJ490" s="14"/>
      <c r="AN490" s="1"/>
    </row>
    <row r="491" spans="1:40" s="11" customFormat="1" x14ac:dyDescent="0.25">
      <c r="A491" s="348"/>
      <c r="B491" s="23"/>
      <c r="C491" s="14"/>
      <c r="D491" s="14"/>
      <c r="E491" s="107"/>
      <c r="F491" s="107"/>
      <c r="G491" s="107"/>
      <c r="H491" s="107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1"/>
      <c r="AJ491" s="14"/>
      <c r="AN491" s="1"/>
    </row>
    <row r="492" spans="1:40" s="11" customFormat="1" x14ac:dyDescent="0.25">
      <c r="A492" s="348"/>
      <c r="B492" s="23"/>
      <c r="C492" s="14"/>
      <c r="D492" s="14"/>
      <c r="E492" s="107"/>
      <c r="F492" s="107"/>
      <c r="G492" s="107"/>
      <c r="H492" s="107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1"/>
      <c r="AJ492" s="14"/>
      <c r="AN492" s="1"/>
    </row>
    <row r="493" spans="1:40" s="11" customFormat="1" x14ac:dyDescent="0.25">
      <c r="A493" s="348"/>
      <c r="B493" s="23"/>
      <c r="C493" s="14"/>
      <c r="D493" s="14"/>
      <c r="E493" s="107"/>
      <c r="F493" s="107"/>
      <c r="G493" s="107"/>
      <c r="H493" s="107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1"/>
      <c r="AJ493" s="14"/>
      <c r="AN493" s="1"/>
    </row>
    <row r="494" spans="1:40" s="11" customFormat="1" x14ac:dyDescent="0.25">
      <c r="A494" s="348"/>
      <c r="B494" s="23"/>
      <c r="C494" s="14"/>
      <c r="D494" s="14"/>
      <c r="E494" s="107"/>
      <c r="F494" s="107"/>
      <c r="G494" s="107"/>
      <c r="H494" s="107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1"/>
      <c r="AJ494" s="14"/>
      <c r="AN494" s="1"/>
    </row>
    <row r="495" spans="1:40" s="11" customFormat="1" x14ac:dyDescent="0.25">
      <c r="A495" s="348"/>
      <c r="B495" s="23"/>
      <c r="C495" s="14"/>
      <c r="D495" s="14"/>
      <c r="E495" s="107"/>
      <c r="F495" s="107"/>
      <c r="G495" s="107"/>
      <c r="H495" s="107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1"/>
      <c r="AJ495" s="14"/>
      <c r="AN495" s="1"/>
    </row>
    <row r="496" spans="1:40" s="11" customFormat="1" x14ac:dyDescent="0.25">
      <c r="A496" s="348"/>
      <c r="B496" s="23"/>
      <c r="C496" s="14"/>
      <c r="D496" s="14"/>
      <c r="E496" s="107"/>
      <c r="F496" s="107"/>
      <c r="G496" s="107"/>
      <c r="H496" s="107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1"/>
      <c r="AJ496" s="14"/>
      <c r="AN496" s="1"/>
    </row>
    <row r="497" spans="1:40" s="11" customFormat="1" x14ac:dyDescent="0.25">
      <c r="A497" s="348"/>
      <c r="B497" s="23"/>
      <c r="C497" s="14"/>
      <c r="D497" s="14"/>
      <c r="E497" s="107"/>
      <c r="F497" s="107"/>
      <c r="G497" s="107"/>
      <c r="H497" s="107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1"/>
      <c r="AJ497" s="14"/>
      <c r="AN497" s="1"/>
    </row>
    <row r="498" spans="1:40" s="11" customFormat="1" x14ac:dyDescent="0.25">
      <c r="A498" s="348"/>
      <c r="B498" s="23"/>
      <c r="C498" s="14"/>
      <c r="D498" s="14"/>
      <c r="E498" s="107"/>
      <c r="F498" s="107"/>
      <c r="G498" s="107"/>
      <c r="H498" s="107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1"/>
      <c r="AJ498" s="14"/>
      <c r="AN498" s="1"/>
    </row>
    <row r="499" spans="1:40" s="11" customFormat="1" x14ac:dyDescent="0.25">
      <c r="A499" s="348"/>
      <c r="B499" s="23"/>
      <c r="C499" s="14"/>
      <c r="D499" s="14"/>
      <c r="E499" s="107"/>
      <c r="F499" s="107"/>
      <c r="G499" s="107"/>
      <c r="H499" s="107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1"/>
      <c r="AJ499" s="14"/>
      <c r="AN499" s="1"/>
    </row>
    <row r="500" spans="1:40" s="11" customFormat="1" x14ac:dyDescent="0.25">
      <c r="A500" s="348"/>
      <c r="B500" s="23"/>
      <c r="C500" s="14"/>
      <c r="D500" s="14"/>
      <c r="E500" s="107"/>
      <c r="F500" s="107"/>
      <c r="G500" s="107"/>
      <c r="H500" s="107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1"/>
      <c r="AJ500" s="14"/>
      <c r="AN500" s="1"/>
    </row>
    <row r="501" spans="1:40" s="11" customFormat="1" x14ac:dyDescent="0.25">
      <c r="A501" s="348"/>
      <c r="B501" s="23"/>
      <c r="C501" s="14"/>
      <c r="D501" s="14"/>
      <c r="E501" s="107"/>
      <c r="F501" s="107"/>
      <c r="G501" s="107"/>
      <c r="H501" s="107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1"/>
      <c r="AJ501" s="14"/>
      <c r="AN501" s="1"/>
    </row>
    <row r="502" spans="1:40" s="11" customFormat="1" x14ac:dyDescent="0.25">
      <c r="A502" s="348"/>
      <c r="B502" s="23"/>
      <c r="C502" s="14"/>
      <c r="D502" s="14"/>
      <c r="E502" s="107"/>
      <c r="F502" s="107"/>
      <c r="G502" s="107"/>
      <c r="H502" s="107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1"/>
      <c r="AJ502" s="14"/>
      <c r="AN502" s="1"/>
    </row>
    <row r="503" spans="1:40" s="11" customFormat="1" x14ac:dyDescent="0.25">
      <c r="A503" s="348"/>
      <c r="B503" s="23"/>
      <c r="C503" s="14"/>
      <c r="D503" s="14"/>
      <c r="E503" s="107"/>
      <c r="F503" s="107"/>
      <c r="G503" s="107"/>
      <c r="H503" s="107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1"/>
      <c r="AJ503" s="14"/>
      <c r="AN503" s="1"/>
    </row>
    <row r="504" spans="1:40" s="11" customFormat="1" x14ac:dyDescent="0.25">
      <c r="A504" s="348"/>
      <c r="B504" s="23"/>
      <c r="C504" s="14"/>
      <c r="D504" s="14"/>
      <c r="E504" s="107"/>
      <c r="F504" s="107"/>
      <c r="G504" s="107"/>
      <c r="H504" s="107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1"/>
      <c r="AJ504" s="14"/>
      <c r="AN504" s="1"/>
    </row>
    <row r="505" spans="1:40" s="11" customFormat="1" x14ac:dyDescent="0.25">
      <c r="A505" s="348"/>
      <c r="B505" s="23"/>
      <c r="C505" s="14"/>
      <c r="D505" s="14"/>
      <c r="E505" s="107"/>
      <c r="F505" s="107"/>
      <c r="G505" s="107"/>
      <c r="H505" s="107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1"/>
      <c r="AJ505" s="14"/>
      <c r="AN505" s="1"/>
    </row>
    <row r="506" spans="1:40" s="11" customFormat="1" x14ac:dyDescent="0.25">
      <c r="A506" s="348"/>
      <c r="B506" s="23"/>
      <c r="C506" s="14"/>
      <c r="D506" s="14"/>
      <c r="E506" s="107"/>
      <c r="F506" s="107"/>
      <c r="G506" s="107"/>
      <c r="H506" s="107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1"/>
      <c r="AJ506" s="14"/>
      <c r="AN506" s="1"/>
    </row>
    <row r="507" spans="1:40" s="11" customFormat="1" x14ac:dyDescent="0.25">
      <c r="A507" s="348"/>
      <c r="B507" s="23"/>
      <c r="C507" s="14"/>
      <c r="D507" s="14"/>
      <c r="E507" s="107"/>
      <c r="F507" s="107"/>
      <c r="G507" s="107"/>
      <c r="H507" s="107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1"/>
      <c r="AJ507" s="14"/>
      <c r="AN507" s="1"/>
    </row>
    <row r="508" spans="1:40" s="11" customFormat="1" x14ac:dyDescent="0.25">
      <c r="A508" s="348"/>
      <c r="B508" s="23"/>
      <c r="C508" s="14"/>
      <c r="D508" s="14"/>
      <c r="E508" s="107"/>
      <c r="F508" s="107"/>
      <c r="G508" s="107"/>
      <c r="H508" s="107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1"/>
      <c r="AJ508" s="14"/>
      <c r="AN508" s="1"/>
    </row>
    <row r="509" spans="1:40" s="11" customFormat="1" x14ac:dyDescent="0.25">
      <c r="A509" s="348"/>
      <c r="B509" s="23"/>
      <c r="C509" s="14"/>
      <c r="D509" s="14"/>
      <c r="E509" s="107"/>
      <c r="F509" s="107"/>
      <c r="G509" s="107"/>
      <c r="H509" s="107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1"/>
      <c r="AJ509" s="14"/>
      <c r="AN509" s="1"/>
    </row>
    <row r="510" spans="1:40" s="11" customFormat="1" x14ac:dyDescent="0.25">
      <c r="A510" s="348"/>
      <c r="B510" s="23"/>
      <c r="C510" s="14"/>
      <c r="D510" s="14"/>
      <c r="E510" s="107"/>
      <c r="F510" s="107"/>
      <c r="G510" s="107"/>
      <c r="H510" s="107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1"/>
      <c r="AJ510" s="14"/>
      <c r="AN510" s="1"/>
    </row>
    <row r="511" spans="1:40" s="11" customFormat="1" x14ac:dyDescent="0.25">
      <c r="A511" s="348"/>
      <c r="B511" s="23"/>
      <c r="C511" s="14"/>
      <c r="D511" s="14"/>
      <c r="E511" s="107"/>
      <c r="F511" s="107"/>
      <c r="G511" s="107"/>
      <c r="H511" s="107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1"/>
      <c r="AJ511" s="14"/>
      <c r="AN511" s="1"/>
    </row>
    <row r="512" spans="1:40" s="11" customFormat="1" x14ac:dyDescent="0.25">
      <c r="A512" s="348"/>
      <c r="B512" s="23"/>
      <c r="C512" s="14"/>
      <c r="D512" s="14"/>
      <c r="E512" s="107"/>
      <c r="F512" s="107"/>
      <c r="G512" s="107"/>
      <c r="H512" s="107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1"/>
      <c r="AJ512" s="14"/>
      <c r="AN512" s="1"/>
    </row>
    <row r="513" spans="1:40" s="11" customFormat="1" x14ac:dyDescent="0.25">
      <c r="A513" s="348"/>
      <c r="B513" s="23"/>
      <c r="C513" s="14"/>
      <c r="D513" s="14"/>
      <c r="E513" s="107"/>
      <c r="F513" s="107"/>
      <c r="G513" s="107"/>
      <c r="H513" s="107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1"/>
      <c r="AJ513" s="14"/>
      <c r="AN513" s="1"/>
    </row>
    <row r="514" spans="1:40" s="11" customFormat="1" x14ac:dyDescent="0.25">
      <c r="A514" s="348"/>
      <c r="B514" s="23"/>
      <c r="C514" s="14"/>
      <c r="D514" s="14"/>
      <c r="E514" s="107"/>
      <c r="F514" s="107"/>
      <c r="G514" s="107"/>
      <c r="H514" s="107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1"/>
      <c r="AJ514" s="14"/>
      <c r="AN514" s="1"/>
    </row>
    <row r="515" spans="1:40" s="11" customFormat="1" x14ac:dyDescent="0.25">
      <c r="A515" s="348"/>
      <c r="B515" s="23"/>
      <c r="C515" s="14"/>
      <c r="D515" s="14"/>
      <c r="E515" s="107"/>
      <c r="F515" s="107"/>
      <c r="G515" s="107"/>
      <c r="H515" s="107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1"/>
      <c r="AJ515" s="14"/>
      <c r="AN515" s="1"/>
    </row>
    <row r="516" spans="1:40" s="11" customFormat="1" x14ac:dyDescent="0.25">
      <c r="A516" s="348"/>
      <c r="B516" s="23"/>
      <c r="C516" s="14"/>
      <c r="D516" s="14"/>
      <c r="E516" s="107"/>
      <c r="F516" s="107"/>
      <c r="G516" s="107"/>
      <c r="H516" s="107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1"/>
      <c r="AJ516" s="14"/>
      <c r="AN516" s="1"/>
    </row>
    <row r="517" spans="1:40" s="11" customFormat="1" x14ac:dyDescent="0.25">
      <c r="A517" s="348"/>
      <c r="B517" s="23"/>
      <c r="C517" s="14"/>
      <c r="D517" s="14"/>
      <c r="E517" s="107"/>
      <c r="F517" s="107"/>
      <c r="G517" s="107"/>
      <c r="H517" s="107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1"/>
      <c r="AJ517" s="14"/>
      <c r="AN517" s="1"/>
    </row>
    <row r="518" spans="1:40" s="11" customFormat="1" x14ac:dyDescent="0.25">
      <c r="A518" s="348"/>
      <c r="B518" s="23"/>
      <c r="C518" s="14"/>
      <c r="D518" s="14"/>
      <c r="E518" s="107"/>
      <c r="F518" s="107"/>
      <c r="G518" s="107"/>
      <c r="H518" s="107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1"/>
      <c r="AJ518" s="14"/>
      <c r="AN518" s="1"/>
    </row>
    <row r="519" spans="1:40" s="11" customFormat="1" x14ac:dyDescent="0.25">
      <c r="A519" s="348"/>
      <c r="B519" s="23"/>
      <c r="C519" s="14"/>
      <c r="D519" s="14"/>
      <c r="E519" s="107"/>
      <c r="F519" s="107"/>
      <c r="G519" s="107"/>
      <c r="H519" s="107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1"/>
      <c r="AJ519" s="14"/>
      <c r="AN519" s="1"/>
    </row>
    <row r="520" spans="1:40" s="11" customFormat="1" x14ac:dyDescent="0.25">
      <c r="A520" s="348"/>
      <c r="B520" s="23"/>
      <c r="C520" s="14"/>
      <c r="D520" s="14"/>
      <c r="E520" s="107"/>
      <c r="F520" s="107"/>
      <c r="G520" s="107"/>
      <c r="H520" s="107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1"/>
      <c r="AJ520" s="14"/>
      <c r="AN520" s="1"/>
    </row>
    <row r="521" spans="1:40" s="11" customFormat="1" x14ac:dyDescent="0.25">
      <c r="A521" s="348"/>
      <c r="B521" s="23"/>
      <c r="C521" s="14"/>
      <c r="D521" s="14"/>
      <c r="E521" s="107"/>
      <c r="F521" s="107"/>
      <c r="G521" s="107"/>
      <c r="H521" s="107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1"/>
      <c r="AJ521" s="14"/>
      <c r="AN521" s="1"/>
    </row>
    <row r="522" spans="1:40" s="11" customFormat="1" x14ac:dyDescent="0.25">
      <c r="A522" s="348"/>
      <c r="B522" s="23"/>
      <c r="C522" s="14"/>
      <c r="D522" s="14"/>
      <c r="E522" s="107"/>
      <c r="F522" s="107"/>
      <c r="G522" s="107"/>
      <c r="H522" s="107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1"/>
      <c r="AJ522" s="14"/>
      <c r="AN522" s="1"/>
    </row>
    <row r="523" spans="1:40" s="11" customFormat="1" x14ac:dyDescent="0.25">
      <c r="A523" s="348"/>
      <c r="B523" s="23"/>
      <c r="C523" s="14"/>
      <c r="D523" s="14"/>
      <c r="E523" s="107"/>
      <c r="F523" s="107"/>
      <c r="G523" s="107"/>
      <c r="H523" s="107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1"/>
      <c r="AJ523" s="14"/>
      <c r="AN523" s="1"/>
    </row>
    <row r="524" spans="1:40" s="11" customFormat="1" x14ac:dyDescent="0.25">
      <c r="A524" s="348"/>
      <c r="B524" s="23"/>
      <c r="C524" s="14"/>
      <c r="D524" s="14"/>
      <c r="E524" s="107"/>
      <c r="F524" s="107"/>
      <c r="G524" s="107"/>
      <c r="H524" s="107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1"/>
      <c r="AJ524" s="14"/>
      <c r="AN524" s="1"/>
    </row>
    <row r="525" spans="1:40" s="11" customFormat="1" x14ac:dyDescent="0.25">
      <c r="A525" s="348"/>
      <c r="B525" s="23"/>
      <c r="C525" s="14"/>
      <c r="D525" s="14"/>
      <c r="E525" s="107"/>
      <c r="F525" s="107"/>
      <c r="G525" s="107"/>
      <c r="H525" s="107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1"/>
      <c r="AJ525" s="14"/>
      <c r="AN525" s="1"/>
    </row>
    <row r="526" spans="1:40" s="11" customFormat="1" x14ac:dyDescent="0.25">
      <c r="A526" s="348"/>
      <c r="B526" s="23"/>
      <c r="C526" s="14"/>
      <c r="D526" s="14"/>
      <c r="E526" s="107"/>
      <c r="F526" s="107"/>
      <c r="G526" s="107"/>
      <c r="H526" s="107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1"/>
      <c r="AJ526" s="14"/>
      <c r="AN526" s="1"/>
    </row>
    <row r="527" spans="1:40" s="11" customFormat="1" x14ac:dyDescent="0.25">
      <c r="A527" s="348"/>
      <c r="B527" s="23"/>
      <c r="C527" s="14"/>
      <c r="D527" s="14"/>
      <c r="E527" s="107"/>
      <c r="F527" s="107"/>
      <c r="G527" s="107"/>
      <c r="H527" s="107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1"/>
      <c r="AJ527" s="14"/>
      <c r="AN527" s="1"/>
    </row>
    <row r="528" spans="1:40" s="11" customFormat="1" x14ac:dyDescent="0.25">
      <c r="A528" s="348"/>
      <c r="B528" s="23"/>
      <c r="C528" s="14"/>
      <c r="D528" s="14"/>
      <c r="E528" s="107"/>
      <c r="F528" s="107"/>
      <c r="G528" s="107"/>
      <c r="H528" s="107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1"/>
      <c r="AJ528" s="14"/>
      <c r="AN528" s="1"/>
    </row>
    <row r="529" spans="1:40" s="11" customFormat="1" x14ac:dyDescent="0.25">
      <c r="A529" s="348"/>
      <c r="B529" s="23"/>
      <c r="C529" s="14"/>
      <c r="D529" s="14"/>
      <c r="E529" s="107"/>
      <c r="F529" s="107"/>
      <c r="G529" s="107"/>
      <c r="H529" s="107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1"/>
      <c r="AJ529" s="14"/>
      <c r="AN529" s="1"/>
    </row>
    <row r="530" spans="1:40" s="11" customFormat="1" x14ac:dyDescent="0.25">
      <c r="A530" s="348"/>
      <c r="B530" s="23"/>
      <c r="C530" s="14"/>
      <c r="D530" s="14"/>
      <c r="E530" s="107"/>
      <c r="F530" s="107"/>
      <c r="G530" s="107"/>
      <c r="H530" s="107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1"/>
      <c r="AJ530" s="14"/>
      <c r="AN530" s="1"/>
    </row>
    <row r="531" spans="1:40" s="11" customFormat="1" x14ac:dyDescent="0.25">
      <c r="A531" s="348"/>
      <c r="B531" s="23"/>
      <c r="C531" s="14"/>
      <c r="D531" s="14"/>
      <c r="E531" s="107"/>
      <c r="F531" s="107"/>
      <c r="G531" s="107"/>
      <c r="H531" s="107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1"/>
      <c r="AJ531" s="14"/>
      <c r="AN531" s="1"/>
    </row>
    <row r="532" spans="1:40" s="11" customFormat="1" x14ac:dyDescent="0.25">
      <c r="A532" s="348"/>
      <c r="B532" s="23"/>
      <c r="C532" s="14"/>
      <c r="D532" s="14"/>
      <c r="E532" s="107"/>
      <c r="F532" s="107"/>
      <c r="G532" s="107"/>
      <c r="H532" s="107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1"/>
      <c r="AJ532" s="14"/>
      <c r="AN532" s="1"/>
    </row>
    <row r="533" spans="1:40" s="11" customFormat="1" x14ac:dyDescent="0.25">
      <c r="A533" s="348"/>
      <c r="B533" s="23"/>
      <c r="C533" s="14"/>
      <c r="D533" s="14"/>
      <c r="E533" s="107"/>
      <c r="F533" s="107"/>
      <c r="G533" s="107"/>
      <c r="H533" s="107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1"/>
      <c r="AJ533" s="14"/>
      <c r="AN533" s="1"/>
    </row>
    <row r="534" spans="1:40" s="11" customFormat="1" x14ac:dyDescent="0.25">
      <c r="A534" s="348"/>
      <c r="B534" s="23"/>
      <c r="C534" s="14"/>
      <c r="D534" s="14"/>
      <c r="E534" s="107"/>
      <c r="F534" s="107"/>
      <c r="G534" s="107"/>
      <c r="H534" s="107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1"/>
      <c r="AJ534" s="14"/>
      <c r="AN534" s="1"/>
    </row>
    <row r="535" spans="1:40" s="11" customFormat="1" x14ac:dyDescent="0.25">
      <c r="A535" s="348"/>
      <c r="B535" s="23"/>
      <c r="C535" s="14"/>
      <c r="D535" s="14"/>
      <c r="E535" s="107"/>
      <c r="F535" s="107"/>
      <c r="G535" s="107"/>
      <c r="H535" s="107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1"/>
      <c r="AJ535" s="14"/>
      <c r="AN535" s="1"/>
    </row>
    <row r="536" spans="1:40" s="11" customFormat="1" x14ac:dyDescent="0.25">
      <c r="A536" s="348"/>
      <c r="B536" s="23"/>
      <c r="C536" s="14"/>
      <c r="D536" s="14"/>
      <c r="E536" s="107"/>
      <c r="F536" s="107"/>
      <c r="G536" s="107"/>
      <c r="H536" s="107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1"/>
      <c r="AJ536" s="14"/>
      <c r="AN536" s="1"/>
    </row>
    <row r="537" spans="1:40" s="11" customFormat="1" x14ac:dyDescent="0.25">
      <c r="A537" s="348"/>
      <c r="B537" s="23"/>
      <c r="C537" s="14"/>
      <c r="D537" s="14"/>
      <c r="E537" s="107"/>
      <c r="F537" s="107"/>
      <c r="G537" s="107"/>
      <c r="H537" s="107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1"/>
      <c r="AJ537" s="14"/>
      <c r="AN537" s="1"/>
    </row>
    <row r="538" spans="1:40" s="11" customFormat="1" x14ac:dyDescent="0.25">
      <c r="A538" s="348"/>
      <c r="B538" s="23"/>
      <c r="C538" s="14"/>
      <c r="D538" s="14"/>
      <c r="E538" s="107"/>
      <c r="F538" s="107"/>
      <c r="G538" s="107"/>
      <c r="H538" s="107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1"/>
      <c r="AJ538" s="14"/>
      <c r="AN538" s="1"/>
    </row>
    <row r="539" spans="1:40" s="11" customFormat="1" x14ac:dyDescent="0.25">
      <c r="A539" s="348"/>
      <c r="B539" s="23"/>
      <c r="C539" s="14"/>
      <c r="D539" s="14"/>
      <c r="E539" s="107"/>
      <c r="F539" s="107"/>
      <c r="G539" s="107"/>
      <c r="H539" s="107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1"/>
      <c r="AJ539" s="14"/>
      <c r="AN539" s="1"/>
    </row>
    <row r="540" spans="1:40" s="11" customFormat="1" x14ac:dyDescent="0.25">
      <c r="A540" s="348"/>
      <c r="B540" s="23"/>
      <c r="C540" s="14"/>
      <c r="D540" s="14"/>
      <c r="E540" s="107"/>
      <c r="F540" s="107"/>
      <c r="G540" s="107"/>
      <c r="H540" s="107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1"/>
      <c r="AJ540" s="14"/>
      <c r="AN540" s="1"/>
    </row>
    <row r="541" spans="1:40" s="11" customFormat="1" x14ac:dyDescent="0.25">
      <c r="A541" s="348"/>
      <c r="B541" s="23"/>
      <c r="C541" s="14"/>
      <c r="D541" s="14"/>
      <c r="E541" s="107"/>
      <c r="F541" s="107"/>
      <c r="G541" s="107"/>
      <c r="H541" s="107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1"/>
      <c r="AJ541" s="14"/>
      <c r="AN541" s="1"/>
    </row>
    <row r="542" spans="1:40" s="11" customFormat="1" x14ac:dyDescent="0.25">
      <c r="A542" s="348"/>
      <c r="B542" s="23"/>
      <c r="C542" s="14"/>
      <c r="D542" s="14"/>
      <c r="E542" s="107"/>
      <c r="F542" s="107"/>
      <c r="G542" s="107"/>
      <c r="H542" s="107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1"/>
      <c r="AJ542" s="14"/>
      <c r="AN542" s="1"/>
    </row>
    <row r="543" spans="1:40" s="11" customFormat="1" x14ac:dyDescent="0.25">
      <c r="A543" s="348"/>
      <c r="B543" s="23"/>
      <c r="C543" s="14"/>
      <c r="D543" s="14"/>
      <c r="E543" s="107"/>
      <c r="F543" s="107"/>
      <c r="G543" s="107"/>
      <c r="H543" s="107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1"/>
      <c r="AJ543" s="14"/>
      <c r="AN543" s="1"/>
    </row>
    <row r="544" spans="1:40" s="11" customFormat="1" x14ac:dyDescent="0.25">
      <c r="A544" s="348"/>
      <c r="B544" s="23"/>
      <c r="C544" s="14"/>
      <c r="D544" s="14"/>
      <c r="E544" s="107"/>
      <c r="F544" s="107"/>
      <c r="G544" s="107"/>
      <c r="H544" s="107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1"/>
      <c r="AJ544" s="14"/>
      <c r="AN544" s="1"/>
    </row>
    <row r="545" spans="1:40" s="11" customFormat="1" x14ac:dyDescent="0.25">
      <c r="A545" s="348"/>
      <c r="B545" s="23"/>
      <c r="C545" s="14"/>
      <c r="D545" s="14"/>
      <c r="E545" s="107"/>
      <c r="F545" s="107"/>
      <c r="G545" s="107"/>
      <c r="H545" s="107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1"/>
      <c r="AJ545" s="14"/>
      <c r="AN545" s="1"/>
    </row>
    <row r="546" spans="1:40" s="11" customFormat="1" x14ac:dyDescent="0.25">
      <c r="A546" s="348"/>
      <c r="B546" s="23"/>
      <c r="C546" s="14"/>
      <c r="D546" s="14"/>
      <c r="E546" s="107"/>
      <c r="F546" s="107"/>
      <c r="G546" s="107"/>
      <c r="H546" s="107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1"/>
      <c r="AJ546" s="14"/>
      <c r="AN546" s="1"/>
    </row>
    <row r="547" spans="1:40" s="11" customFormat="1" x14ac:dyDescent="0.25">
      <c r="A547" s="348"/>
      <c r="B547" s="23"/>
      <c r="C547" s="14"/>
      <c r="D547" s="14"/>
      <c r="E547" s="107"/>
      <c r="F547" s="107"/>
      <c r="G547" s="107"/>
      <c r="H547" s="107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1"/>
      <c r="AJ547" s="14"/>
      <c r="AN547" s="1"/>
    </row>
    <row r="548" spans="1:40" s="11" customFormat="1" x14ac:dyDescent="0.25">
      <c r="A548" s="348"/>
      <c r="B548" s="23"/>
      <c r="C548" s="14"/>
      <c r="D548" s="14"/>
      <c r="E548" s="107"/>
      <c r="F548" s="107"/>
      <c r="G548" s="107"/>
      <c r="H548" s="107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1"/>
      <c r="AJ548" s="14"/>
      <c r="AN548" s="1"/>
    </row>
    <row r="549" spans="1:40" s="11" customFormat="1" x14ac:dyDescent="0.25">
      <c r="A549" s="348"/>
      <c r="B549" s="23"/>
      <c r="C549" s="14"/>
      <c r="D549" s="14"/>
      <c r="E549" s="107"/>
      <c r="F549" s="107"/>
      <c r="G549" s="107"/>
      <c r="H549" s="107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1"/>
      <c r="AJ549" s="14"/>
      <c r="AN549" s="1"/>
    </row>
    <row r="550" spans="1:40" s="11" customFormat="1" x14ac:dyDescent="0.25">
      <c r="A550" s="348"/>
      <c r="B550" s="23"/>
      <c r="C550" s="14"/>
      <c r="D550" s="14"/>
      <c r="E550" s="107"/>
      <c r="F550" s="107"/>
      <c r="G550" s="107"/>
      <c r="H550" s="107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1"/>
      <c r="AJ550" s="14"/>
      <c r="AN550" s="1"/>
    </row>
    <row r="551" spans="1:40" s="11" customFormat="1" x14ac:dyDescent="0.25">
      <c r="A551" s="348"/>
      <c r="B551" s="23"/>
      <c r="C551" s="14"/>
      <c r="D551" s="14"/>
      <c r="E551" s="107"/>
      <c r="F551" s="107"/>
      <c r="G551" s="107"/>
      <c r="H551" s="107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1"/>
      <c r="AJ551" s="14"/>
      <c r="AN551" s="1"/>
    </row>
    <row r="552" spans="1:40" s="11" customFormat="1" x14ac:dyDescent="0.25">
      <c r="A552" s="348"/>
      <c r="B552" s="23"/>
      <c r="C552" s="14"/>
      <c r="D552" s="14"/>
      <c r="E552" s="107"/>
      <c r="F552" s="107"/>
      <c r="G552" s="107"/>
      <c r="H552" s="107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1"/>
      <c r="AJ552" s="14"/>
      <c r="AN552" s="1"/>
    </row>
    <row r="553" spans="1:40" s="11" customFormat="1" x14ac:dyDescent="0.25">
      <c r="A553" s="348"/>
      <c r="B553" s="23"/>
      <c r="C553" s="14"/>
      <c r="D553" s="14"/>
      <c r="E553" s="107"/>
      <c r="F553" s="107"/>
      <c r="G553" s="107"/>
      <c r="H553" s="107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1"/>
      <c r="AJ553" s="14"/>
      <c r="AN553" s="1"/>
    </row>
    <row r="554" spans="1:40" s="11" customFormat="1" x14ac:dyDescent="0.25">
      <c r="A554" s="348"/>
      <c r="B554" s="23"/>
      <c r="C554" s="14"/>
      <c r="D554" s="14"/>
      <c r="E554" s="107"/>
      <c r="F554" s="107"/>
      <c r="G554" s="107"/>
      <c r="H554" s="107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1"/>
      <c r="AJ554" s="14"/>
      <c r="AN554" s="1"/>
    </row>
    <row r="555" spans="1:40" s="11" customFormat="1" x14ac:dyDescent="0.25">
      <c r="A555" s="348"/>
      <c r="B555" s="23"/>
      <c r="C555" s="14"/>
      <c r="D555" s="14"/>
      <c r="E555" s="107"/>
      <c r="F555" s="107"/>
      <c r="G555" s="107"/>
      <c r="H555" s="107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1"/>
      <c r="AJ555" s="14"/>
      <c r="AN555" s="1"/>
    </row>
    <row r="556" spans="1:40" s="11" customFormat="1" x14ac:dyDescent="0.25">
      <c r="A556" s="348"/>
      <c r="B556" s="23"/>
      <c r="C556" s="14"/>
      <c r="D556" s="14"/>
      <c r="E556" s="107"/>
      <c r="F556" s="107"/>
      <c r="G556" s="107"/>
      <c r="H556" s="107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1"/>
      <c r="AJ556" s="14"/>
      <c r="AN556" s="1"/>
    </row>
    <row r="557" spans="1:40" s="11" customFormat="1" x14ac:dyDescent="0.25">
      <c r="A557" s="348"/>
      <c r="B557" s="23"/>
      <c r="C557" s="14"/>
      <c r="D557" s="14"/>
      <c r="E557" s="107"/>
      <c r="F557" s="107"/>
      <c r="G557" s="107"/>
      <c r="H557" s="107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1"/>
      <c r="AJ557" s="14"/>
      <c r="AN557" s="1"/>
    </row>
    <row r="558" spans="1:40" s="11" customFormat="1" x14ac:dyDescent="0.25">
      <c r="A558" s="348"/>
      <c r="B558" s="23"/>
      <c r="C558" s="14"/>
      <c r="D558" s="14"/>
      <c r="E558" s="107"/>
      <c r="F558" s="107"/>
      <c r="G558" s="107"/>
      <c r="H558" s="107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1"/>
      <c r="AJ558" s="14"/>
      <c r="AN558" s="1"/>
    </row>
    <row r="559" spans="1:40" s="11" customFormat="1" x14ac:dyDescent="0.25">
      <c r="A559" s="348"/>
      <c r="B559" s="23"/>
      <c r="C559" s="14"/>
      <c r="D559" s="14"/>
      <c r="E559" s="107"/>
      <c r="F559" s="107"/>
      <c r="G559" s="107"/>
      <c r="H559" s="107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1"/>
      <c r="AJ559" s="14"/>
      <c r="AN559" s="1"/>
    </row>
    <row r="560" spans="1:40" s="11" customFormat="1" x14ac:dyDescent="0.25">
      <c r="A560" s="348"/>
      <c r="B560" s="23"/>
      <c r="C560" s="14"/>
      <c r="D560" s="14"/>
      <c r="E560" s="107"/>
      <c r="F560" s="107"/>
      <c r="G560" s="107"/>
      <c r="H560" s="107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1"/>
      <c r="AJ560" s="14"/>
      <c r="AN560" s="1"/>
    </row>
    <row r="561" spans="1:40" s="11" customFormat="1" x14ac:dyDescent="0.25">
      <c r="A561" s="348"/>
      <c r="B561" s="23"/>
      <c r="C561" s="14"/>
      <c r="D561" s="14"/>
      <c r="E561" s="107"/>
      <c r="F561" s="107"/>
      <c r="G561" s="107"/>
      <c r="H561" s="107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1"/>
      <c r="AJ561" s="14"/>
      <c r="AN561" s="1"/>
    </row>
    <row r="562" spans="1:40" s="11" customFormat="1" x14ac:dyDescent="0.25">
      <c r="A562" s="348"/>
      <c r="B562" s="23"/>
      <c r="C562" s="14"/>
      <c r="D562" s="14"/>
      <c r="E562" s="107"/>
      <c r="F562" s="107"/>
      <c r="G562" s="107"/>
      <c r="H562" s="107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1"/>
      <c r="AJ562" s="14"/>
      <c r="AN562" s="1"/>
    </row>
    <row r="563" spans="1:40" s="11" customFormat="1" x14ac:dyDescent="0.25">
      <c r="A563" s="348"/>
      <c r="B563" s="23"/>
      <c r="C563" s="14"/>
      <c r="D563" s="14"/>
      <c r="E563" s="107"/>
      <c r="F563" s="107"/>
      <c r="G563" s="107"/>
      <c r="H563" s="107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1"/>
      <c r="AJ563" s="14"/>
      <c r="AN563" s="1"/>
    </row>
    <row r="564" spans="1:40" s="11" customFormat="1" x14ac:dyDescent="0.25">
      <c r="A564" s="348"/>
      <c r="B564" s="23"/>
      <c r="C564" s="14"/>
      <c r="D564" s="14"/>
      <c r="E564" s="107"/>
      <c r="F564" s="107"/>
      <c r="G564" s="107"/>
      <c r="H564" s="107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1"/>
      <c r="AJ564" s="14"/>
      <c r="AN564" s="1"/>
    </row>
    <row r="565" spans="1:40" s="11" customFormat="1" x14ac:dyDescent="0.25">
      <c r="A565" s="348"/>
      <c r="B565" s="23"/>
      <c r="C565" s="14"/>
      <c r="D565" s="14"/>
      <c r="E565" s="107"/>
      <c r="F565" s="107"/>
      <c r="G565" s="107"/>
      <c r="H565" s="107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1"/>
      <c r="AJ565" s="14"/>
      <c r="AN565" s="1"/>
    </row>
    <row r="566" spans="1:40" s="11" customFormat="1" x14ac:dyDescent="0.25">
      <c r="A566" s="348"/>
      <c r="B566" s="23"/>
      <c r="C566" s="14"/>
      <c r="D566" s="14"/>
      <c r="E566" s="107"/>
      <c r="F566" s="107"/>
      <c r="G566" s="107"/>
      <c r="H566" s="107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1"/>
      <c r="AJ566" s="14"/>
      <c r="AN566" s="1"/>
    </row>
    <row r="567" spans="1:40" s="11" customFormat="1" x14ac:dyDescent="0.25">
      <c r="A567" s="348"/>
      <c r="B567" s="23"/>
      <c r="C567" s="14"/>
      <c r="D567" s="14"/>
      <c r="E567" s="107"/>
      <c r="F567" s="107"/>
      <c r="G567" s="107"/>
      <c r="H567" s="107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1"/>
      <c r="AJ567" s="14"/>
      <c r="AN567" s="1"/>
    </row>
    <row r="568" spans="1:40" s="11" customFormat="1" x14ac:dyDescent="0.25">
      <c r="A568" s="348"/>
      <c r="B568" s="23"/>
      <c r="C568" s="14"/>
      <c r="D568" s="14"/>
      <c r="E568" s="107"/>
      <c r="F568" s="107"/>
      <c r="G568" s="107"/>
      <c r="H568" s="107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1"/>
      <c r="AJ568" s="14"/>
      <c r="AN568" s="1"/>
    </row>
    <row r="569" spans="1:40" s="11" customFormat="1" x14ac:dyDescent="0.25">
      <c r="A569" s="348"/>
      <c r="B569" s="23"/>
      <c r="C569" s="14"/>
      <c r="D569" s="14"/>
      <c r="E569" s="107"/>
      <c r="F569" s="107"/>
      <c r="G569" s="107"/>
      <c r="H569" s="107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1"/>
      <c r="AJ569" s="14"/>
      <c r="AN569" s="1"/>
    </row>
    <row r="570" spans="1:40" s="11" customFormat="1" x14ac:dyDescent="0.25">
      <c r="A570" s="348"/>
      <c r="B570" s="23"/>
      <c r="C570" s="14"/>
      <c r="D570" s="14"/>
      <c r="E570" s="107"/>
      <c r="F570" s="107"/>
      <c r="G570" s="107"/>
      <c r="H570" s="107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1"/>
      <c r="AJ570" s="14"/>
      <c r="AN570" s="1"/>
    </row>
    <row r="571" spans="1:40" s="11" customFormat="1" x14ac:dyDescent="0.25">
      <c r="A571" s="348"/>
      <c r="B571" s="23"/>
      <c r="C571" s="14"/>
      <c r="D571" s="14"/>
      <c r="E571" s="107"/>
      <c r="F571" s="107"/>
      <c r="G571" s="107"/>
      <c r="H571" s="107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1"/>
      <c r="AJ571" s="14"/>
      <c r="AN571" s="1"/>
    </row>
    <row r="572" spans="1:40" s="11" customFormat="1" x14ac:dyDescent="0.25">
      <c r="A572" s="348"/>
      <c r="B572" s="23"/>
      <c r="C572" s="14"/>
      <c r="D572" s="14"/>
      <c r="E572" s="107"/>
      <c r="F572" s="107"/>
      <c r="G572" s="107"/>
      <c r="H572" s="107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1"/>
      <c r="AJ572" s="14"/>
      <c r="AN572" s="1"/>
    </row>
    <row r="573" spans="1:40" s="11" customFormat="1" x14ac:dyDescent="0.25">
      <c r="A573" s="348"/>
      <c r="B573" s="23"/>
      <c r="C573" s="14"/>
      <c r="D573" s="14"/>
      <c r="E573" s="107"/>
      <c r="F573" s="107"/>
      <c r="G573" s="107"/>
      <c r="H573" s="107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1"/>
      <c r="AJ573" s="14"/>
      <c r="AN573" s="1"/>
    </row>
    <row r="574" spans="1:40" s="11" customFormat="1" x14ac:dyDescent="0.25">
      <c r="A574" s="348"/>
      <c r="B574" s="23"/>
      <c r="C574" s="14"/>
      <c r="D574" s="14"/>
      <c r="E574" s="107"/>
      <c r="F574" s="107"/>
      <c r="G574" s="107"/>
      <c r="H574" s="107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1"/>
      <c r="AJ574" s="14"/>
      <c r="AN574" s="1"/>
    </row>
    <row r="575" spans="1:40" s="11" customFormat="1" x14ac:dyDescent="0.25">
      <c r="A575" s="348"/>
      <c r="B575" s="23"/>
      <c r="C575" s="14"/>
      <c r="D575" s="14"/>
      <c r="E575" s="107"/>
      <c r="F575" s="107"/>
      <c r="G575" s="107"/>
      <c r="H575" s="107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1"/>
      <c r="AJ575" s="14"/>
      <c r="AN575" s="1"/>
    </row>
    <row r="576" spans="1:40" s="11" customFormat="1" x14ac:dyDescent="0.25">
      <c r="A576" s="348"/>
      <c r="B576" s="23"/>
      <c r="C576" s="14"/>
      <c r="D576" s="14"/>
      <c r="E576" s="107"/>
      <c r="F576" s="107"/>
      <c r="G576" s="107"/>
      <c r="H576" s="107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1"/>
      <c r="AJ576" s="14"/>
      <c r="AN576" s="1"/>
    </row>
    <row r="577" spans="1:40" s="11" customFormat="1" x14ac:dyDescent="0.25">
      <c r="A577" s="348"/>
      <c r="B577" s="23"/>
      <c r="C577" s="14"/>
      <c r="D577" s="14"/>
      <c r="E577" s="107"/>
      <c r="F577" s="107"/>
      <c r="G577" s="107"/>
      <c r="H577" s="107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1"/>
      <c r="AJ577" s="14"/>
      <c r="AN577" s="1"/>
    </row>
    <row r="578" spans="1:40" s="11" customFormat="1" x14ac:dyDescent="0.25">
      <c r="A578" s="348"/>
      <c r="B578" s="23"/>
      <c r="C578" s="14"/>
      <c r="D578" s="14"/>
      <c r="E578" s="107"/>
      <c r="F578" s="107"/>
      <c r="G578" s="107"/>
      <c r="H578" s="107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1"/>
      <c r="AJ578" s="1"/>
      <c r="AN578" s="1"/>
    </row>
    <row r="579" spans="1:40" s="11" customFormat="1" x14ac:dyDescent="0.25">
      <c r="A579" s="348"/>
      <c r="B579" s="23"/>
      <c r="C579" s="14"/>
      <c r="D579" s="14"/>
      <c r="E579" s="107"/>
      <c r="F579" s="107"/>
      <c r="G579" s="107"/>
      <c r="H579" s="107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1"/>
      <c r="AJ579" s="1"/>
      <c r="AN579" s="1"/>
    </row>
    <row r="580" spans="1:40" s="11" customFormat="1" x14ac:dyDescent="0.25">
      <c r="A580" s="348"/>
      <c r="B580" s="23"/>
      <c r="C580" s="14"/>
      <c r="D580" s="14"/>
      <c r="E580" s="107"/>
      <c r="F580" s="107"/>
      <c r="G580" s="107"/>
      <c r="H580" s="107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1"/>
      <c r="AJ580" s="1"/>
      <c r="AN580" s="1"/>
    </row>
    <row r="581" spans="1:40" s="11" customFormat="1" x14ac:dyDescent="0.25">
      <c r="A581" s="348"/>
      <c r="B581" s="23"/>
      <c r="C581" s="14"/>
      <c r="D581" s="14"/>
      <c r="E581" s="107"/>
      <c r="F581" s="107"/>
      <c r="G581" s="107"/>
      <c r="H581" s="107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1"/>
      <c r="AJ581" s="1"/>
      <c r="AN581" s="1"/>
    </row>
    <row r="582" spans="1:40" s="11" customFormat="1" x14ac:dyDescent="0.25">
      <c r="A582" s="348"/>
      <c r="B582" s="23"/>
      <c r="C582" s="14"/>
      <c r="D582" s="14"/>
      <c r="E582" s="107"/>
      <c r="F582" s="107"/>
      <c r="G582" s="107"/>
      <c r="H582" s="107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1"/>
      <c r="AJ582" s="1"/>
      <c r="AN582" s="1"/>
    </row>
    <row r="583" spans="1:40" s="11" customFormat="1" x14ac:dyDescent="0.25">
      <c r="A583" s="348"/>
      <c r="B583" s="23"/>
      <c r="C583" s="14"/>
      <c r="D583" s="14"/>
      <c r="E583" s="107"/>
      <c r="F583" s="107"/>
      <c r="G583" s="107"/>
      <c r="H583" s="107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1"/>
      <c r="AJ583" s="1"/>
      <c r="AN583" s="1"/>
    </row>
    <row r="584" spans="1:40" s="11" customFormat="1" x14ac:dyDescent="0.25">
      <c r="A584" s="348"/>
      <c r="B584" s="23"/>
      <c r="C584" s="14"/>
      <c r="D584" s="14"/>
      <c r="E584" s="107"/>
      <c r="F584" s="107"/>
      <c r="G584" s="107"/>
      <c r="H584" s="107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1"/>
      <c r="AJ584" s="1"/>
      <c r="AN584" s="1"/>
    </row>
    <row r="585" spans="1:40" s="11" customFormat="1" x14ac:dyDescent="0.25">
      <c r="A585" s="348"/>
      <c r="B585" s="23"/>
      <c r="C585" s="14"/>
      <c r="D585" s="14"/>
      <c r="E585" s="107"/>
      <c r="F585" s="107"/>
      <c r="G585" s="107"/>
      <c r="H585" s="107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1"/>
      <c r="AJ585" s="1"/>
      <c r="AN585" s="1"/>
    </row>
    <row r="586" spans="1:40" s="11" customFormat="1" x14ac:dyDescent="0.25">
      <c r="A586" s="348"/>
      <c r="B586" s="23"/>
      <c r="C586" s="14"/>
      <c r="D586" s="14"/>
      <c r="E586" s="107"/>
      <c r="F586" s="107"/>
      <c r="G586" s="107"/>
      <c r="H586" s="107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1"/>
      <c r="AJ586" s="1"/>
      <c r="AN586" s="1"/>
    </row>
    <row r="587" spans="1:40" s="11" customFormat="1" x14ac:dyDescent="0.25">
      <c r="A587" s="348"/>
      <c r="B587" s="23"/>
      <c r="C587" s="14"/>
      <c r="D587" s="14"/>
      <c r="E587" s="107"/>
      <c r="F587" s="107"/>
      <c r="G587" s="107"/>
      <c r="H587" s="107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1"/>
      <c r="AJ587" s="1"/>
      <c r="AN587" s="1"/>
    </row>
    <row r="588" spans="1:40" s="11" customFormat="1" x14ac:dyDescent="0.25">
      <c r="A588" s="348"/>
      <c r="B588" s="23"/>
      <c r="C588" s="14"/>
      <c r="D588" s="14"/>
      <c r="E588" s="107"/>
      <c r="F588" s="107"/>
      <c r="G588" s="107"/>
      <c r="H588" s="107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1"/>
      <c r="AJ588" s="1"/>
      <c r="AN588" s="1"/>
    </row>
    <row r="589" spans="1:40" s="11" customFormat="1" x14ac:dyDescent="0.25">
      <c r="A589" s="348"/>
      <c r="B589" s="23"/>
      <c r="C589" s="14"/>
      <c r="D589" s="14"/>
      <c r="E589" s="107"/>
      <c r="F589" s="107"/>
      <c r="G589" s="107"/>
      <c r="H589" s="107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1"/>
      <c r="AJ589" s="1"/>
      <c r="AN589" s="1"/>
    </row>
    <row r="590" spans="1:40" s="11" customFormat="1" x14ac:dyDescent="0.25">
      <c r="A590" s="348"/>
      <c r="B590" s="23"/>
      <c r="C590" s="14"/>
      <c r="D590" s="14"/>
      <c r="E590" s="107"/>
      <c r="F590" s="107"/>
      <c r="G590" s="107"/>
      <c r="H590" s="107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1"/>
      <c r="AJ590" s="1"/>
      <c r="AN590" s="1"/>
    </row>
    <row r="591" spans="1:40" s="11" customFormat="1" x14ac:dyDescent="0.25">
      <c r="A591" s="348"/>
      <c r="B591" s="23"/>
      <c r="C591" s="14"/>
      <c r="D591" s="14"/>
      <c r="E591" s="107"/>
      <c r="F591" s="107"/>
      <c r="G591" s="107"/>
      <c r="H591" s="107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1"/>
      <c r="AJ591" s="1"/>
      <c r="AN591" s="1"/>
    </row>
    <row r="592" spans="1:40" s="11" customFormat="1" x14ac:dyDescent="0.25">
      <c r="A592" s="348"/>
      <c r="B592" s="23"/>
      <c r="C592" s="14"/>
      <c r="D592" s="14"/>
      <c r="E592" s="107"/>
      <c r="F592" s="107"/>
      <c r="G592" s="107"/>
      <c r="H592" s="107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1"/>
      <c r="AJ592" s="1"/>
      <c r="AN592" s="1"/>
    </row>
    <row r="593" spans="1:40" s="11" customFormat="1" x14ac:dyDescent="0.25">
      <c r="A593" s="348"/>
      <c r="B593" s="23"/>
      <c r="C593" s="14"/>
      <c r="D593" s="14"/>
      <c r="E593" s="107"/>
      <c r="F593" s="107"/>
      <c r="G593" s="107"/>
      <c r="H593" s="107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1"/>
      <c r="AJ593" s="1"/>
      <c r="AN593" s="1"/>
    </row>
    <row r="594" spans="1:40" s="11" customFormat="1" x14ac:dyDescent="0.25">
      <c r="A594" s="348"/>
      <c r="B594" s="23"/>
      <c r="C594" s="14"/>
      <c r="D594" s="14"/>
      <c r="E594" s="107"/>
      <c r="F594" s="107"/>
      <c r="G594" s="107"/>
      <c r="H594" s="107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1"/>
      <c r="AJ594" s="1"/>
      <c r="AN594" s="1"/>
    </row>
    <row r="595" spans="1:40" s="11" customFormat="1" x14ac:dyDescent="0.25">
      <c r="A595" s="348"/>
      <c r="B595" s="23"/>
      <c r="C595" s="14"/>
      <c r="D595" s="14"/>
      <c r="E595" s="107"/>
      <c r="F595" s="107"/>
      <c r="G595" s="107"/>
      <c r="H595" s="107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1"/>
      <c r="AJ595" s="1"/>
      <c r="AN595" s="1"/>
    </row>
    <row r="596" spans="1:40" s="11" customFormat="1" x14ac:dyDescent="0.25">
      <c r="A596" s="348"/>
      <c r="B596" s="23"/>
      <c r="C596" s="14"/>
      <c r="D596" s="14"/>
      <c r="E596" s="107"/>
      <c r="F596" s="107"/>
      <c r="G596" s="107"/>
      <c r="H596" s="107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1"/>
      <c r="AJ596" s="1"/>
      <c r="AN596" s="1"/>
    </row>
    <row r="597" spans="1:40" s="11" customFormat="1" x14ac:dyDescent="0.25">
      <c r="A597" s="348"/>
      <c r="B597" s="23"/>
      <c r="C597" s="14"/>
      <c r="D597" s="14"/>
      <c r="E597" s="107"/>
      <c r="F597" s="107"/>
      <c r="G597" s="107"/>
      <c r="H597" s="107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1"/>
      <c r="AJ597" s="1"/>
      <c r="AN597" s="1"/>
    </row>
    <row r="598" spans="1:40" s="11" customFormat="1" x14ac:dyDescent="0.25">
      <c r="A598" s="348"/>
      <c r="B598" s="23"/>
      <c r="C598" s="14"/>
      <c r="D598" s="14"/>
      <c r="E598" s="107"/>
      <c r="F598" s="107"/>
      <c r="G598" s="107"/>
      <c r="H598" s="107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1"/>
      <c r="AJ598" s="1"/>
      <c r="AN598" s="1"/>
    </row>
    <row r="599" spans="1:40" s="11" customFormat="1" x14ac:dyDescent="0.25">
      <c r="A599" s="348"/>
      <c r="B599" s="23"/>
      <c r="C599" s="14"/>
      <c r="D599" s="14"/>
      <c r="E599" s="107"/>
      <c r="F599" s="107"/>
      <c r="G599" s="107"/>
      <c r="H599" s="107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1"/>
      <c r="AJ599" s="1"/>
      <c r="AN599" s="1"/>
    </row>
    <row r="600" spans="1:40" s="11" customFormat="1" x14ac:dyDescent="0.25">
      <c r="A600" s="348"/>
      <c r="B600" s="23"/>
      <c r="C600" s="14"/>
      <c r="D600" s="14"/>
      <c r="E600" s="107"/>
      <c r="F600" s="107"/>
      <c r="G600" s="107"/>
      <c r="H600" s="107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1"/>
      <c r="AJ600" s="1"/>
      <c r="AN600" s="1"/>
    </row>
    <row r="601" spans="1:40" s="11" customFormat="1" x14ac:dyDescent="0.25">
      <c r="A601" s="348"/>
      <c r="B601" s="23"/>
      <c r="C601" s="14"/>
      <c r="D601" s="14"/>
      <c r="E601" s="107"/>
      <c r="F601" s="107"/>
      <c r="G601" s="107"/>
      <c r="H601" s="107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1"/>
      <c r="AJ601" s="1"/>
      <c r="AN601" s="1"/>
    </row>
    <row r="602" spans="1:40" s="11" customFormat="1" x14ac:dyDescent="0.25">
      <c r="A602" s="348"/>
      <c r="B602" s="23"/>
      <c r="C602" s="14"/>
      <c r="D602" s="14"/>
      <c r="E602" s="107"/>
      <c r="F602" s="107"/>
      <c r="G602" s="107"/>
      <c r="H602" s="107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1"/>
      <c r="AJ602" s="1"/>
      <c r="AN602" s="1"/>
    </row>
    <row r="603" spans="1:40" s="11" customFormat="1" x14ac:dyDescent="0.25">
      <c r="A603" s="348"/>
      <c r="B603" s="23"/>
      <c r="C603" s="14"/>
      <c r="D603" s="14"/>
      <c r="E603" s="107"/>
      <c r="F603" s="107"/>
      <c r="G603" s="107"/>
      <c r="H603" s="107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1"/>
      <c r="AJ603" s="1"/>
      <c r="AN603" s="1"/>
    </row>
    <row r="604" spans="1:40" s="11" customFormat="1" x14ac:dyDescent="0.25">
      <c r="A604" s="348"/>
      <c r="B604" s="23"/>
      <c r="C604" s="14"/>
      <c r="D604" s="14"/>
      <c r="E604" s="107"/>
      <c r="F604" s="107"/>
      <c r="G604" s="107"/>
      <c r="H604" s="107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1"/>
      <c r="AJ604" s="1"/>
      <c r="AN604" s="1"/>
    </row>
    <row r="605" spans="1:40" s="11" customFormat="1" x14ac:dyDescent="0.25">
      <c r="A605" s="348"/>
      <c r="B605" s="23"/>
      <c r="C605" s="14"/>
      <c r="D605" s="14"/>
      <c r="E605" s="107"/>
      <c r="F605" s="107"/>
      <c r="G605" s="107"/>
      <c r="H605" s="107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1"/>
      <c r="AJ605" s="1"/>
      <c r="AN605" s="1"/>
    </row>
    <row r="606" spans="1:40" s="11" customFormat="1" x14ac:dyDescent="0.25">
      <c r="A606" s="348"/>
      <c r="B606" s="23"/>
      <c r="C606" s="14"/>
      <c r="D606" s="14"/>
      <c r="E606" s="107"/>
      <c r="F606" s="107"/>
      <c r="G606" s="107"/>
      <c r="H606" s="107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1"/>
      <c r="AJ606" s="1"/>
      <c r="AN606" s="1"/>
    </row>
    <row r="607" spans="1:40" s="11" customFormat="1" x14ac:dyDescent="0.25">
      <c r="A607" s="348"/>
      <c r="B607" s="23"/>
      <c r="C607" s="14"/>
      <c r="D607" s="14"/>
      <c r="E607" s="107"/>
      <c r="F607" s="107"/>
      <c r="G607" s="107"/>
      <c r="H607" s="107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1"/>
      <c r="AJ607" s="1"/>
      <c r="AN607" s="1"/>
    </row>
    <row r="608" spans="1:40" s="11" customFormat="1" x14ac:dyDescent="0.25">
      <c r="A608" s="348"/>
      <c r="B608" s="23"/>
      <c r="C608" s="14"/>
      <c r="D608" s="14"/>
      <c r="E608" s="107"/>
      <c r="F608" s="107"/>
      <c r="G608" s="107"/>
      <c r="H608" s="107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1"/>
      <c r="AJ608" s="1"/>
      <c r="AN608" s="1"/>
    </row>
    <row r="609" spans="1:40" s="11" customFormat="1" x14ac:dyDescent="0.25">
      <c r="A609" s="348"/>
      <c r="B609" s="23"/>
      <c r="C609" s="14"/>
      <c r="D609" s="14"/>
      <c r="E609" s="107"/>
      <c r="F609" s="107"/>
      <c r="G609" s="107"/>
      <c r="H609" s="107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1"/>
      <c r="AJ609" s="1"/>
      <c r="AN609" s="1"/>
    </row>
    <row r="610" spans="1:40" s="11" customFormat="1" x14ac:dyDescent="0.25">
      <c r="A610" s="348"/>
      <c r="B610" s="23"/>
      <c r="C610" s="14"/>
      <c r="D610" s="14"/>
      <c r="E610" s="107"/>
      <c r="F610" s="107"/>
      <c r="G610" s="107"/>
      <c r="H610" s="107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1"/>
      <c r="AJ610" s="1"/>
      <c r="AN610" s="1"/>
    </row>
    <row r="611" spans="1:40" s="11" customFormat="1" x14ac:dyDescent="0.25">
      <c r="A611" s="348"/>
      <c r="B611" s="23"/>
      <c r="C611" s="14"/>
      <c r="D611" s="14"/>
      <c r="E611" s="107"/>
      <c r="F611" s="107"/>
      <c r="G611" s="107"/>
      <c r="H611" s="107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1"/>
      <c r="AJ611" s="1"/>
      <c r="AN611" s="1"/>
    </row>
    <row r="612" spans="1:40" s="11" customFormat="1" x14ac:dyDescent="0.25">
      <c r="A612" s="348"/>
      <c r="B612" s="23"/>
      <c r="C612" s="14"/>
      <c r="D612" s="14"/>
      <c r="E612" s="107"/>
      <c r="F612" s="107"/>
      <c r="G612" s="107"/>
      <c r="H612" s="107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1"/>
      <c r="AJ612" s="1"/>
      <c r="AN612" s="1"/>
    </row>
    <row r="613" spans="1:40" s="11" customFormat="1" x14ac:dyDescent="0.25">
      <c r="A613" s="348"/>
      <c r="B613" s="23"/>
      <c r="C613" s="14"/>
      <c r="D613" s="14"/>
      <c r="E613" s="107"/>
      <c r="F613" s="107"/>
      <c r="G613" s="107"/>
      <c r="H613" s="107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1"/>
      <c r="AJ613" s="1"/>
      <c r="AN613" s="1"/>
    </row>
    <row r="614" spans="1:40" s="11" customFormat="1" x14ac:dyDescent="0.25">
      <c r="A614" s="348"/>
      <c r="B614" s="23"/>
      <c r="C614" s="14"/>
      <c r="D614" s="14"/>
      <c r="E614" s="107"/>
      <c r="F614" s="107"/>
      <c r="G614" s="107"/>
      <c r="H614" s="107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1"/>
      <c r="AJ614" s="1"/>
      <c r="AN614" s="1"/>
    </row>
    <row r="615" spans="1:40" s="11" customFormat="1" x14ac:dyDescent="0.25">
      <c r="A615" s="348"/>
      <c r="B615" s="23"/>
      <c r="C615" s="14"/>
      <c r="D615" s="14"/>
      <c r="E615" s="107"/>
      <c r="F615" s="107"/>
      <c r="G615" s="107"/>
      <c r="H615" s="107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1"/>
      <c r="AJ615" s="1"/>
      <c r="AN615" s="1"/>
    </row>
    <row r="616" spans="1:40" s="11" customFormat="1" x14ac:dyDescent="0.25">
      <c r="A616" s="348"/>
      <c r="B616" s="23"/>
      <c r="C616" s="14"/>
      <c r="D616" s="14"/>
      <c r="E616" s="107"/>
      <c r="F616" s="107"/>
      <c r="G616" s="107"/>
      <c r="H616" s="107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1"/>
      <c r="AJ616" s="1"/>
      <c r="AN616" s="1"/>
    </row>
    <row r="617" spans="1:40" s="11" customFormat="1" x14ac:dyDescent="0.25">
      <c r="A617" s="348"/>
      <c r="B617" s="23"/>
      <c r="C617" s="14"/>
      <c r="D617" s="14"/>
      <c r="E617" s="107"/>
      <c r="F617" s="107"/>
      <c r="G617" s="107"/>
      <c r="H617" s="107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1"/>
      <c r="AJ617" s="1"/>
      <c r="AN617" s="1"/>
    </row>
    <row r="618" spans="1:40" s="11" customFormat="1" x14ac:dyDescent="0.25">
      <c r="A618" s="348"/>
      <c r="B618" s="23"/>
      <c r="C618" s="14"/>
      <c r="D618" s="14"/>
      <c r="E618" s="107"/>
      <c r="F618" s="107"/>
      <c r="G618" s="107"/>
      <c r="H618" s="107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1"/>
      <c r="AJ618" s="1"/>
      <c r="AN618" s="1"/>
    </row>
    <row r="619" spans="1:40" s="11" customFormat="1" x14ac:dyDescent="0.25">
      <c r="A619" s="348"/>
      <c r="B619" s="23"/>
      <c r="C619" s="14"/>
      <c r="D619" s="14"/>
      <c r="E619" s="107"/>
      <c r="F619" s="107"/>
      <c r="G619" s="107"/>
      <c r="H619" s="107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1"/>
      <c r="AJ619" s="1"/>
      <c r="AN619" s="1"/>
    </row>
    <row r="620" spans="1:40" s="11" customFormat="1" x14ac:dyDescent="0.25">
      <c r="A620" s="348"/>
      <c r="B620" s="23"/>
      <c r="C620" s="14"/>
      <c r="D620" s="14"/>
      <c r="E620" s="107"/>
      <c r="F620" s="107"/>
      <c r="G620" s="107"/>
      <c r="H620" s="107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1"/>
      <c r="AJ620" s="1"/>
      <c r="AN620" s="1"/>
    </row>
    <row r="621" spans="1:40" s="11" customFormat="1" x14ac:dyDescent="0.25">
      <c r="A621" s="348"/>
      <c r="B621" s="23"/>
      <c r="C621" s="14"/>
      <c r="D621" s="14"/>
      <c r="E621" s="107"/>
      <c r="F621" s="107"/>
      <c r="G621" s="107"/>
      <c r="H621" s="107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1"/>
      <c r="AJ621" s="1"/>
      <c r="AN621" s="1"/>
    </row>
    <row r="622" spans="1:40" s="11" customFormat="1" x14ac:dyDescent="0.25">
      <c r="A622" s="348"/>
      <c r="B622" s="23"/>
      <c r="C622" s="14"/>
      <c r="D622" s="14"/>
      <c r="E622" s="107"/>
      <c r="F622" s="107"/>
      <c r="G622" s="107"/>
      <c r="H622" s="107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1"/>
      <c r="AJ622" s="1"/>
      <c r="AN622" s="1"/>
    </row>
    <row r="623" spans="1:40" s="11" customFormat="1" x14ac:dyDescent="0.25">
      <c r="A623" s="348"/>
      <c r="B623" s="23"/>
      <c r="C623" s="14"/>
      <c r="D623" s="14"/>
      <c r="E623" s="107"/>
      <c r="F623" s="107"/>
      <c r="G623" s="107"/>
      <c r="H623" s="107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1"/>
      <c r="AJ623" s="1"/>
      <c r="AN623" s="1"/>
    </row>
    <row r="624" spans="1:40" s="11" customFormat="1" x14ac:dyDescent="0.25">
      <c r="A624" s="348"/>
      <c r="B624" s="23"/>
      <c r="C624" s="14"/>
      <c r="D624" s="14"/>
      <c r="E624" s="107"/>
      <c r="F624" s="107"/>
      <c r="G624" s="107"/>
      <c r="H624" s="107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1"/>
      <c r="AJ624" s="1"/>
      <c r="AN624" s="1"/>
    </row>
    <row r="625" spans="1:40" s="11" customFormat="1" x14ac:dyDescent="0.25">
      <c r="A625" s="348"/>
      <c r="B625" s="23"/>
      <c r="C625" s="14"/>
      <c r="D625" s="14"/>
      <c r="E625" s="107"/>
      <c r="F625" s="107"/>
      <c r="G625" s="107"/>
      <c r="H625" s="107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1"/>
      <c r="AJ625" s="1"/>
      <c r="AN625" s="1"/>
    </row>
    <row r="626" spans="1:40" s="11" customFormat="1" x14ac:dyDescent="0.25">
      <c r="A626" s="348"/>
      <c r="B626" s="23"/>
      <c r="C626" s="14"/>
      <c r="D626" s="14"/>
      <c r="E626" s="107"/>
      <c r="F626" s="107"/>
      <c r="G626" s="107"/>
      <c r="H626" s="107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1"/>
      <c r="AJ626" s="1"/>
      <c r="AN626" s="1"/>
    </row>
    <row r="627" spans="1:40" s="11" customFormat="1" x14ac:dyDescent="0.25">
      <c r="A627" s="348"/>
      <c r="B627" s="23"/>
      <c r="C627" s="14"/>
      <c r="D627" s="14"/>
      <c r="E627" s="107"/>
      <c r="F627" s="107"/>
      <c r="G627" s="107"/>
      <c r="H627" s="107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1"/>
      <c r="AJ627" s="1"/>
      <c r="AN627" s="1"/>
    </row>
    <row r="628" spans="1:40" s="11" customFormat="1" x14ac:dyDescent="0.25">
      <c r="A628" s="348"/>
      <c r="B628" s="23"/>
      <c r="C628" s="14"/>
      <c r="D628" s="14"/>
      <c r="E628" s="107"/>
      <c r="F628" s="107"/>
      <c r="G628" s="107"/>
      <c r="H628" s="107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1"/>
      <c r="AJ628" s="1"/>
      <c r="AN628" s="1"/>
    </row>
    <row r="629" spans="1:40" s="11" customFormat="1" x14ac:dyDescent="0.25">
      <c r="A629" s="348"/>
      <c r="B629" s="23"/>
      <c r="C629" s="14"/>
      <c r="D629" s="14"/>
      <c r="E629" s="107"/>
      <c r="F629" s="107"/>
      <c r="G629" s="107"/>
      <c r="H629" s="107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1"/>
      <c r="AJ629" s="1"/>
      <c r="AN629" s="1"/>
    </row>
    <row r="630" spans="1:40" s="11" customFormat="1" x14ac:dyDescent="0.25">
      <c r="A630" s="348"/>
      <c r="B630" s="23"/>
      <c r="C630" s="14"/>
      <c r="D630" s="14"/>
      <c r="E630" s="107"/>
      <c r="F630" s="107"/>
      <c r="G630" s="107"/>
      <c r="H630" s="107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1"/>
      <c r="AJ630" s="1"/>
      <c r="AN630" s="1"/>
    </row>
    <row r="631" spans="1:40" s="11" customFormat="1" x14ac:dyDescent="0.25">
      <c r="A631" s="348"/>
      <c r="B631" s="23"/>
      <c r="C631" s="14"/>
      <c r="D631" s="14"/>
      <c r="E631" s="107"/>
      <c r="F631" s="107"/>
      <c r="G631" s="107"/>
      <c r="H631" s="107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1"/>
      <c r="AJ631" s="1"/>
      <c r="AN631" s="1"/>
    </row>
    <row r="632" spans="1:40" s="11" customFormat="1" x14ac:dyDescent="0.25">
      <c r="A632" s="348"/>
      <c r="B632" s="23"/>
      <c r="C632" s="14"/>
      <c r="D632" s="14"/>
      <c r="E632" s="107"/>
      <c r="F632" s="107"/>
      <c r="G632" s="107"/>
      <c r="H632" s="107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1"/>
      <c r="AJ632" s="1"/>
      <c r="AN632" s="1"/>
    </row>
    <row r="633" spans="1:40" s="11" customFormat="1" x14ac:dyDescent="0.25">
      <c r="A633" s="348"/>
      <c r="B633" s="23"/>
      <c r="C633" s="14"/>
      <c r="D633" s="14"/>
      <c r="E633" s="107"/>
      <c r="F633" s="107"/>
      <c r="G633" s="107"/>
      <c r="H633" s="107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1"/>
      <c r="AJ633" s="1"/>
      <c r="AN633" s="1"/>
    </row>
    <row r="634" spans="1:40" s="11" customFormat="1" x14ac:dyDescent="0.25">
      <c r="A634" s="348"/>
      <c r="B634" s="23"/>
      <c r="C634" s="14"/>
      <c r="D634" s="14"/>
      <c r="E634" s="107"/>
      <c r="F634" s="107"/>
      <c r="G634" s="107"/>
      <c r="H634" s="107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1"/>
      <c r="AJ634" s="1"/>
      <c r="AN634" s="1"/>
    </row>
    <row r="635" spans="1:40" s="11" customFormat="1" x14ac:dyDescent="0.25">
      <c r="A635" s="348"/>
      <c r="B635" s="23"/>
      <c r="C635" s="14"/>
      <c r="D635" s="14"/>
      <c r="E635" s="107"/>
      <c r="F635" s="107"/>
      <c r="G635" s="107"/>
      <c r="H635" s="107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1"/>
      <c r="AJ635" s="1"/>
      <c r="AN635" s="1"/>
    </row>
    <row r="636" spans="1:40" s="11" customFormat="1" x14ac:dyDescent="0.25">
      <c r="A636" s="348"/>
      <c r="B636" s="23"/>
      <c r="C636" s="14"/>
      <c r="D636" s="14"/>
      <c r="E636" s="107"/>
      <c r="F636" s="107"/>
      <c r="G636" s="107"/>
      <c r="H636" s="107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1"/>
      <c r="AJ636" s="1"/>
      <c r="AN636" s="1"/>
    </row>
    <row r="637" spans="1:40" s="11" customFormat="1" x14ac:dyDescent="0.25">
      <c r="A637" s="348"/>
      <c r="B637" s="23"/>
      <c r="C637" s="14"/>
      <c r="D637" s="14"/>
      <c r="E637" s="107"/>
      <c r="F637" s="107"/>
      <c r="G637" s="107"/>
      <c r="H637" s="107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1"/>
      <c r="AJ637" s="1"/>
      <c r="AN637" s="1"/>
    </row>
    <row r="638" spans="1:40" s="11" customFormat="1" x14ac:dyDescent="0.25">
      <c r="A638" s="348"/>
      <c r="B638" s="23"/>
      <c r="C638" s="14"/>
      <c r="D638" s="14"/>
      <c r="E638" s="107"/>
      <c r="F638" s="107"/>
      <c r="G638" s="107"/>
      <c r="H638" s="107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1"/>
      <c r="AJ638" s="1"/>
      <c r="AN638" s="1"/>
    </row>
    <row r="639" spans="1:40" s="11" customFormat="1" x14ac:dyDescent="0.25">
      <c r="A639" s="348"/>
      <c r="B639" s="23"/>
      <c r="C639" s="14"/>
      <c r="D639" s="14"/>
      <c r="E639" s="107"/>
      <c r="F639" s="107"/>
      <c r="G639" s="107"/>
      <c r="H639" s="107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1"/>
      <c r="AJ639" s="1"/>
      <c r="AN639" s="1"/>
    </row>
    <row r="640" spans="1:40" s="11" customFormat="1" x14ac:dyDescent="0.25">
      <c r="A640" s="348"/>
      <c r="B640" s="23"/>
      <c r="C640" s="14"/>
      <c r="D640" s="14"/>
      <c r="E640" s="107"/>
      <c r="F640" s="107"/>
      <c r="G640" s="107"/>
      <c r="H640" s="107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1"/>
      <c r="AJ640" s="1"/>
      <c r="AN640" s="1"/>
    </row>
    <row r="641" spans="1:40" s="11" customFormat="1" x14ac:dyDescent="0.25">
      <c r="A641" s="348"/>
      <c r="B641" s="23"/>
      <c r="C641" s="14"/>
      <c r="D641" s="14"/>
      <c r="E641" s="107"/>
      <c r="F641" s="107"/>
      <c r="G641" s="107"/>
      <c r="H641" s="107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1"/>
      <c r="AJ641" s="1"/>
      <c r="AN641" s="1"/>
    </row>
    <row r="642" spans="1:40" s="11" customFormat="1" x14ac:dyDescent="0.25">
      <c r="A642" s="348"/>
      <c r="B642" s="23"/>
      <c r="C642" s="14"/>
      <c r="D642" s="14"/>
      <c r="E642" s="107"/>
      <c r="F642" s="107"/>
      <c r="G642" s="107"/>
      <c r="H642" s="107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1"/>
      <c r="AJ642" s="1"/>
      <c r="AN642" s="1"/>
    </row>
    <row r="643" spans="1:40" s="11" customFormat="1" x14ac:dyDescent="0.25">
      <c r="A643" s="348"/>
      <c r="B643" s="23"/>
      <c r="C643" s="14"/>
      <c r="D643" s="14"/>
      <c r="E643" s="107"/>
      <c r="F643" s="107"/>
      <c r="G643" s="107"/>
      <c r="H643" s="107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1"/>
      <c r="AJ643" s="1"/>
      <c r="AN643" s="1"/>
    </row>
    <row r="644" spans="1:40" s="11" customFormat="1" x14ac:dyDescent="0.25">
      <c r="A644" s="348"/>
      <c r="B644" s="23"/>
      <c r="C644" s="14"/>
      <c r="D644" s="14"/>
      <c r="E644" s="107"/>
      <c r="F644" s="107"/>
      <c r="G644" s="107"/>
      <c r="H644" s="107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1"/>
      <c r="AJ644" s="1"/>
      <c r="AN644" s="1"/>
    </row>
    <row r="645" spans="1:40" s="11" customFormat="1" x14ac:dyDescent="0.25">
      <c r="A645" s="348"/>
      <c r="B645" s="23"/>
      <c r="C645" s="14"/>
      <c r="D645" s="14"/>
      <c r="E645" s="107"/>
      <c r="F645" s="107"/>
      <c r="G645" s="107"/>
      <c r="H645" s="107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1"/>
      <c r="AJ645" s="1"/>
      <c r="AN645" s="1"/>
    </row>
    <row r="646" spans="1:40" s="11" customFormat="1" x14ac:dyDescent="0.25">
      <c r="A646" s="348"/>
      <c r="B646" s="23"/>
      <c r="C646" s="14"/>
      <c r="D646" s="14"/>
      <c r="E646" s="107"/>
      <c r="F646" s="107"/>
      <c r="G646" s="107"/>
      <c r="H646" s="107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1"/>
      <c r="AJ646" s="1"/>
      <c r="AN646" s="1"/>
    </row>
    <row r="647" spans="1:40" s="11" customFormat="1" x14ac:dyDescent="0.25">
      <c r="A647" s="348"/>
      <c r="B647" s="23"/>
      <c r="C647" s="14"/>
      <c r="D647" s="14"/>
      <c r="E647" s="107"/>
      <c r="F647" s="107"/>
      <c r="G647" s="107"/>
      <c r="H647" s="107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1"/>
      <c r="AJ647" s="1"/>
      <c r="AN647" s="1"/>
    </row>
    <row r="648" spans="1:40" s="11" customFormat="1" x14ac:dyDescent="0.25">
      <c r="A648" s="348"/>
      <c r="B648" s="23"/>
      <c r="C648" s="14"/>
      <c r="D648" s="14"/>
      <c r="E648" s="107"/>
      <c r="F648" s="107"/>
      <c r="G648" s="107"/>
      <c r="H648" s="107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1"/>
      <c r="AJ648" s="1"/>
      <c r="AN648" s="1"/>
    </row>
    <row r="649" spans="1:40" s="11" customFormat="1" x14ac:dyDescent="0.25">
      <c r="A649" s="348"/>
      <c r="B649" s="23"/>
      <c r="C649" s="14"/>
      <c r="D649" s="14"/>
      <c r="E649" s="107"/>
      <c r="F649" s="107"/>
      <c r="G649" s="107"/>
      <c r="H649" s="107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1"/>
      <c r="AJ649" s="1"/>
      <c r="AN649" s="1"/>
    </row>
    <row r="650" spans="1:40" s="11" customFormat="1" x14ac:dyDescent="0.25">
      <c r="A650" s="348"/>
      <c r="B650" s="23"/>
      <c r="C650" s="14"/>
      <c r="D650" s="14"/>
      <c r="E650" s="107"/>
      <c r="F650" s="107"/>
      <c r="G650" s="107"/>
      <c r="H650" s="107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1"/>
      <c r="AJ650" s="1"/>
      <c r="AN650" s="1"/>
    </row>
    <row r="651" spans="1:40" s="11" customFormat="1" x14ac:dyDescent="0.25">
      <c r="A651" s="348"/>
      <c r="B651" s="23"/>
      <c r="C651" s="14"/>
      <c r="D651" s="14"/>
      <c r="E651" s="107"/>
      <c r="F651" s="107"/>
      <c r="G651" s="107"/>
      <c r="H651" s="107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1"/>
      <c r="AJ651" s="1"/>
      <c r="AN651" s="1"/>
    </row>
    <row r="652" spans="1:40" s="11" customFormat="1" x14ac:dyDescent="0.25">
      <c r="A652" s="348"/>
      <c r="B652" s="23"/>
      <c r="C652" s="14"/>
      <c r="D652" s="14"/>
      <c r="E652" s="107"/>
      <c r="F652" s="107"/>
      <c r="G652" s="107"/>
      <c r="H652" s="107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1"/>
      <c r="AJ652" s="1"/>
      <c r="AN652" s="1"/>
    </row>
    <row r="653" spans="1:40" s="11" customFormat="1" x14ac:dyDescent="0.25">
      <c r="A653" s="348"/>
      <c r="B653" s="23"/>
      <c r="C653" s="14"/>
      <c r="D653" s="14"/>
      <c r="E653" s="107"/>
      <c r="F653" s="107"/>
      <c r="G653" s="107"/>
      <c r="H653" s="107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1"/>
      <c r="AJ653" s="1"/>
      <c r="AN653" s="1"/>
    </row>
    <row r="654" spans="1:40" s="11" customFormat="1" x14ac:dyDescent="0.25">
      <c r="A654" s="348"/>
      <c r="B654" s="23"/>
      <c r="C654" s="14"/>
      <c r="D654" s="14"/>
      <c r="E654" s="107"/>
      <c r="F654" s="107"/>
      <c r="G654" s="107"/>
      <c r="H654" s="107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1"/>
      <c r="AJ654" s="1"/>
      <c r="AN654" s="1"/>
    </row>
    <row r="655" spans="1:40" s="11" customFormat="1" x14ac:dyDescent="0.25">
      <c r="A655" s="348"/>
      <c r="B655" s="23"/>
      <c r="C655" s="14"/>
      <c r="D655" s="14"/>
      <c r="E655" s="107"/>
      <c r="F655" s="107"/>
      <c r="G655" s="107"/>
      <c r="H655" s="107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1"/>
      <c r="AJ655" s="1"/>
      <c r="AN655" s="1"/>
    </row>
    <row r="656" spans="1:40" s="11" customFormat="1" x14ac:dyDescent="0.25">
      <c r="A656" s="348"/>
      <c r="B656" s="23"/>
      <c r="C656" s="14"/>
      <c r="D656" s="14"/>
      <c r="E656" s="107"/>
      <c r="F656" s="107"/>
      <c r="G656" s="107"/>
      <c r="H656" s="107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1"/>
      <c r="AJ656" s="1"/>
      <c r="AN656" s="1"/>
    </row>
    <row r="657" spans="1:40" s="11" customFormat="1" x14ac:dyDescent="0.25">
      <c r="A657" s="348"/>
      <c r="B657" s="23"/>
      <c r="C657" s="14"/>
      <c r="D657" s="14"/>
      <c r="E657" s="107"/>
      <c r="F657" s="107"/>
      <c r="G657" s="107"/>
      <c r="H657" s="107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1"/>
      <c r="AJ657" s="1"/>
      <c r="AN657" s="1"/>
    </row>
    <row r="658" spans="1:40" s="11" customFormat="1" x14ac:dyDescent="0.25">
      <c r="A658" s="348"/>
      <c r="B658" s="23"/>
      <c r="C658" s="14"/>
      <c r="D658" s="14"/>
      <c r="E658" s="107"/>
      <c r="F658" s="107"/>
      <c r="G658" s="107"/>
      <c r="H658" s="107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1"/>
      <c r="AJ658" s="1"/>
      <c r="AN658" s="1"/>
    </row>
    <row r="659" spans="1:40" s="11" customFormat="1" x14ac:dyDescent="0.25">
      <c r="A659" s="348"/>
      <c r="B659" s="23"/>
      <c r="C659" s="14"/>
      <c r="D659" s="14"/>
      <c r="E659" s="107"/>
      <c r="F659" s="107"/>
      <c r="G659" s="107"/>
      <c r="H659" s="107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1"/>
      <c r="AJ659" s="1"/>
      <c r="AN659" s="1"/>
    </row>
    <row r="660" spans="1:40" s="11" customFormat="1" x14ac:dyDescent="0.25">
      <c r="A660" s="348"/>
      <c r="B660" s="23"/>
      <c r="C660" s="14"/>
      <c r="D660" s="14"/>
      <c r="E660" s="107"/>
      <c r="F660" s="107"/>
      <c r="G660" s="107"/>
      <c r="H660" s="107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1"/>
      <c r="AJ660" s="1"/>
      <c r="AN660" s="1"/>
    </row>
    <row r="661" spans="1:40" s="11" customFormat="1" x14ac:dyDescent="0.25">
      <c r="A661" s="348"/>
      <c r="B661" s="23"/>
      <c r="C661" s="14"/>
      <c r="D661" s="14"/>
      <c r="E661" s="107"/>
      <c r="F661" s="107"/>
      <c r="G661" s="107"/>
      <c r="H661" s="107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1"/>
      <c r="AJ661" s="1"/>
      <c r="AN661" s="1"/>
    </row>
    <row r="662" spans="1:40" s="11" customFormat="1" x14ac:dyDescent="0.25">
      <c r="A662" s="348"/>
      <c r="B662" s="23"/>
      <c r="C662" s="14"/>
      <c r="D662" s="14"/>
      <c r="E662" s="107"/>
      <c r="F662" s="107"/>
      <c r="G662" s="107"/>
      <c r="H662" s="107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1"/>
      <c r="AJ662" s="1"/>
      <c r="AN662" s="1"/>
    </row>
    <row r="663" spans="1:40" s="11" customFormat="1" x14ac:dyDescent="0.25">
      <c r="A663" s="348"/>
      <c r="B663" s="23"/>
      <c r="C663" s="14"/>
      <c r="D663" s="14"/>
      <c r="E663" s="107"/>
      <c r="F663" s="107"/>
      <c r="G663" s="107"/>
      <c r="H663" s="107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1"/>
      <c r="AJ663" s="1"/>
      <c r="AN663" s="1"/>
    </row>
    <row r="664" spans="1:40" s="11" customFormat="1" x14ac:dyDescent="0.25">
      <c r="A664" s="348"/>
      <c r="B664" s="23"/>
      <c r="C664" s="14"/>
      <c r="D664" s="14"/>
      <c r="E664" s="107"/>
      <c r="F664" s="107"/>
      <c r="G664" s="107"/>
      <c r="H664" s="107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1"/>
      <c r="AJ664" s="1"/>
      <c r="AN664" s="1"/>
    </row>
    <row r="665" spans="1:40" s="11" customFormat="1" x14ac:dyDescent="0.25">
      <c r="A665" s="348"/>
      <c r="B665" s="23"/>
      <c r="C665" s="14"/>
      <c r="D665" s="14"/>
      <c r="E665" s="107"/>
      <c r="F665" s="107"/>
      <c r="G665" s="107"/>
      <c r="H665" s="107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1"/>
      <c r="AJ665" s="1"/>
      <c r="AN665" s="1"/>
    </row>
    <row r="666" spans="1:40" s="11" customFormat="1" x14ac:dyDescent="0.25">
      <c r="A666" s="348"/>
      <c r="B666" s="23"/>
      <c r="C666" s="14"/>
      <c r="D666" s="14"/>
      <c r="E666" s="107"/>
      <c r="F666" s="107"/>
      <c r="G666" s="107"/>
      <c r="H666" s="107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1"/>
      <c r="AJ666" s="1"/>
      <c r="AN666" s="1"/>
    </row>
    <row r="667" spans="1:40" s="11" customFormat="1" x14ac:dyDescent="0.25">
      <c r="A667" s="348"/>
      <c r="B667" s="23"/>
      <c r="C667" s="14"/>
      <c r="D667" s="14"/>
      <c r="E667" s="107"/>
      <c r="F667" s="107"/>
      <c r="G667" s="107"/>
      <c r="H667" s="107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1"/>
      <c r="AJ667" s="1"/>
      <c r="AN667" s="1"/>
    </row>
    <row r="668" spans="1:40" s="11" customFormat="1" x14ac:dyDescent="0.25">
      <c r="A668" s="348"/>
      <c r="B668" s="23"/>
      <c r="C668" s="14"/>
      <c r="D668" s="14"/>
      <c r="E668" s="107"/>
      <c r="F668" s="107"/>
      <c r="G668" s="107"/>
      <c r="H668" s="107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1"/>
      <c r="AJ668" s="1"/>
      <c r="AN668" s="1"/>
    </row>
    <row r="669" spans="1:40" s="11" customFormat="1" x14ac:dyDescent="0.25">
      <c r="A669" s="348"/>
      <c r="B669" s="23"/>
      <c r="C669" s="14"/>
      <c r="D669" s="14"/>
      <c r="E669" s="107"/>
      <c r="F669" s="107"/>
      <c r="G669" s="107"/>
      <c r="H669" s="107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1"/>
      <c r="AJ669" s="1"/>
      <c r="AN669" s="1"/>
    </row>
    <row r="670" spans="1:40" s="11" customFormat="1" x14ac:dyDescent="0.25">
      <c r="A670" s="348"/>
      <c r="B670" s="23"/>
      <c r="C670" s="14"/>
      <c r="D670" s="14"/>
      <c r="E670" s="107"/>
      <c r="F670" s="107"/>
      <c r="G670" s="107"/>
      <c r="H670" s="107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1"/>
      <c r="AJ670" s="1"/>
      <c r="AN670" s="1"/>
    </row>
    <row r="671" spans="1:40" s="11" customFormat="1" x14ac:dyDescent="0.25">
      <c r="A671" s="348"/>
      <c r="B671" s="23"/>
      <c r="C671" s="14"/>
      <c r="D671" s="14"/>
      <c r="E671" s="107"/>
      <c r="F671" s="107"/>
      <c r="G671" s="107"/>
      <c r="H671" s="107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1"/>
      <c r="AJ671" s="1"/>
      <c r="AN671" s="1"/>
    </row>
    <row r="672" spans="1:40" s="11" customFormat="1" x14ac:dyDescent="0.25">
      <c r="A672" s="348"/>
      <c r="B672" s="23"/>
      <c r="C672" s="14"/>
      <c r="D672" s="14"/>
      <c r="E672" s="107"/>
      <c r="F672" s="107"/>
      <c r="G672" s="107"/>
      <c r="H672" s="107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1"/>
      <c r="AJ672" s="1"/>
      <c r="AN672" s="1"/>
    </row>
    <row r="673" spans="1:40" s="11" customFormat="1" x14ac:dyDescent="0.25">
      <c r="A673" s="348"/>
      <c r="B673" s="23"/>
      <c r="C673" s="14"/>
      <c r="D673" s="14"/>
      <c r="E673" s="107"/>
      <c r="F673" s="107"/>
      <c r="G673" s="107"/>
      <c r="H673" s="107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1"/>
      <c r="AJ673" s="1"/>
      <c r="AN673" s="1"/>
    </row>
    <row r="674" spans="1:40" s="11" customFormat="1" x14ac:dyDescent="0.25">
      <c r="A674" s="348"/>
      <c r="B674" s="23"/>
      <c r="C674" s="14"/>
      <c r="D674" s="14"/>
      <c r="E674" s="107"/>
      <c r="F674" s="107"/>
      <c r="G674" s="107"/>
      <c r="H674" s="107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1"/>
      <c r="AJ674" s="1"/>
      <c r="AN674" s="1"/>
    </row>
    <row r="675" spans="1:40" s="11" customFormat="1" x14ac:dyDescent="0.25">
      <c r="A675" s="348"/>
      <c r="B675" s="23"/>
      <c r="C675" s="14"/>
      <c r="D675" s="14"/>
      <c r="E675" s="107"/>
      <c r="F675" s="107"/>
      <c r="G675" s="107"/>
      <c r="H675" s="107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1"/>
      <c r="AJ675" s="1"/>
      <c r="AN675" s="1"/>
    </row>
    <row r="676" spans="1:40" s="11" customFormat="1" x14ac:dyDescent="0.25">
      <c r="A676" s="348"/>
      <c r="B676" s="23"/>
      <c r="C676" s="14"/>
      <c r="D676" s="14"/>
      <c r="E676" s="107"/>
      <c r="F676" s="107"/>
      <c r="G676" s="107"/>
      <c r="H676" s="107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1"/>
      <c r="AJ676" s="1"/>
      <c r="AN676" s="1"/>
    </row>
    <row r="677" spans="1:40" s="11" customFormat="1" x14ac:dyDescent="0.25">
      <c r="A677" s="348"/>
      <c r="B677" s="23"/>
      <c r="C677" s="14"/>
      <c r="D677" s="14"/>
      <c r="E677" s="107"/>
      <c r="F677" s="107"/>
      <c r="G677" s="107"/>
      <c r="H677" s="107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1"/>
      <c r="AJ677" s="1"/>
      <c r="AN677" s="1"/>
    </row>
    <row r="678" spans="1:40" s="11" customFormat="1" x14ac:dyDescent="0.25">
      <c r="A678" s="348"/>
      <c r="B678" s="23"/>
      <c r="C678" s="14"/>
      <c r="D678" s="14"/>
      <c r="E678" s="107"/>
      <c r="F678" s="107"/>
      <c r="G678" s="107"/>
      <c r="H678" s="107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1"/>
      <c r="AJ678" s="1"/>
      <c r="AN678" s="1"/>
    </row>
    <row r="679" spans="1:40" s="11" customFormat="1" x14ac:dyDescent="0.25">
      <c r="A679" s="348"/>
      <c r="B679" s="23"/>
      <c r="C679" s="14"/>
      <c r="D679" s="14"/>
      <c r="E679" s="107"/>
      <c r="F679" s="107"/>
      <c r="G679" s="107"/>
      <c r="H679" s="107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1"/>
      <c r="AJ679" s="1"/>
      <c r="AN679" s="1"/>
    </row>
    <row r="680" spans="1:40" s="11" customFormat="1" x14ac:dyDescent="0.25">
      <c r="A680" s="348"/>
      <c r="B680" s="23"/>
      <c r="C680" s="14"/>
      <c r="D680" s="14"/>
      <c r="E680" s="107"/>
      <c r="F680" s="107"/>
      <c r="G680" s="107"/>
      <c r="H680" s="107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1"/>
      <c r="AJ680" s="1"/>
      <c r="AN680" s="1"/>
    </row>
    <row r="681" spans="1:40" s="11" customFormat="1" x14ac:dyDescent="0.25">
      <c r="A681" s="348"/>
      <c r="B681" s="23"/>
      <c r="C681" s="14"/>
      <c r="D681" s="14"/>
      <c r="E681" s="107"/>
      <c r="F681" s="107"/>
      <c r="G681" s="107"/>
      <c r="H681" s="107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1"/>
      <c r="AJ681" s="1"/>
      <c r="AN681" s="1"/>
    </row>
    <row r="682" spans="1:40" s="11" customFormat="1" x14ac:dyDescent="0.25">
      <c r="A682" s="348"/>
      <c r="B682" s="23"/>
      <c r="C682" s="14"/>
      <c r="D682" s="14"/>
      <c r="E682" s="107"/>
      <c r="F682" s="107"/>
      <c r="G682" s="107"/>
      <c r="H682" s="107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1"/>
      <c r="AJ682" s="1"/>
      <c r="AN682" s="1"/>
    </row>
    <row r="683" spans="1:40" s="11" customFormat="1" x14ac:dyDescent="0.25">
      <c r="A683" s="348"/>
      <c r="B683" s="23"/>
      <c r="C683" s="14"/>
      <c r="D683" s="14"/>
      <c r="E683" s="107"/>
      <c r="F683" s="107"/>
      <c r="G683" s="107"/>
      <c r="H683" s="107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1"/>
      <c r="AJ683" s="1"/>
      <c r="AN683" s="1"/>
    </row>
    <row r="684" spans="1:40" s="11" customFormat="1" x14ac:dyDescent="0.25">
      <c r="A684" s="348"/>
      <c r="B684" s="23"/>
      <c r="C684" s="14"/>
      <c r="D684" s="14"/>
      <c r="E684" s="107"/>
      <c r="F684" s="107"/>
      <c r="G684" s="107"/>
      <c r="H684" s="107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1"/>
      <c r="AJ684" s="1"/>
      <c r="AN684" s="1"/>
    </row>
    <row r="685" spans="1:40" s="11" customFormat="1" x14ac:dyDescent="0.25">
      <c r="A685" s="348"/>
      <c r="B685" s="23"/>
      <c r="C685" s="14"/>
      <c r="D685" s="14"/>
      <c r="E685" s="107"/>
      <c r="F685" s="107"/>
      <c r="G685" s="107"/>
      <c r="H685" s="107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1"/>
      <c r="AJ685" s="1"/>
      <c r="AN685" s="1"/>
    </row>
    <row r="686" spans="1:40" s="11" customFormat="1" x14ac:dyDescent="0.25">
      <c r="A686" s="348"/>
      <c r="B686" s="23"/>
      <c r="C686" s="14"/>
      <c r="D686" s="14"/>
      <c r="E686" s="107"/>
      <c r="F686" s="107"/>
      <c r="G686" s="107"/>
      <c r="H686" s="107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1"/>
      <c r="AJ686" s="1"/>
      <c r="AN686" s="1"/>
    </row>
    <row r="687" spans="1:40" s="11" customFormat="1" x14ac:dyDescent="0.25">
      <c r="A687" s="348"/>
      <c r="B687" s="23"/>
      <c r="C687" s="14"/>
      <c r="D687" s="14"/>
      <c r="E687" s="107"/>
      <c r="F687" s="107"/>
      <c r="G687" s="107"/>
      <c r="H687" s="107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1"/>
      <c r="AJ687" s="1"/>
      <c r="AN687" s="1"/>
    </row>
    <row r="688" spans="1:40" s="11" customFormat="1" x14ac:dyDescent="0.25">
      <c r="A688" s="348"/>
      <c r="B688" s="23"/>
      <c r="C688" s="14"/>
      <c r="D688" s="14"/>
      <c r="E688" s="107"/>
      <c r="F688" s="107"/>
      <c r="G688" s="107"/>
      <c r="H688" s="107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1"/>
      <c r="AJ688" s="1"/>
      <c r="AN688" s="1"/>
    </row>
    <row r="689" spans="1:40" s="11" customFormat="1" x14ac:dyDescent="0.25">
      <c r="A689" s="348"/>
      <c r="B689" s="23"/>
      <c r="C689" s="14"/>
      <c r="D689" s="14"/>
      <c r="E689" s="107"/>
      <c r="F689" s="107"/>
      <c r="G689" s="107"/>
      <c r="H689" s="107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1"/>
      <c r="AJ689" s="1"/>
      <c r="AN689" s="1"/>
    </row>
    <row r="690" spans="1:40" s="11" customFormat="1" x14ac:dyDescent="0.25">
      <c r="A690" s="348"/>
      <c r="B690" s="23"/>
      <c r="C690" s="14"/>
      <c r="D690" s="14"/>
      <c r="E690" s="107"/>
      <c r="F690" s="107"/>
      <c r="G690" s="107"/>
      <c r="H690" s="107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1"/>
      <c r="AJ690" s="1"/>
      <c r="AN690" s="1"/>
    </row>
    <row r="691" spans="1:40" s="11" customFormat="1" x14ac:dyDescent="0.25">
      <c r="A691" s="348"/>
      <c r="B691" s="23"/>
      <c r="C691" s="14"/>
      <c r="D691" s="14"/>
      <c r="E691" s="107"/>
      <c r="F691" s="107"/>
      <c r="G691" s="107"/>
      <c r="H691" s="107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1"/>
      <c r="AJ691" s="1"/>
      <c r="AN691" s="1"/>
    </row>
    <row r="692" spans="1:40" s="11" customFormat="1" x14ac:dyDescent="0.25">
      <c r="A692" s="348"/>
      <c r="B692" s="23"/>
      <c r="C692" s="14"/>
      <c r="D692" s="14"/>
      <c r="E692" s="107"/>
      <c r="F692" s="107"/>
      <c r="G692" s="107"/>
      <c r="H692" s="107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1"/>
      <c r="AJ692" s="1"/>
      <c r="AN692" s="1"/>
    </row>
    <row r="693" spans="1:40" s="11" customFormat="1" x14ac:dyDescent="0.25">
      <c r="A693" s="348"/>
      <c r="B693" s="23"/>
      <c r="C693" s="14"/>
      <c r="D693" s="14"/>
      <c r="E693" s="107"/>
      <c r="F693" s="107"/>
      <c r="G693" s="107"/>
      <c r="H693" s="107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1"/>
      <c r="AJ693" s="1"/>
      <c r="AN693" s="1"/>
    </row>
    <row r="694" spans="1:40" s="11" customFormat="1" x14ac:dyDescent="0.25">
      <c r="A694" s="348"/>
      <c r="B694" s="23"/>
      <c r="C694" s="14"/>
      <c r="D694" s="14"/>
      <c r="E694" s="107"/>
      <c r="F694" s="107"/>
      <c r="G694" s="107"/>
      <c r="H694" s="107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1"/>
      <c r="AJ694" s="1"/>
      <c r="AN694" s="1"/>
    </row>
    <row r="695" spans="1:40" s="11" customFormat="1" x14ac:dyDescent="0.25">
      <c r="A695" s="348"/>
      <c r="B695" s="23"/>
      <c r="C695" s="14"/>
      <c r="D695" s="14"/>
      <c r="E695" s="107"/>
      <c r="F695" s="107"/>
      <c r="G695" s="107"/>
      <c r="H695" s="107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1"/>
      <c r="AJ695" s="1"/>
      <c r="AN695" s="1"/>
    </row>
    <row r="696" spans="1:40" s="11" customFormat="1" x14ac:dyDescent="0.25">
      <c r="A696" s="348"/>
      <c r="B696" s="23"/>
      <c r="C696" s="14"/>
      <c r="D696" s="14"/>
      <c r="E696" s="107"/>
      <c r="F696" s="107"/>
      <c r="G696" s="107"/>
      <c r="H696" s="107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1"/>
      <c r="AJ696" s="1"/>
      <c r="AN696" s="1"/>
    </row>
    <row r="697" spans="1:40" s="11" customFormat="1" x14ac:dyDescent="0.25">
      <c r="A697" s="348"/>
      <c r="B697" s="23"/>
      <c r="C697" s="14"/>
      <c r="D697" s="14"/>
      <c r="E697" s="107"/>
      <c r="F697" s="107"/>
      <c r="G697" s="107"/>
      <c r="H697" s="107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1"/>
      <c r="AJ697" s="1"/>
      <c r="AN697" s="1"/>
    </row>
    <row r="698" spans="1:40" s="11" customFormat="1" x14ac:dyDescent="0.25">
      <c r="A698" s="348"/>
      <c r="B698" s="23"/>
      <c r="C698" s="14"/>
      <c r="D698" s="14"/>
      <c r="E698" s="107"/>
      <c r="F698" s="107"/>
      <c r="G698" s="107"/>
      <c r="H698" s="107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1"/>
      <c r="AJ698" s="1"/>
      <c r="AN698" s="1"/>
    </row>
    <row r="699" spans="1:40" s="11" customFormat="1" x14ac:dyDescent="0.25">
      <c r="A699" s="348"/>
      <c r="B699" s="23"/>
      <c r="C699" s="14"/>
      <c r="D699" s="14"/>
      <c r="E699" s="107"/>
      <c r="F699" s="107"/>
      <c r="G699" s="107"/>
      <c r="H699" s="107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1"/>
      <c r="AJ699" s="1"/>
      <c r="AN699" s="1"/>
    </row>
    <row r="700" spans="1:40" s="11" customFormat="1" x14ac:dyDescent="0.25">
      <c r="A700" s="348"/>
      <c r="B700" s="23"/>
      <c r="C700" s="14"/>
      <c r="D700" s="14"/>
      <c r="E700" s="107"/>
      <c r="F700" s="107"/>
      <c r="G700" s="107"/>
      <c r="H700" s="107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1"/>
      <c r="AJ700" s="1"/>
      <c r="AN700" s="1"/>
    </row>
    <row r="701" spans="1:40" s="11" customFormat="1" x14ac:dyDescent="0.25">
      <c r="A701" s="348"/>
      <c r="B701" s="23"/>
      <c r="C701" s="14"/>
      <c r="D701" s="14"/>
      <c r="E701" s="107"/>
      <c r="F701" s="107"/>
      <c r="G701" s="107"/>
      <c r="H701" s="107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1"/>
      <c r="AJ701" s="1"/>
      <c r="AN701" s="1"/>
    </row>
    <row r="702" spans="1:40" s="11" customFormat="1" x14ac:dyDescent="0.25">
      <c r="A702" s="348"/>
      <c r="B702" s="23"/>
      <c r="C702" s="14"/>
      <c r="D702" s="14"/>
      <c r="E702" s="107"/>
      <c r="F702" s="107"/>
      <c r="G702" s="107"/>
      <c r="H702" s="107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1"/>
      <c r="AJ702" s="1"/>
      <c r="AN702" s="1"/>
    </row>
    <row r="703" spans="1:40" s="11" customFormat="1" x14ac:dyDescent="0.25">
      <c r="A703" s="348"/>
      <c r="B703" s="23"/>
      <c r="C703" s="14"/>
      <c r="D703" s="14"/>
      <c r="E703" s="107"/>
      <c r="F703" s="107"/>
      <c r="G703" s="107"/>
      <c r="H703" s="107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1"/>
      <c r="AJ703" s="1"/>
      <c r="AN703" s="1"/>
    </row>
    <row r="704" spans="1:40" s="11" customFormat="1" x14ac:dyDescent="0.25">
      <c r="A704" s="348"/>
      <c r="B704" s="23"/>
      <c r="C704" s="14"/>
      <c r="D704" s="14"/>
      <c r="E704" s="107"/>
      <c r="F704" s="107"/>
      <c r="G704" s="107"/>
      <c r="H704" s="107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1"/>
      <c r="AJ704" s="1"/>
      <c r="AN704" s="1"/>
    </row>
    <row r="705" spans="1:40" s="11" customFormat="1" x14ac:dyDescent="0.25">
      <c r="A705" s="348"/>
      <c r="B705" s="23"/>
      <c r="C705" s="14"/>
      <c r="D705" s="14"/>
      <c r="E705" s="107"/>
      <c r="F705" s="107"/>
      <c r="G705" s="107"/>
      <c r="H705" s="107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1"/>
      <c r="AJ705" s="1"/>
      <c r="AN705" s="1"/>
    </row>
    <row r="706" spans="1:40" s="11" customFormat="1" x14ac:dyDescent="0.25">
      <c r="A706" s="348"/>
      <c r="B706" s="23"/>
      <c r="C706" s="14"/>
      <c r="D706" s="14"/>
      <c r="E706" s="107"/>
      <c r="F706" s="107"/>
      <c r="G706" s="107"/>
      <c r="H706" s="107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1"/>
      <c r="AJ706" s="1"/>
      <c r="AN706" s="1"/>
    </row>
    <row r="707" spans="1:40" s="11" customFormat="1" x14ac:dyDescent="0.25">
      <c r="A707" s="348"/>
      <c r="B707" s="23"/>
      <c r="C707" s="14"/>
      <c r="D707" s="14"/>
      <c r="E707" s="107"/>
      <c r="F707" s="107"/>
      <c r="G707" s="107"/>
      <c r="H707" s="107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1"/>
      <c r="AJ707" s="1"/>
      <c r="AN707" s="1"/>
    </row>
    <row r="708" spans="1:40" s="11" customFormat="1" x14ac:dyDescent="0.25">
      <c r="A708" s="348"/>
      <c r="B708" s="23"/>
      <c r="C708" s="14"/>
      <c r="D708" s="14"/>
      <c r="E708" s="107"/>
      <c r="F708" s="107"/>
      <c r="G708" s="107"/>
      <c r="H708" s="107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1"/>
      <c r="AJ708" s="1"/>
      <c r="AN708" s="1"/>
    </row>
    <row r="709" spans="1:40" s="11" customFormat="1" x14ac:dyDescent="0.25">
      <c r="A709" s="348"/>
      <c r="B709" s="23"/>
      <c r="C709" s="14"/>
      <c r="D709" s="14"/>
      <c r="E709" s="107"/>
      <c r="F709" s="107"/>
      <c r="G709" s="107"/>
      <c r="H709" s="107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1"/>
      <c r="AJ709" s="1"/>
      <c r="AN709" s="1"/>
    </row>
    <row r="710" spans="1:40" s="11" customFormat="1" x14ac:dyDescent="0.25">
      <c r="A710" s="348"/>
      <c r="B710" s="23"/>
      <c r="C710" s="14"/>
      <c r="D710" s="14"/>
      <c r="E710" s="107"/>
      <c r="F710" s="107"/>
      <c r="G710" s="107"/>
      <c r="H710" s="107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1"/>
      <c r="AJ710" s="1"/>
      <c r="AN710" s="1"/>
    </row>
    <row r="711" spans="1:40" s="11" customFormat="1" x14ac:dyDescent="0.25">
      <c r="A711" s="348"/>
      <c r="B711" s="23"/>
      <c r="C711" s="14"/>
      <c r="D711" s="14"/>
      <c r="E711" s="107"/>
      <c r="F711" s="107"/>
      <c r="G711" s="107"/>
      <c r="H711" s="107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1"/>
      <c r="AJ711" s="1"/>
      <c r="AN711" s="1"/>
    </row>
    <row r="712" spans="1:40" s="11" customFormat="1" x14ac:dyDescent="0.25">
      <c r="A712" s="348"/>
      <c r="B712" s="23"/>
      <c r="C712" s="14"/>
      <c r="D712" s="14"/>
      <c r="E712" s="107"/>
      <c r="F712" s="107"/>
      <c r="G712" s="107"/>
      <c r="H712" s="107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1"/>
      <c r="AJ712" s="1"/>
      <c r="AN712" s="1"/>
    </row>
    <row r="713" spans="1:40" s="11" customFormat="1" x14ac:dyDescent="0.25">
      <c r="A713" s="348"/>
      <c r="B713" s="23"/>
      <c r="C713" s="14"/>
      <c r="D713" s="14"/>
      <c r="E713" s="107"/>
      <c r="F713" s="107"/>
      <c r="G713" s="107"/>
      <c r="H713" s="107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1"/>
      <c r="AJ713" s="1"/>
      <c r="AN713" s="1"/>
    </row>
    <row r="714" spans="1:40" s="11" customFormat="1" x14ac:dyDescent="0.25">
      <c r="A714" s="348"/>
      <c r="B714" s="23"/>
      <c r="C714" s="14"/>
      <c r="D714" s="14"/>
      <c r="E714" s="107"/>
      <c r="F714" s="107"/>
      <c r="G714" s="107"/>
      <c r="H714" s="107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1"/>
      <c r="AJ714" s="1"/>
      <c r="AN714" s="1"/>
    </row>
    <row r="715" spans="1:40" s="11" customFormat="1" x14ac:dyDescent="0.25">
      <c r="A715" s="348"/>
      <c r="B715" s="23"/>
      <c r="C715" s="14"/>
      <c r="D715" s="14"/>
      <c r="E715" s="107"/>
      <c r="F715" s="107"/>
      <c r="G715" s="107"/>
      <c r="H715" s="107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1"/>
      <c r="AJ715" s="1"/>
      <c r="AN715" s="1"/>
    </row>
    <row r="716" spans="1:40" s="11" customFormat="1" x14ac:dyDescent="0.25">
      <c r="A716" s="348"/>
      <c r="B716" s="23"/>
      <c r="C716" s="14"/>
      <c r="D716" s="14"/>
      <c r="E716" s="107"/>
      <c r="F716" s="107"/>
      <c r="G716" s="107"/>
      <c r="H716" s="107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1"/>
      <c r="AJ716" s="1"/>
      <c r="AN716" s="1"/>
    </row>
    <row r="717" spans="1:40" s="11" customFormat="1" x14ac:dyDescent="0.25">
      <c r="A717" s="348"/>
      <c r="B717" s="23"/>
      <c r="C717" s="14"/>
      <c r="D717" s="14"/>
      <c r="E717" s="107"/>
      <c r="F717" s="107"/>
      <c r="G717" s="107"/>
      <c r="H717" s="107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1"/>
      <c r="AJ717" s="1"/>
      <c r="AN717" s="1"/>
    </row>
    <row r="718" spans="1:40" s="11" customFormat="1" x14ac:dyDescent="0.25">
      <c r="A718" s="348"/>
      <c r="B718" s="23"/>
      <c r="C718" s="14"/>
      <c r="D718" s="14"/>
      <c r="E718" s="107"/>
      <c r="F718" s="107"/>
      <c r="G718" s="107"/>
      <c r="H718" s="107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1"/>
      <c r="AJ718" s="1"/>
      <c r="AN718" s="1"/>
    </row>
    <row r="719" spans="1:40" s="11" customFormat="1" x14ac:dyDescent="0.25">
      <c r="A719" s="348"/>
      <c r="B719" s="23"/>
      <c r="C719" s="14"/>
      <c r="D719" s="14"/>
      <c r="E719" s="107"/>
      <c r="F719" s="107"/>
      <c r="G719" s="107"/>
      <c r="H719" s="107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1"/>
      <c r="AJ719" s="1"/>
      <c r="AN719" s="1"/>
    </row>
    <row r="720" spans="1:40" s="11" customFormat="1" x14ac:dyDescent="0.25">
      <c r="A720" s="348"/>
      <c r="B720" s="23"/>
      <c r="C720" s="14"/>
      <c r="D720" s="14"/>
      <c r="E720" s="107"/>
      <c r="F720" s="107"/>
      <c r="G720" s="107"/>
      <c r="H720" s="107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1"/>
      <c r="AJ720" s="1"/>
      <c r="AN720" s="1"/>
    </row>
    <row r="721" spans="1:40" s="11" customFormat="1" x14ac:dyDescent="0.25">
      <c r="A721" s="348"/>
      <c r="B721" s="23"/>
      <c r="C721" s="14"/>
      <c r="D721" s="14"/>
      <c r="E721" s="107"/>
      <c r="F721" s="107"/>
      <c r="G721" s="107"/>
      <c r="H721" s="107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1"/>
      <c r="AJ721" s="1"/>
      <c r="AN721" s="1"/>
    </row>
    <row r="722" spans="1:40" s="11" customFormat="1" x14ac:dyDescent="0.25">
      <c r="A722" s="348"/>
      <c r="B722" s="23"/>
      <c r="C722" s="14"/>
      <c r="D722" s="14"/>
      <c r="E722" s="107"/>
      <c r="F722" s="107"/>
      <c r="G722" s="107"/>
      <c r="H722" s="107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1"/>
      <c r="AJ722" s="1"/>
      <c r="AN722" s="1"/>
    </row>
    <row r="723" spans="1:40" s="11" customFormat="1" x14ac:dyDescent="0.25">
      <c r="A723" s="348"/>
      <c r="B723" s="23"/>
      <c r="C723" s="14"/>
      <c r="D723" s="14"/>
      <c r="E723" s="107"/>
      <c r="F723" s="107"/>
      <c r="G723" s="107"/>
      <c r="H723" s="107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1"/>
      <c r="AJ723" s="1"/>
      <c r="AN723" s="1"/>
    </row>
    <row r="724" spans="1:40" s="11" customFormat="1" x14ac:dyDescent="0.25">
      <c r="A724" s="348"/>
      <c r="B724" s="23"/>
      <c r="C724" s="14"/>
      <c r="D724" s="14"/>
      <c r="E724" s="107"/>
      <c r="F724" s="107"/>
      <c r="G724" s="107"/>
      <c r="H724" s="107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1"/>
      <c r="AJ724" s="1"/>
      <c r="AN724" s="1"/>
    </row>
    <row r="725" spans="1:40" s="11" customFormat="1" x14ac:dyDescent="0.25">
      <c r="A725" s="348"/>
      <c r="B725" s="23"/>
      <c r="C725" s="14"/>
      <c r="D725" s="14"/>
      <c r="E725" s="107"/>
      <c r="F725" s="107"/>
      <c r="G725" s="107"/>
      <c r="H725" s="107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1"/>
      <c r="AJ725" s="1"/>
      <c r="AN725" s="1"/>
    </row>
    <row r="726" spans="1:40" s="11" customFormat="1" x14ac:dyDescent="0.25">
      <c r="A726" s="348"/>
      <c r="B726" s="23"/>
      <c r="C726" s="14"/>
      <c r="D726" s="14"/>
      <c r="E726" s="107"/>
      <c r="F726" s="107"/>
      <c r="G726" s="107"/>
      <c r="H726" s="107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1"/>
      <c r="AJ726" s="1"/>
      <c r="AN726" s="1"/>
    </row>
    <row r="727" spans="1:40" s="11" customFormat="1" x14ac:dyDescent="0.25">
      <c r="A727" s="348"/>
      <c r="B727" s="23"/>
      <c r="C727" s="14"/>
      <c r="D727" s="14"/>
      <c r="E727" s="107"/>
      <c r="F727" s="107"/>
      <c r="G727" s="107"/>
      <c r="H727" s="107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1"/>
      <c r="AJ727" s="1"/>
      <c r="AN727" s="1"/>
    </row>
    <row r="728" spans="1:40" s="11" customFormat="1" x14ac:dyDescent="0.25">
      <c r="A728" s="348"/>
      <c r="B728" s="23"/>
      <c r="C728" s="14"/>
      <c r="D728" s="14"/>
      <c r="E728" s="107"/>
      <c r="F728" s="107"/>
      <c r="G728" s="107"/>
      <c r="H728" s="107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1"/>
      <c r="AJ728" s="1"/>
      <c r="AN728" s="1"/>
    </row>
    <row r="729" spans="1:40" s="11" customFormat="1" x14ac:dyDescent="0.25">
      <c r="A729" s="348"/>
      <c r="B729" s="23"/>
      <c r="C729" s="14"/>
      <c r="D729" s="14"/>
      <c r="E729" s="107"/>
      <c r="F729" s="107"/>
      <c r="G729" s="107"/>
      <c r="H729" s="107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1"/>
      <c r="AJ729" s="1"/>
      <c r="AN729" s="1"/>
    </row>
    <row r="730" spans="1:40" s="11" customFormat="1" x14ac:dyDescent="0.25">
      <c r="A730" s="348"/>
      <c r="B730" s="23"/>
      <c r="C730" s="14"/>
      <c r="D730" s="14"/>
      <c r="E730" s="107"/>
      <c r="F730" s="107"/>
      <c r="G730" s="107"/>
      <c r="H730" s="107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1"/>
      <c r="AJ730" s="1"/>
      <c r="AN730" s="1"/>
    </row>
    <row r="731" spans="1:40" s="11" customFormat="1" x14ac:dyDescent="0.25">
      <c r="A731" s="348"/>
      <c r="B731" s="23"/>
      <c r="C731" s="14"/>
      <c r="D731" s="14"/>
      <c r="E731" s="107"/>
      <c r="F731" s="107"/>
      <c r="G731" s="107"/>
      <c r="H731" s="107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1"/>
      <c r="AJ731" s="1"/>
      <c r="AN731" s="1"/>
    </row>
    <row r="732" spans="1:40" s="11" customFormat="1" x14ac:dyDescent="0.25">
      <c r="A732" s="348"/>
      <c r="B732" s="23"/>
      <c r="C732" s="14"/>
      <c r="D732" s="14"/>
      <c r="E732" s="107"/>
      <c r="F732" s="107"/>
      <c r="G732" s="107"/>
      <c r="H732" s="107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1"/>
      <c r="AJ732" s="1"/>
      <c r="AN732" s="1"/>
    </row>
    <row r="733" spans="1:40" s="11" customFormat="1" x14ac:dyDescent="0.25">
      <c r="A733" s="348"/>
      <c r="B733" s="23"/>
      <c r="C733" s="14"/>
      <c r="D733" s="14"/>
      <c r="E733" s="107"/>
      <c r="F733" s="107"/>
      <c r="G733" s="107"/>
      <c r="H733" s="107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1"/>
      <c r="AJ733" s="1"/>
      <c r="AN733" s="1"/>
    </row>
    <row r="734" spans="1:40" s="11" customFormat="1" x14ac:dyDescent="0.25">
      <c r="A734" s="348"/>
      <c r="B734" s="23"/>
      <c r="C734" s="14"/>
      <c r="D734" s="14"/>
      <c r="E734" s="107"/>
      <c r="F734" s="107"/>
      <c r="G734" s="107"/>
      <c r="H734" s="107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1"/>
      <c r="AJ734" s="1"/>
      <c r="AN734" s="1"/>
    </row>
    <row r="735" spans="1:40" s="11" customFormat="1" x14ac:dyDescent="0.25">
      <c r="A735" s="348"/>
      <c r="B735" s="23"/>
      <c r="C735" s="14"/>
      <c r="D735" s="14"/>
      <c r="E735" s="107"/>
      <c r="F735" s="107"/>
      <c r="G735" s="107"/>
      <c r="H735" s="107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1"/>
      <c r="AJ735" s="1"/>
      <c r="AN735" s="1"/>
    </row>
    <row r="736" spans="1:40" s="11" customFormat="1" x14ac:dyDescent="0.25">
      <c r="A736" s="348"/>
      <c r="B736" s="23"/>
      <c r="C736" s="14"/>
      <c r="D736" s="14"/>
      <c r="E736" s="107"/>
      <c r="F736" s="107"/>
      <c r="G736" s="107"/>
      <c r="H736" s="107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1"/>
      <c r="AJ736" s="1"/>
      <c r="AN736" s="1"/>
    </row>
    <row r="737" spans="1:40" s="11" customFormat="1" x14ac:dyDescent="0.25">
      <c r="A737" s="348"/>
      <c r="B737" s="23"/>
      <c r="C737" s="14"/>
      <c r="D737" s="14"/>
      <c r="E737" s="107"/>
      <c r="F737" s="107"/>
      <c r="G737" s="107"/>
      <c r="H737" s="107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1"/>
      <c r="AJ737" s="1"/>
      <c r="AN737" s="1"/>
    </row>
    <row r="738" spans="1:40" s="11" customFormat="1" x14ac:dyDescent="0.25">
      <c r="A738" s="348"/>
      <c r="B738" s="23"/>
      <c r="C738" s="14"/>
      <c r="D738" s="14"/>
      <c r="E738" s="107"/>
      <c r="F738" s="107"/>
      <c r="G738" s="107"/>
      <c r="H738" s="107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1"/>
      <c r="AJ738" s="1"/>
      <c r="AN738" s="1"/>
    </row>
    <row r="739" spans="1:40" s="11" customFormat="1" x14ac:dyDescent="0.25">
      <c r="A739" s="348"/>
      <c r="B739" s="23"/>
      <c r="C739" s="14"/>
      <c r="D739" s="14"/>
      <c r="E739" s="107"/>
      <c r="F739" s="107"/>
      <c r="G739" s="107"/>
      <c r="H739" s="107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1"/>
      <c r="AJ739" s="1"/>
      <c r="AN739" s="1"/>
    </row>
    <row r="740" spans="1:40" s="11" customFormat="1" x14ac:dyDescent="0.25">
      <c r="A740" s="348"/>
      <c r="B740" s="23"/>
      <c r="C740" s="14"/>
      <c r="D740" s="14"/>
      <c r="E740" s="107"/>
      <c r="F740" s="107"/>
      <c r="G740" s="107"/>
      <c r="H740" s="107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1"/>
      <c r="AJ740" s="1"/>
      <c r="AN740" s="1"/>
    </row>
    <row r="741" spans="1:40" s="11" customFormat="1" x14ac:dyDescent="0.25">
      <c r="A741" s="348"/>
      <c r="B741" s="23"/>
      <c r="C741" s="14"/>
      <c r="D741" s="14"/>
      <c r="E741" s="107"/>
      <c r="F741" s="107"/>
      <c r="G741" s="107"/>
      <c r="H741" s="107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1"/>
      <c r="AJ741" s="1"/>
      <c r="AN741" s="1"/>
    </row>
    <row r="742" spans="1:40" s="11" customFormat="1" x14ac:dyDescent="0.25">
      <c r="A742" s="348"/>
      <c r="B742" s="23"/>
      <c r="C742" s="14"/>
      <c r="D742" s="14"/>
      <c r="E742" s="107"/>
      <c r="F742" s="107"/>
      <c r="G742" s="107"/>
      <c r="H742" s="107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1"/>
      <c r="AJ742" s="1"/>
      <c r="AN742" s="1"/>
    </row>
    <row r="743" spans="1:40" s="11" customFormat="1" x14ac:dyDescent="0.25">
      <c r="A743" s="348"/>
      <c r="B743" s="23"/>
      <c r="C743" s="14"/>
      <c r="D743" s="14"/>
      <c r="E743" s="107"/>
      <c r="F743" s="107"/>
      <c r="G743" s="107"/>
      <c r="H743" s="107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1"/>
      <c r="AJ743" s="1"/>
      <c r="AN743" s="1"/>
    </row>
    <row r="744" spans="1:40" s="11" customFormat="1" x14ac:dyDescent="0.25">
      <c r="A744" s="348"/>
      <c r="B744" s="23"/>
      <c r="C744" s="14"/>
      <c r="D744" s="14"/>
      <c r="E744" s="107"/>
      <c r="F744" s="107"/>
      <c r="G744" s="107"/>
      <c r="H744" s="107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1"/>
      <c r="AJ744" s="1"/>
      <c r="AN744" s="1"/>
    </row>
    <row r="745" spans="1:40" s="11" customFormat="1" x14ac:dyDescent="0.25">
      <c r="A745" s="348"/>
      <c r="B745" s="23"/>
      <c r="C745" s="14"/>
      <c r="D745" s="14"/>
      <c r="E745" s="107"/>
      <c r="F745" s="107"/>
      <c r="G745" s="107"/>
      <c r="H745" s="107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1"/>
      <c r="AJ745" s="1"/>
      <c r="AN745" s="1"/>
    </row>
    <row r="746" spans="1:40" s="11" customFormat="1" x14ac:dyDescent="0.25">
      <c r="A746" s="348"/>
      <c r="B746" s="23"/>
      <c r="C746" s="14"/>
      <c r="D746" s="14"/>
      <c r="E746" s="107"/>
      <c r="F746" s="107"/>
      <c r="G746" s="107"/>
      <c r="H746" s="107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1"/>
      <c r="AJ746" s="1"/>
      <c r="AN746" s="1"/>
    </row>
    <row r="747" spans="1:40" s="11" customFormat="1" x14ac:dyDescent="0.25">
      <c r="A747" s="348"/>
      <c r="B747" s="23"/>
      <c r="C747" s="14"/>
      <c r="D747" s="14"/>
      <c r="E747" s="107"/>
      <c r="F747" s="107"/>
      <c r="G747" s="107"/>
      <c r="H747" s="107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1"/>
      <c r="AJ747" s="1"/>
      <c r="AN747" s="1"/>
    </row>
    <row r="748" spans="1:40" s="11" customFormat="1" x14ac:dyDescent="0.25">
      <c r="A748" s="348"/>
      <c r="B748" s="23"/>
      <c r="C748" s="14"/>
      <c r="D748" s="14"/>
      <c r="E748" s="107"/>
      <c r="F748" s="107"/>
      <c r="G748" s="107"/>
      <c r="H748" s="107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1"/>
      <c r="AJ748" s="1"/>
      <c r="AN748" s="1"/>
    </row>
    <row r="749" spans="1:40" s="11" customFormat="1" x14ac:dyDescent="0.25">
      <c r="A749" s="348"/>
      <c r="B749" s="23"/>
      <c r="C749" s="14"/>
      <c r="D749" s="14"/>
      <c r="E749" s="107"/>
      <c r="F749" s="107"/>
      <c r="G749" s="107"/>
      <c r="H749" s="107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1"/>
      <c r="AJ749" s="1"/>
      <c r="AN749" s="1"/>
    </row>
    <row r="750" spans="1:40" s="11" customFormat="1" x14ac:dyDescent="0.25">
      <c r="A750" s="348"/>
      <c r="B750" s="23"/>
      <c r="C750" s="14"/>
      <c r="D750" s="14"/>
      <c r="E750" s="107"/>
      <c r="F750" s="107"/>
      <c r="G750" s="107"/>
      <c r="H750" s="107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1"/>
      <c r="AJ750" s="1"/>
      <c r="AN750" s="1"/>
    </row>
    <row r="751" spans="1:40" s="11" customFormat="1" x14ac:dyDescent="0.25">
      <c r="A751" s="348"/>
      <c r="B751" s="23"/>
      <c r="C751" s="14"/>
      <c r="D751" s="14"/>
      <c r="E751" s="107"/>
      <c r="F751" s="107"/>
      <c r="G751" s="107"/>
      <c r="H751" s="107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1"/>
      <c r="AJ751" s="1"/>
      <c r="AN751" s="1"/>
    </row>
    <row r="752" spans="1:40" s="11" customFormat="1" x14ac:dyDescent="0.25">
      <c r="A752" s="348"/>
      <c r="B752" s="23"/>
      <c r="C752" s="14"/>
      <c r="D752" s="14"/>
      <c r="E752" s="107"/>
      <c r="F752" s="107"/>
      <c r="G752" s="107"/>
      <c r="H752" s="107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1"/>
      <c r="AJ752" s="1"/>
      <c r="AN752" s="1"/>
    </row>
    <row r="753" spans="1:40" s="11" customFormat="1" x14ac:dyDescent="0.25">
      <c r="A753" s="348"/>
      <c r="B753" s="23"/>
      <c r="C753" s="14"/>
      <c r="D753" s="14"/>
      <c r="E753" s="107"/>
      <c r="F753" s="107"/>
      <c r="G753" s="107"/>
      <c r="H753" s="107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1"/>
      <c r="AJ753" s="1"/>
      <c r="AN753" s="1"/>
    </row>
    <row r="754" spans="1:40" s="11" customFormat="1" x14ac:dyDescent="0.25">
      <c r="A754" s="348"/>
      <c r="B754" s="23"/>
      <c r="C754" s="14"/>
      <c r="D754" s="14"/>
      <c r="E754" s="107"/>
      <c r="F754" s="107"/>
      <c r="G754" s="107"/>
      <c r="H754" s="107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1"/>
      <c r="AJ754" s="1"/>
      <c r="AN754" s="1"/>
    </row>
    <row r="755" spans="1:40" s="11" customFormat="1" x14ac:dyDescent="0.25">
      <c r="A755" s="348"/>
      <c r="B755" s="23"/>
      <c r="C755" s="14"/>
      <c r="D755" s="14"/>
      <c r="E755" s="107"/>
      <c r="F755" s="107"/>
      <c r="G755" s="107"/>
      <c r="H755" s="107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1"/>
      <c r="AJ755" s="1"/>
      <c r="AN755" s="1"/>
    </row>
    <row r="756" spans="1:40" s="11" customFormat="1" x14ac:dyDescent="0.25">
      <c r="A756" s="348"/>
      <c r="B756" s="23"/>
      <c r="C756" s="14"/>
      <c r="D756" s="14"/>
      <c r="E756" s="107"/>
      <c r="F756" s="107"/>
      <c r="G756" s="107"/>
      <c r="H756" s="107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1"/>
      <c r="AJ756" s="1"/>
      <c r="AN756" s="1"/>
    </row>
    <row r="757" spans="1:40" s="11" customFormat="1" x14ac:dyDescent="0.25">
      <c r="A757" s="348"/>
      <c r="B757" s="23"/>
      <c r="C757" s="14"/>
      <c r="D757" s="14"/>
      <c r="E757" s="107"/>
      <c r="F757" s="107"/>
      <c r="G757" s="107"/>
      <c r="H757" s="107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1"/>
      <c r="AJ757" s="1"/>
      <c r="AN757" s="1"/>
    </row>
    <row r="758" spans="1:40" s="11" customFormat="1" x14ac:dyDescent="0.25">
      <c r="A758" s="348"/>
      <c r="B758" s="23"/>
      <c r="C758" s="14"/>
      <c r="D758" s="14"/>
      <c r="E758" s="107"/>
      <c r="F758" s="107"/>
      <c r="G758" s="107"/>
      <c r="H758" s="107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1"/>
      <c r="AJ758" s="1"/>
      <c r="AN758" s="1"/>
    </row>
    <row r="759" spans="1:40" s="11" customFormat="1" x14ac:dyDescent="0.25">
      <c r="A759" s="348"/>
      <c r="B759" s="23"/>
      <c r="C759" s="14"/>
      <c r="D759" s="14"/>
      <c r="E759" s="107"/>
      <c r="F759" s="107"/>
      <c r="G759" s="107"/>
      <c r="H759" s="107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1"/>
      <c r="AJ759" s="1"/>
      <c r="AN759" s="1"/>
    </row>
    <row r="760" spans="1:40" s="11" customFormat="1" x14ac:dyDescent="0.25">
      <c r="A760" s="348"/>
      <c r="B760" s="23"/>
      <c r="C760" s="14"/>
      <c r="D760" s="14"/>
      <c r="E760" s="107"/>
      <c r="F760" s="107"/>
      <c r="G760" s="107"/>
      <c r="H760" s="107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1"/>
      <c r="AJ760" s="1"/>
      <c r="AN760" s="1"/>
    </row>
    <row r="761" spans="1:40" s="11" customFormat="1" x14ac:dyDescent="0.25">
      <c r="A761" s="348"/>
      <c r="B761" s="23"/>
      <c r="C761" s="14"/>
      <c r="D761" s="14"/>
      <c r="E761" s="107"/>
      <c r="F761" s="107"/>
      <c r="G761" s="107"/>
      <c r="H761" s="107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1"/>
      <c r="AJ761" s="1"/>
      <c r="AN761" s="1"/>
    </row>
    <row r="762" spans="1:40" s="11" customFormat="1" x14ac:dyDescent="0.25">
      <c r="A762" s="348"/>
      <c r="B762" s="23"/>
      <c r="C762" s="14"/>
      <c r="D762" s="14"/>
      <c r="E762" s="107"/>
      <c r="F762" s="107"/>
      <c r="G762" s="107"/>
      <c r="H762" s="107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1"/>
      <c r="AJ762" s="1"/>
      <c r="AN762" s="1"/>
    </row>
    <row r="763" spans="1:40" s="11" customFormat="1" x14ac:dyDescent="0.25">
      <c r="A763" s="348"/>
      <c r="B763" s="23"/>
      <c r="C763" s="14"/>
      <c r="D763" s="14"/>
      <c r="E763" s="107"/>
      <c r="F763" s="107"/>
      <c r="G763" s="107"/>
      <c r="H763" s="107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1"/>
      <c r="AJ763" s="1"/>
      <c r="AN763" s="1"/>
    </row>
    <row r="764" spans="1:40" s="11" customFormat="1" x14ac:dyDescent="0.25">
      <c r="A764" s="348"/>
      <c r="B764" s="23"/>
      <c r="C764" s="14"/>
      <c r="D764" s="14"/>
      <c r="E764" s="107"/>
      <c r="F764" s="107"/>
      <c r="G764" s="107"/>
      <c r="H764" s="107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1"/>
      <c r="AJ764" s="1"/>
      <c r="AN764" s="1"/>
    </row>
    <row r="765" spans="1:40" s="11" customFormat="1" x14ac:dyDescent="0.25">
      <c r="A765" s="348"/>
      <c r="B765" s="23"/>
      <c r="C765" s="14"/>
      <c r="D765" s="14"/>
      <c r="E765" s="107"/>
      <c r="F765" s="107"/>
      <c r="G765" s="107"/>
      <c r="H765" s="107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1"/>
      <c r="AJ765" s="1"/>
      <c r="AN765" s="1"/>
    </row>
    <row r="766" spans="1:40" s="11" customFormat="1" x14ac:dyDescent="0.25">
      <c r="A766" s="348"/>
      <c r="B766" s="23"/>
      <c r="C766" s="14"/>
      <c r="D766" s="14"/>
      <c r="E766" s="107"/>
      <c r="F766" s="107"/>
      <c r="G766" s="107"/>
      <c r="H766" s="107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1"/>
      <c r="AJ766" s="1"/>
      <c r="AN766" s="1"/>
    </row>
    <row r="767" spans="1:40" s="11" customFormat="1" x14ac:dyDescent="0.25">
      <c r="A767" s="348"/>
      <c r="B767" s="23"/>
      <c r="C767" s="14"/>
      <c r="D767" s="14"/>
      <c r="E767" s="107"/>
      <c r="F767" s="107"/>
      <c r="G767" s="107"/>
      <c r="H767" s="107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1"/>
      <c r="AJ767" s="1"/>
      <c r="AN767" s="1"/>
    </row>
    <row r="768" spans="1:40" s="11" customFormat="1" x14ac:dyDescent="0.25">
      <c r="A768" s="348"/>
      <c r="B768" s="23"/>
      <c r="C768" s="14"/>
      <c r="D768" s="14"/>
      <c r="E768" s="107"/>
      <c r="F768" s="107"/>
      <c r="G768" s="107"/>
      <c r="H768" s="107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1"/>
      <c r="AJ768" s="1"/>
      <c r="AN768" s="1"/>
    </row>
    <row r="769" spans="1:40" s="11" customFormat="1" x14ac:dyDescent="0.25">
      <c r="A769" s="348"/>
      <c r="B769" s="23"/>
      <c r="C769" s="14"/>
      <c r="D769" s="14"/>
      <c r="E769" s="107"/>
      <c r="F769" s="107"/>
      <c r="G769" s="107"/>
      <c r="H769" s="107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1"/>
      <c r="AJ769" s="1"/>
      <c r="AN769" s="1"/>
    </row>
    <row r="770" spans="1:40" s="11" customFormat="1" x14ac:dyDescent="0.25">
      <c r="A770" s="348"/>
      <c r="B770" s="23"/>
      <c r="C770" s="14"/>
      <c r="D770" s="14"/>
      <c r="E770" s="107"/>
      <c r="F770" s="107"/>
      <c r="G770" s="107"/>
      <c r="H770" s="107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1"/>
      <c r="AJ770" s="1"/>
      <c r="AN770" s="1"/>
    </row>
    <row r="771" spans="1:40" s="11" customFormat="1" x14ac:dyDescent="0.25">
      <c r="A771" s="348"/>
      <c r="B771" s="23"/>
      <c r="C771" s="14"/>
      <c r="D771" s="14"/>
      <c r="E771" s="107"/>
      <c r="F771" s="107"/>
      <c r="G771" s="107"/>
      <c r="H771" s="107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1"/>
      <c r="AJ771" s="1"/>
      <c r="AN771" s="1"/>
    </row>
    <row r="772" spans="1:40" s="11" customFormat="1" x14ac:dyDescent="0.25">
      <c r="A772" s="348"/>
      <c r="B772" s="23"/>
      <c r="C772" s="14"/>
      <c r="D772" s="14"/>
      <c r="E772" s="107"/>
      <c r="F772" s="107"/>
      <c r="G772" s="107"/>
      <c r="H772" s="107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1"/>
      <c r="AJ772" s="1"/>
      <c r="AN772" s="1"/>
    </row>
    <row r="773" spans="1:40" s="11" customFormat="1" x14ac:dyDescent="0.25">
      <c r="A773" s="348"/>
      <c r="B773" s="23"/>
      <c r="C773" s="14"/>
      <c r="D773" s="14"/>
      <c r="E773" s="107"/>
      <c r="F773" s="107"/>
      <c r="G773" s="107"/>
      <c r="H773" s="107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1"/>
      <c r="AJ773" s="1"/>
      <c r="AN773" s="1"/>
    </row>
    <row r="774" spans="1:40" s="11" customFormat="1" x14ac:dyDescent="0.25">
      <c r="A774" s="348"/>
      <c r="B774" s="23"/>
      <c r="C774" s="14"/>
      <c r="D774" s="14"/>
      <c r="E774" s="107"/>
      <c r="F774" s="107"/>
      <c r="G774" s="107"/>
      <c r="H774" s="107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1"/>
      <c r="AJ774" s="1"/>
      <c r="AN774" s="1"/>
    </row>
    <row r="775" spans="1:40" s="11" customFormat="1" x14ac:dyDescent="0.25">
      <c r="A775" s="348"/>
      <c r="B775" s="23"/>
      <c r="C775" s="14"/>
      <c r="D775" s="14"/>
      <c r="E775" s="107"/>
      <c r="F775" s="107"/>
      <c r="G775" s="107"/>
      <c r="H775" s="107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1"/>
      <c r="AJ775" s="1"/>
      <c r="AN775" s="1"/>
    </row>
    <row r="776" spans="1:40" s="11" customFormat="1" x14ac:dyDescent="0.25">
      <c r="A776" s="348"/>
      <c r="B776" s="23"/>
      <c r="C776" s="14"/>
      <c r="D776" s="14"/>
      <c r="E776" s="107"/>
      <c r="F776" s="107"/>
      <c r="G776" s="107"/>
      <c r="H776" s="107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1"/>
      <c r="AJ776" s="1"/>
      <c r="AN776" s="1"/>
    </row>
    <row r="777" spans="1:40" s="11" customFormat="1" x14ac:dyDescent="0.25">
      <c r="A777" s="348"/>
      <c r="B777" s="23"/>
      <c r="C777" s="14"/>
      <c r="D777" s="14"/>
      <c r="E777" s="107"/>
      <c r="F777" s="107"/>
      <c r="G777" s="107"/>
      <c r="H777" s="107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1"/>
      <c r="AJ777" s="1"/>
      <c r="AN777" s="1"/>
    </row>
    <row r="778" spans="1:40" s="11" customFormat="1" x14ac:dyDescent="0.25">
      <c r="A778" s="348"/>
      <c r="B778" s="23"/>
      <c r="C778" s="14"/>
      <c r="D778" s="14"/>
      <c r="E778" s="107"/>
      <c r="F778" s="107"/>
      <c r="G778" s="107"/>
      <c r="H778" s="107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1"/>
      <c r="AJ778" s="1"/>
      <c r="AN778" s="1"/>
    </row>
    <row r="779" spans="1:40" s="11" customFormat="1" x14ac:dyDescent="0.25">
      <c r="A779" s="348"/>
      <c r="B779" s="23"/>
      <c r="C779" s="14"/>
      <c r="D779" s="14"/>
      <c r="E779" s="107"/>
      <c r="F779" s="107"/>
      <c r="G779" s="107"/>
      <c r="H779" s="107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1"/>
      <c r="AJ779" s="1"/>
      <c r="AN779" s="1"/>
    </row>
    <row r="780" spans="1:40" s="11" customFormat="1" x14ac:dyDescent="0.25">
      <c r="A780" s="348"/>
      <c r="B780" s="23"/>
      <c r="C780" s="14"/>
      <c r="D780" s="14"/>
      <c r="E780" s="107"/>
      <c r="F780" s="107"/>
      <c r="G780" s="107"/>
      <c r="H780" s="107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1"/>
      <c r="AJ780" s="1"/>
      <c r="AN780" s="1"/>
    </row>
    <row r="781" spans="1:40" s="11" customFormat="1" x14ac:dyDescent="0.25">
      <c r="A781" s="348"/>
      <c r="B781" s="23"/>
      <c r="C781" s="14"/>
      <c r="D781" s="14"/>
      <c r="E781" s="107"/>
      <c r="F781" s="107"/>
      <c r="G781" s="107"/>
      <c r="H781" s="107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1"/>
      <c r="AJ781" s="1"/>
      <c r="AN781" s="1"/>
    </row>
    <row r="782" spans="1:40" s="11" customFormat="1" x14ac:dyDescent="0.25">
      <c r="A782" s="348"/>
      <c r="B782" s="23"/>
      <c r="C782" s="14"/>
      <c r="D782" s="14"/>
      <c r="E782" s="107"/>
      <c r="F782" s="107"/>
      <c r="G782" s="107"/>
      <c r="H782" s="107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1"/>
      <c r="AJ782" s="1"/>
      <c r="AN782" s="1"/>
    </row>
  </sheetData>
  <sheetProtection password="CF35" sheet="1" objects="1" scenarios="1" formatCells="0" insertHyperlinks="0" selectLockedCells="1"/>
  <mergeCells count="30">
    <mergeCell ref="B211:B230"/>
    <mergeCell ref="C199:C206"/>
    <mergeCell ref="C103:C112"/>
    <mergeCell ref="C211:C220"/>
    <mergeCell ref="C123:C132"/>
    <mergeCell ref="C183:C190"/>
    <mergeCell ref="C191:C198"/>
    <mergeCell ref="C221:C230"/>
    <mergeCell ref="C175:C182"/>
    <mergeCell ref="C79:C88"/>
    <mergeCell ref="C89:C98"/>
    <mergeCell ref="B79:B98"/>
    <mergeCell ref="C113:C122"/>
    <mergeCell ref="B103:B162"/>
    <mergeCell ref="B1:D1"/>
    <mergeCell ref="B2:C2"/>
    <mergeCell ref="C6:C14"/>
    <mergeCell ref="C60:C68"/>
    <mergeCell ref="C167:C174"/>
    <mergeCell ref="C74:C76"/>
    <mergeCell ref="B6:B68"/>
    <mergeCell ref="C133:C142"/>
    <mergeCell ref="C143:C152"/>
    <mergeCell ref="C153:C162"/>
    <mergeCell ref="C15:C23"/>
    <mergeCell ref="C24:C32"/>
    <mergeCell ref="C42:C50"/>
    <mergeCell ref="C33:C41"/>
    <mergeCell ref="B167:B206"/>
    <mergeCell ref="C51:C59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2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E0D2C0F-A13D-4F6C-AB98-0FF4D4CF84A8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E261</xm:sqref>
        </x14:conditionalFormatting>
        <x14:conditionalFormatting xmlns:xm="http://schemas.microsoft.com/office/excel/2006/main">
          <x14:cfRule type="expression" priority="12" id="{6078BB9C-15E8-41E4-85D8-904E16DD3458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E260</xm:sqref>
        </x14:conditionalFormatting>
        <x14:conditionalFormatting xmlns:xm="http://schemas.microsoft.com/office/excel/2006/main">
          <x14:cfRule type="expression" priority="11" id="{B24F027C-4DC5-4DE1-9F18-F4D8341935AE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E262:E264</xm:sqref>
        </x14:conditionalFormatting>
        <x14:conditionalFormatting xmlns:xm="http://schemas.microsoft.com/office/excel/2006/main">
          <x14:cfRule type="expression" priority="10" id="{653CEACB-5621-453F-8638-8CCE34F0CCDA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F261:T261</xm:sqref>
        </x14:conditionalFormatting>
        <x14:conditionalFormatting xmlns:xm="http://schemas.microsoft.com/office/excel/2006/main">
          <x14:cfRule type="expression" priority="9" id="{9D94D04B-03E1-4297-897E-EEAAC33F316B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F260:T260</xm:sqref>
        </x14:conditionalFormatting>
        <x14:conditionalFormatting xmlns:xm="http://schemas.microsoft.com/office/excel/2006/main">
          <x14:cfRule type="expression" priority="8" id="{D1773E47-1309-4DAB-8131-EA278579B40D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F262:T264</xm:sqref>
        </x14:conditionalFormatting>
        <x14:conditionalFormatting xmlns:xm="http://schemas.microsoft.com/office/excel/2006/main">
          <x14:cfRule type="expression" priority="7" id="{F352134B-2F55-4982-AD29-EF57AFFF0B74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U261:AH261</xm:sqref>
        </x14:conditionalFormatting>
        <x14:conditionalFormatting xmlns:xm="http://schemas.microsoft.com/office/excel/2006/main">
          <x14:cfRule type="expression" priority="6" id="{D41D06A4-7B80-442A-AF63-F11473525344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U260:AH260</xm:sqref>
        </x14:conditionalFormatting>
        <x14:conditionalFormatting xmlns:xm="http://schemas.microsoft.com/office/excel/2006/main">
          <x14:cfRule type="expression" priority="5" id="{5CDAA283-547B-436F-96F0-616170D7EB46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U262:AH264</xm:sqref>
        </x14:conditionalFormatting>
        <x14:conditionalFormatting xmlns:xm="http://schemas.microsoft.com/office/excel/2006/main">
          <x14:cfRule type="expression" priority="4" id="{1C8FA7BB-EE81-415C-B1FC-C6DA611B5E74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E257</xm:sqref>
        </x14:conditionalFormatting>
        <x14:conditionalFormatting xmlns:xm="http://schemas.microsoft.com/office/excel/2006/main">
          <x14:cfRule type="expression" priority="3" id="{493F49BF-E503-4F80-9ADE-899E78C467DE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E258:AH258</xm:sqref>
        </x14:conditionalFormatting>
        <x14:conditionalFormatting xmlns:xm="http://schemas.microsoft.com/office/excel/2006/main">
          <x14:cfRule type="expression" priority="2" id="{BDDBE661-EA46-429D-9CDF-98DF93844EBF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F257:AH257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6"/>
  <sheetViews>
    <sheetView zoomScaleNormal="100" workbookViewId="0">
      <pane xSplit="6" ySplit="5" topLeftCell="G55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baseColWidth="10" defaultRowHeight="14.25" x14ac:dyDescent="0.2"/>
  <cols>
    <col min="1" max="1" width="1.75" style="14" customWidth="1"/>
    <col min="2" max="2" width="4.625" style="14" customWidth="1"/>
    <col min="3" max="3" width="4.625" style="14" hidden="1" customWidth="1"/>
    <col min="4" max="4" width="4.75" style="23" customWidth="1"/>
    <col min="5" max="5" width="13.375" style="1" customWidth="1"/>
    <col min="6" max="6" width="14.125" style="1" customWidth="1"/>
    <col min="7" max="8" width="10.625" style="111" customWidth="1"/>
    <col min="9" max="36" width="10.625" style="12" customWidth="1"/>
    <col min="37" max="37" width="1.625" style="1" customWidth="1"/>
    <col min="38" max="38" width="13.125" style="1" customWidth="1"/>
    <col min="39" max="39" width="1.625" style="11" customWidth="1"/>
    <col min="40" max="61" width="11" style="11"/>
    <col min="62" max="16384" width="11" style="7"/>
  </cols>
  <sheetData>
    <row r="1" spans="1:61" s="14" customFormat="1" ht="12.75" x14ac:dyDescent="0.2">
      <c r="D1" s="23"/>
      <c r="E1" s="32"/>
      <c r="F1" s="32"/>
      <c r="G1" s="107"/>
      <c r="H1" s="10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61" s="1" customFormat="1" ht="57" customHeight="1" x14ac:dyDescent="0.2">
      <c r="A2" s="14"/>
      <c r="B2" s="14"/>
      <c r="C2" s="14"/>
      <c r="D2" s="515" t="s">
        <v>27</v>
      </c>
      <c r="E2" s="515"/>
      <c r="F2" s="76">
        <v>4</v>
      </c>
      <c r="G2" s="115"/>
      <c r="H2" s="115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</row>
    <row r="3" spans="1:61" s="14" customFormat="1" ht="15" customHeight="1" x14ac:dyDescent="0.2">
      <c r="D3" s="9"/>
      <c r="E3" s="19"/>
      <c r="F3" s="19"/>
      <c r="G3" s="66" t="s">
        <v>87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61" s="14" customFormat="1" ht="15" customHeight="1" x14ac:dyDescent="0.2">
      <c r="D4" s="9"/>
      <c r="E4" s="19"/>
      <c r="F4" s="19"/>
      <c r="G4" s="66" t="s">
        <v>107</v>
      </c>
      <c r="H4" s="66"/>
    </row>
    <row r="5" spans="1:61" s="1" customFormat="1" ht="33" customHeight="1" x14ac:dyDescent="0.2">
      <c r="A5" s="14"/>
      <c r="B5" s="14"/>
      <c r="C5" s="14"/>
      <c r="D5" s="103"/>
      <c r="E5" s="222" t="s">
        <v>53</v>
      </c>
      <c r="F5" s="221" t="s">
        <v>3</v>
      </c>
      <c r="G5" s="77">
        <f>IF(Milch!E4&gt;0,Milch!E4,"-")</f>
        <v>44760</v>
      </c>
      <c r="H5" s="77" t="str">
        <f>IF(Milch!F4&gt;0,Milch!F4,"-")</f>
        <v>-</v>
      </c>
      <c r="I5" s="77" t="str">
        <f>IF(Milch!G4&gt;0,Milch!G4,"-")</f>
        <v>-</v>
      </c>
      <c r="J5" s="77" t="str">
        <f>IF(Milch!H4&gt;0,Milch!H4,"-")</f>
        <v>-</v>
      </c>
      <c r="K5" s="77" t="str">
        <f>IF(Milch!I4&gt;0,Milch!I4,"-")</f>
        <v>-</v>
      </c>
      <c r="L5" s="77" t="str">
        <f>IF(Milch!J4&gt;0,Milch!J4,"-")</f>
        <v>-</v>
      </c>
      <c r="M5" s="77" t="str">
        <f>IF(Milch!K4&gt;0,Milch!K4,"-")</f>
        <v>-</v>
      </c>
      <c r="N5" s="77" t="str">
        <f>IF(Milch!L4&gt;0,Milch!L4,"-")</f>
        <v>-</v>
      </c>
      <c r="O5" s="77" t="str">
        <f>IF(Milch!M4&gt;0,Milch!M4,"-")</f>
        <v>-</v>
      </c>
      <c r="P5" s="77" t="str">
        <f>IF(Milch!N4&gt;0,Milch!N4,"-")</f>
        <v>-</v>
      </c>
      <c r="Q5" s="77" t="str">
        <f>IF(Milch!O4&gt;0,Milch!O4,"-")</f>
        <v>-</v>
      </c>
      <c r="R5" s="77" t="str">
        <f>IF(Milch!P4&gt;0,Milch!P4,"-")</f>
        <v>-</v>
      </c>
      <c r="S5" s="77" t="str">
        <f>IF(Milch!Q4&gt;0,Milch!Q4,"-")</f>
        <v>-</v>
      </c>
      <c r="T5" s="77" t="str">
        <f>IF(Milch!R4&gt;0,Milch!R4,"-")</f>
        <v>-</v>
      </c>
      <c r="U5" s="77" t="str">
        <f>IF(Milch!S4&gt;0,Milch!S4,"-")</f>
        <v>-</v>
      </c>
      <c r="V5" s="77" t="str">
        <f>IF(Milch!T4&gt;0,Milch!T4,"-")</f>
        <v>-</v>
      </c>
      <c r="W5" s="77" t="str">
        <f>IF(Milch!U4&gt;0,Milch!U4,"-")</f>
        <v>-</v>
      </c>
      <c r="X5" s="77" t="str">
        <f>IF(Milch!V4&gt;0,Milch!V4,"-")</f>
        <v>-</v>
      </c>
      <c r="Y5" s="77" t="str">
        <f>IF(Milch!W4&gt;0,Milch!W4,"-")</f>
        <v>-</v>
      </c>
      <c r="Z5" s="77" t="str">
        <f>IF(Milch!X4&gt;0,Milch!X4,"-")</f>
        <v>-</v>
      </c>
      <c r="AA5" s="77" t="str">
        <f>IF(Milch!Y4&gt;0,Milch!Y4,"-")</f>
        <v>-</v>
      </c>
      <c r="AB5" s="77" t="str">
        <f>IF(Milch!Z4&gt;0,Milch!Z4,"-")</f>
        <v>-</v>
      </c>
      <c r="AC5" s="77" t="str">
        <f>IF(Milch!AA4&gt;0,Milch!AA4,"-")</f>
        <v>-</v>
      </c>
      <c r="AD5" s="77" t="str">
        <f>IF(Milch!AB4&gt;0,Milch!AB4,"-")</f>
        <v>-</v>
      </c>
      <c r="AE5" s="77" t="str">
        <f>IF(Milch!AC4&gt;0,Milch!AC4,"-")</f>
        <v>-</v>
      </c>
      <c r="AF5" s="77" t="str">
        <f>IF(Milch!AD4&gt;0,Milch!AD4,"-")</f>
        <v>-</v>
      </c>
      <c r="AG5" s="77" t="str">
        <f>IF(Milch!AE4&gt;0,Milch!AE4,"-")</f>
        <v>-</v>
      </c>
      <c r="AH5" s="77" t="str">
        <f>IF(Milch!AF4&gt;0,Milch!AF4,"-")</f>
        <v>-</v>
      </c>
      <c r="AI5" s="77" t="str">
        <f>IF(Milch!AG4&gt;0,Milch!AG4,"-")</f>
        <v>-</v>
      </c>
      <c r="AJ5" s="77" t="str">
        <f>IF(Milch!AH4&gt;0,Milch!AH4,"-")</f>
        <v>-</v>
      </c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s="1" customFormat="1" ht="20.25" customHeight="1" x14ac:dyDescent="0.2">
      <c r="A6" s="14"/>
      <c r="B6" s="14"/>
      <c r="C6" s="14"/>
      <c r="D6" s="565" t="s">
        <v>1</v>
      </c>
      <c r="E6" s="551" t="str">
        <f>'Gruppe 1'!C6:C253</f>
        <v>Maissilage
… wenn Futtermenge
vom Plan abweicht,
wird TM/Kuh/Tag
beim nächsten 
Termin angezeigt.</v>
      </c>
      <c r="F6" s="53" t="s">
        <v>54</v>
      </c>
      <c r="G6" s="104"/>
      <c r="H6" s="121" t="str">
        <f t="shared" ref="H6:V6" si="0">IFERROR(G6*H$164/G$164,"-")</f>
        <v>-</v>
      </c>
      <c r="I6" s="121" t="str">
        <f t="shared" si="0"/>
        <v>-</v>
      </c>
      <c r="J6" s="121" t="str">
        <f t="shared" si="0"/>
        <v>-</v>
      </c>
      <c r="K6" s="121" t="str">
        <f t="shared" si="0"/>
        <v>-</v>
      </c>
      <c r="L6" s="121" t="str">
        <f t="shared" si="0"/>
        <v>-</v>
      </c>
      <c r="M6" s="121" t="str">
        <f t="shared" si="0"/>
        <v>-</v>
      </c>
      <c r="N6" s="121" t="str">
        <f t="shared" si="0"/>
        <v>-</v>
      </c>
      <c r="O6" s="121" t="str">
        <f t="shared" si="0"/>
        <v>-</v>
      </c>
      <c r="P6" s="121" t="str">
        <f t="shared" si="0"/>
        <v>-</v>
      </c>
      <c r="Q6" s="121" t="str">
        <f t="shared" si="0"/>
        <v>-</v>
      </c>
      <c r="R6" s="121" t="str">
        <f t="shared" si="0"/>
        <v>-</v>
      </c>
      <c r="S6" s="121" t="str">
        <f t="shared" si="0"/>
        <v>-</v>
      </c>
      <c r="T6" s="121" t="str">
        <f t="shared" si="0"/>
        <v>-</v>
      </c>
      <c r="U6" s="121" t="str">
        <f t="shared" si="0"/>
        <v>-</v>
      </c>
      <c r="V6" s="121" t="str">
        <f t="shared" si="0"/>
        <v>-</v>
      </c>
      <c r="W6" s="121" t="str">
        <f>IFERROR(J6*W$164/J$164,"-")</f>
        <v>-</v>
      </c>
      <c r="X6" s="121" t="str">
        <f>IFERROR(W6*X$164/W$164,"-")</f>
        <v>-</v>
      </c>
      <c r="Y6" s="121" t="str">
        <f>IFERROR(X6*Y$164/X$164,"-")</f>
        <v>-</v>
      </c>
      <c r="Z6" s="121" t="str">
        <f>IFERROR(Y6*Z$164/Y$164,"-")</f>
        <v>-</v>
      </c>
      <c r="AA6" s="121" t="str">
        <f>IFERROR(Z6*AA$164/Z$164,"-")</f>
        <v>-</v>
      </c>
      <c r="AB6" s="121" t="str">
        <f>IFERROR(AA6*AB$164/AA$164,"-")</f>
        <v>-</v>
      </c>
      <c r="AC6" s="121" t="str">
        <f>IFERROR(P6*AC$164/P$164,"-")</f>
        <v>-</v>
      </c>
      <c r="AD6" s="121" t="str">
        <f t="shared" ref="AD6:AJ6" si="1">IFERROR(AC6*AD$164/AC$164,"-")</f>
        <v>-</v>
      </c>
      <c r="AE6" s="121" t="str">
        <f t="shared" si="1"/>
        <v>-</v>
      </c>
      <c r="AF6" s="121" t="str">
        <f t="shared" si="1"/>
        <v>-</v>
      </c>
      <c r="AG6" s="121" t="str">
        <f t="shared" si="1"/>
        <v>-</v>
      </c>
      <c r="AH6" s="121" t="str">
        <f t="shared" si="1"/>
        <v>-</v>
      </c>
      <c r="AI6" s="121" t="str">
        <f t="shared" si="1"/>
        <v>-</v>
      </c>
      <c r="AJ6" s="121" t="str">
        <f t="shared" si="1"/>
        <v>-</v>
      </c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1" s="1" customFormat="1" ht="20.25" customHeight="1" x14ac:dyDescent="0.2">
      <c r="A7" s="14"/>
      <c r="B7" s="14"/>
      <c r="C7" s="14"/>
      <c r="D7" s="566"/>
      <c r="E7" s="552"/>
      <c r="F7" s="53" t="s">
        <v>4</v>
      </c>
      <c r="G7" s="68">
        <f>'Gruppe 1'!E7</f>
        <v>36</v>
      </c>
      <c r="H7" s="114">
        <f t="shared" ref="H7:W10" si="2">G7</f>
        <v>36</v>
      </c>
      <c r="I7" s="114">
        <f t="shared" si="2"/>
        <v>36</v>
      </c>
      <c r="J7" s="114">
        <f t="shared" si="2"/>
        <v>36</v>
      </c>
      <c r="K7" s="114">
        <f t="shared" si="2"/>
        <v>36</v>
      </c>
      <c r="L7" s="114">
        <f t="shared" si="2"/>
        <v>36</v>
      </c>
      <c r="M7" s="114">
        <f t="shared" si="2"/>
        <v>36</v>
      </c>
      <c r="N7" s="114">
        <f t="shared" si="2"/>
        <v>36</v>
      </c>
      <c r="O7" s="114">
        <f t="shared" si="2"/>
        <v>36</v>
      </c>
      <c r="P7" s="114">
        <f t="shared" si="2"/>
        <v>36</v>
      </c>
      <c r="Q7" s="114">
        <f t="shared" si="2"/>
        <v>36</v>
      </c>
      <c r="R7" s="114">
        <f t="shared" si="2"/>
        <v>36</v>
      </c>
      <c r="S7" s="114">
        <f t="shared" si="2"/>
        <v>36</v>
      </c>
      <c r="T7" s="114">
        <f t="shared" si="2"/>
        <v>36</v>
      </c>
      <c r="U7" s="114">
        <f t="shared" si="2"/>
        <v>36</v>
      </c>
      <c r="V7" s="114">
        <f t="shared" si="2"/>
        <v>36</v>
      </c>
      <c r="W7" s="114">
        <f>J7</f>
        <v>36</v>
      </c>
      <c r="X7" s="114">
        <f t="shared" ref="X7:AJ10" si="3">W7</f>
        <v>36</v>
      </c>
      <c r="Y7" s="114">
        <f t="shared" si="3"/>
        <v>36</v>
      </c>
      <c r="Z7" s="114">
        <f t="shared" si="3"/>
        <v>36</v>
      </c>
      <c r="AA7" s="114">
        <f t="shared" si="3"/>
        <v>36</v>
      </c>
      <c r="AB7" s="114">
        <f t="shared" si="3"/>
        <v>36</v>
      </c>
      <c r="AC7" s="114">
        <f>P7</f>
        <v>36</v>
      </c>
      <c r="AD7" s="114">
        <f t="shared" ref="AD7:AJ7" si="4">AC7</f>
        <v>36</v>
      </c>
      <c r="AE7" s="114">
        <f t="shared" si="4"/>
        <v>36</v>
      </c>
      <c r="AF7" s="114">
        <f t="shared" si="4"/>
        <v>36</v>
      </c>
      <c r="AG7" s="114">
        <f t="shared" si="4"/>
        <v>36</v>
      </c>
      <c r="AH7" s="114">
        <f t="shared" si="4"/>
        <v>36</v>
      </c>
      <c r="AI7" s="114">
        <f t="shared" si="4"/>
        <v>36</v>
      </c>
      <c r="AJ7" s="114">
        <f t="shared" si="4"/>
        <v>36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s="1" customFormat="1" ht="20.25" customHeight="1" x14ac:dyDescent="0.2">
      <c r="A8" s="14"/>
      <c r="B8" s="14"/>
      <c r="C8" s="14"/>
      <c r="D8" s="566"/>
      <c r="E8" s="552"/>
      <c r="F8" s="53" t="s">
        <v>106</v>
      </c>
      <c r="G8" s="219">
        <f>G9*G7/100</f>
        <v>4.32</v>
      </c>
      <c r="H8" s="219">
        <f t="shared" ref="H8:AJ8" si="5">H9*H7/100</f>
        <v>4.32</v>
      </c>
      <c r="I8" s="219">
        <f t="shared" si="5"/>
        <v>4.32</v>
      </c>
      <c r="J8" s="219">
        <f t="shared" si="5"/>
        <v>4.32</v>
      </c>
      <c r="K8" s="219">
        <f t="shared" si="5"/>
        <v>4.32</v>
      </c>
      <c r="L8" s="219">
        <f t="shared" si="5"/>
        <v>4.32</v>
      </c>
      <c r="M8" s="219">
        <f t="shared" si="5"/>
        <v>4.32</v>
      </c>
      <c r="N8" s="219">
        <f t="shared" si="5"/>
        <v>4.32</v>
      </c>
      <c r="O8" s="219">
        <f t="shared" si="5"/>
        <v>4.32</v>
      </c>
      <c r="P8" s="219">
        <f t="shared" si="5"/>
        <v>4.32</v>
      </c>
      <c r="Q8" s="219">
        <f t="shared" si="5"/>
        <v>4.32</v>
      </c>
      <c r="R8" s="219">
        <f t="shared" si="5"/>
        <v>4.32</v>
      </c>
      <c r="S8" s="219">
        <f t="shared" si="5"/>
        <v>4.32</v>
      </c>
      <c r="T8" s="219">
        <f t="shared" si="5"/>
        <v>4.32</v>
      </c>
      <c r="U8" s="219">
        <f t="shared" si="5"/>
        <v>4.32</v>
      </c>
      <c r="V8" s="219">
        <f t="shared" si="5"/>
        <v>4.32</v>
      </c>
      <c r="W8" s="219">
        <f t="shared" si="5"/>
        <v>4.32</v>
      </c>
      <c r="X8" s="219">
        <f t="shared" si="5"/>
        <v>4.32</v>
      </c>
      <c r="Y8" s="219">
        <f t="shared" si="5"/>
        <v>4.32</v>
      </c>
      <c r="Z8" s="219">
        <f t="shared" si="5"/>
        <v>4.32</v>
      </c>
      <c r="AA8" s="219">
        <f t="shared" si="5"/>
        <v>4.32</v>
      </c>
      <c r="AB8" s="219">
        <f t="shared" si="5"/>
        <v>4.32</v>
      </c>
      <c r="AC8" s="219">
        <f t="shared" si="5"/>
        <v>4.32</v>
      </c>
      <c r="AD8" s="219">
        <f t="shared" si="5"/>
        <v>4.32</v>
      </c>
      <c r="AE8" s="219">
        <f t="shared" si="5"/>
        <v>4.32</v>
      </c>
      <c r="AF8" s="219">
        <f t="shared" si="5"/>
        <v>4.32</v>
      </c>
      <c r="AG8" s="219">
        <f t="shared" si="5"/>
        <v>4.32</v>
      </c>
      <c r="AH8" s="219">
        <f t="shared" si="5"/>
        <v>4.32</v>
      </c>
      <c r="AI8" s="219">
        <f t="shared" si="5"/>
        <v>4.32</v>
      </c>
      <c r="AJ8" s="219">
        <f t="shared" si="5"/>
        <v>4.32</v>
      </c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s="1" customFormat="1" ht="20.25" customHeight="1" x14ac:dyDescent="0.2">
      <c r="A9" s="14"/>
      <c r="B9" s="14"/>
      <c r="C9" s="14"/>
      <c r="D9" s="566"/>
      <c r="E9" s="552"/>
      <c r="F9" s="233" t="s">
        <v>102</v>
      </c>
      <c r="G9" s="234">
        <f>'Gruppe 1'!E6</f>
        <v>12</v>
      </c>
      <c r="H9" s="112">
        <f t="shared" ref="H9:P10" si="6">G9</f>
        <v>12</v>
      </c>
      <c r="I9" s="112">
        <f t="shared" si="6"/>
        <v>12</v>
      </c>
      <c r="J9" s="112">
        <f t="shared" si="6"/>
        <v>12</v>
      </c>
      <c r="K9" s="112">
        <f t="shared" si="6"/>
        <v>12</v>
      </c>
      <c r="L9" s="112">
        <f t="shared" si="6"/>
        <v>12</v>
      </c>
      <c r="M9" s="112">
        <f t="shared" si="6"/>
        <v>12</v>
      </c>
      <c r="N9" s="112">
        <f t="shared" si="6"/>
        <v>12</v>
      </c>
      <c r="O9" s="112">
        <f t="shared" si="6"/>
        <v>12</v>
      </c>
      <c r="P9" s="112">
        <f t="shared" si="6"/>
        <v>12</v>
      </c>
      <c r="Q9" s="112">
        <f t="shared" si="2"/>
        <v>12</v>
      </c>
      <c r="R9" s="112">
        <f t="shared" si="2"/>
        <v>12</v>
      </c>
      <c r="S9" s="112">
        <f t="shared" si="2"/>
        <v>12</v>
      </c>
      <c r="T9" s="112">
        <f t="shared" si="2"/>
        <v>12</v>
      </c>
      <c r="U9" s="112">
        <f t="shared" si="2"/>
        <v>12</v>
      </c>
      <c r="V9" s="112">
        <f t="shared" si="2"/>
        <v>12</v>
      </c>
      <c r="W9" s="112">
        <f t="shared" si="2"/>
        <v>12</v>
      </c>
      <c r="X9" s="112">
        <f t="shared" si="3"/>
        <v>12</v>
      </c>
      <c r="Y9" s="112">
        <f t="shared" si="3"/>
        <v>12</v>
      </c>
      <c r="Z9" s="112">
        <f t="shared" si="3"/>
        <v>12</v>
      </c>
      <c r="AA9" s="112">
        <f t="shared" si="3"/>
        <v>12</v>
      </c>
      <c r="AB9" s="112">
        <f t="shared" si="3"/>
        <v>12</v>
      </c>
      <c r="AC9" s="112">
        <f t="shared" si="3"/>
        <v>12</v>
      </c>
      <c r="AD9" s="112">
        <f t="shared" si="3"/>
        <v>12</v>
      </c>
      <c r="AE9" s="112">
        <f t="shared" si="3"/>
        <v>12</v>
      </c>
      <c r="AF9" s="112">
        <f t="shared" si="3"/>
        <v>12</v>
      </c>
      <c r="AG9" s="112">
        <f t="shared" si="3"/>
        <v>12</v>
      </c>
      <c r="AH9" s="112">
        <f t="shared" si="3"/>
        <v>12</v>
      </c>
      <c r="AI9" s="112">
        <f t="shared" si="3"/>
        <v>12</v>
      </c>
      <c r="AJ9" s="112">
        <f t="shared" si="3"/>
        <v>12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1" s="1" customFormat="1" ht="20.25" customHeight="1" x14ac:dyDescent="0.2">
      <c r="A10" s="14"/>
      <c r="B10" s="14"/>
      <c r="C10" s="14"/>
      <c r="D10" s="566"/>
      <c r="E10" s="552"/>
      <c r="F10" s="53" t="s">
        <v>105</v>
      </c>
      <c r="G10" s="172">
        <f>'Gruppe 1'!E11</f>
        <v>2</v>
      </c>
      <c r="H10" s="232">
        <f>G10</f>
        <v>2</v>
      </c>
      <c r="I10" s="232">
        <f t="shared" si="6"/>
        <v>2</v>
      </c>
      <c r="J10" s="232">
        <f t="shared" si="6"/>
        <v>2</v>
      </c>
      <c r="K10" s="232">
        <f t="shared" si="6"/>
        <v>2</v>
      </c>
      <c r="L10" s="232">
        <f t="shared" si="6"/>
        <v>2</v>
      </c>
      <c r="M10" s="232">
        <f t="shared" si="6"/>
        <v>2</v>
      </c>
      <c r="N10" s="232">
        <f t="shared" si="6"/>
        <v>2</v>
      </c>
      <c r="O10" s="232">
        <f t="shared" si="6"/>
        <v>2</v>
      </c>
      <c r="P10" s="232">
        <f t="shared" si="6"/>
        <v>2</v>
      </c>
      <c r="Q10" s="232">
        <f t="shared" si="2"/>
        <v>2</v>
      </c>
      <c r="R10" s="232">
        <f t="shared" si="2"/>
        <v>2</v>
      </c>
      <c r="S10" s="232">
        <f t="shared" si="2"/>
        <v>2</v>
      </c>
      <c r="T10" s="232">
        <f t="shared" si="2"/>
        <v>2</v>
      </c>
      <c r="U10" s="232">
        <f t="shared" si="2"/>
        <v>2</v>
      </c>
      <c r="V10" s="232">
        <f t="shared" si="2"/>
        <v>2</v>
      </c>
      <c r="W10" s="232">
        <f t="shared" si="2"/>
        <v>2</v>
      </c>
      <c r="X10" s="232">
        <f t="shared" si="3"/>
        <v>2</v>
      </c>
      <c r="Y10" s="232">
        <f t="shared" si="3"/>
        <v>2</v>
      </c>
      <c r="Z10" s="232">
        <f t="shared" si="3"/>
        <v>2</v>
      </c>
      <c r="AA10" s="232">
        <f t="shared" si="3"/>
        <v>2</v>
      </c>
      <c r="AB10" s="232">
        <f t="shared" si="3"/>
        <v>2</v>
      </c>
      <c r="AC10" s="232">
        <f t="shared" si="3"/>
        <v>2</v>
      </c>
      <c r="AD10" s="232">
        <f t="shared" si="3"/>
        <v>2</v>
      </c>
      <c r="AE10" s="232">
        <f t="shared" si="3"/>
        <v>2</v>
      </c>
      <c r="AF10" s="232">
        <f t="shared" si="3"/>
        <v>2</v>
      </c>
      <c r="AG10" s="232">
        <f t="shared" si="3"/>
        <v>2</v>
      </c>
      <c r="AH10" s="232">
        <f t="shared" si="3"/>
        <v>2</v>
      </c>
      <c r="AI10" s="232">
        <f t="shared" si="3"/>
        <v>2</v>
      </c>
      <c r="AJ10" s="232">
        <f t="shared" si="3"/>
        <v>2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s="1" customFormat="1" ht="20.25" hidden="1" customHeight="1" x14ac:dyDescent="0.2">
      <c r="A11" s="14"/>
      <c r="B11" s="35">
        <v>1</v>
      </c>
      <c r="C11" s="27">
        <v>1</v>
      </c>
      <c r="D11" s="566"/>
      <c r="E11" s="552"/>
      <c r="F11" s="105" t="s">
        <v>29</v>
      </c>
      <c r="G11" s="106">
        <f>IFERROR(G6*G7/100*(100-G10)/100,0)</f>
        <v>0</v>
      </c>
      <c r="H11" s="106">
        <f t="shared" ref="H11:AJ11" si="7">IFERROR(H6*H7/100*(100-H10)/100,0)</f>
        <v>0</v>
      </c>
      <c r="I11" s="106">
        <f t="shared" si="7"/>
        <v>0</v>
      </c>
      <c r="J11" s="106">
        <f t="shared" si="7"/>
        <v>0</v>
      </c>
      <c r="K11" s="106">
        <f t="shared" si="7"/>
        <v>0</v>
      </c>
      <c r="L11" s="106">
        <f t="shared" si="7"/>
        <v>0</v>
      </c>
      <c r="M11" s="106">
        <f t="shared" si="7"/>
        <v>0</v>
      </c>
      <c r="N11" s="106">
        <f t="shared" si="7"/>
        <v>0</v>
      </c>
      <c r="O11" s="106">
        <f t="shared" si="7"/>
        <v>0</v>
      </c>
      <c r="P11" s="106">
        <f t="shared" si="7"/>
        <v>0</v>
      </c>
      <c r="Q11" s="106">
        <f t="shared" si="7"/>
        <v>0</v>
      </c>
      <c r="R11" s="106">
        <f t="shared" si="7"/>
        <v>0</v>
      </c>
      <c r="S11" s="106">
        <f t="shared" si="7"/>
        <v>0</v>
      </c>
      <c r="T11" s="106">
        <f t="shared" si="7"/>
        <v>0</v>
      </c>
      <c r="U11" s="106">
        <f t="shared" si="7"/>
        <v>0</v>
      </c>
      <c r="V11" s="106">
        <f t="shared" si="7"/>
        <v>0</v>
      </c>
      <c r="W11" s="106">
        <f t="shared" si="7"/>
        <v>0</v>
      </c>
      <c r="X11" s="106">
        <f t="shared" si="7"/>
        <v>0</v>
      </c>
      <c r="Y11" s="106">
        <f t="shared" si="7"/>
        <v>0</v>
      </c>
      <c r="Z11" s="106">
        <f t="shared" si="7"/>
        <v>0</v>
      </c>
      <c r="AA11" s="106">
        <f t="shared" si="7"/>
        <v>0</v>
      </c>
      <c r="AB11" s="106">
        <f t="shared" si="7"/>
        <v>0</v>
      </c>
      <c r="AC11" s="106">
        <f t="shared" si="7"/>
        <v>0</v>
      </c>
      <c r="AD11" s="106">
        <f t="shared" si="7"/>
        <v>0</v>
      </c>
      <c r="AE11" s="106">
        <f t="shared" si="7"/>
        <v>0</v>
      </c>
      <c r="AF11" s="106">
        <f t="shared" si="7"/>
        <v>0</v>
      </c>
      <c r="AG11" s="106">
        <f t="shared" si="7"/>
        <v>0</v>
      </c>
      <c r="AH11" s="106">
        <f t="shared" si="7"/>
        <v>0</v>
      </c>
      <c r="AI11" s="106">
        <f t="shared" si="7"/>
        <v>0</v>
      </c>
      <c r="AJ11" s="106">
        <f t="shared" si="7"/>
        <v>0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</row>
    <row r="12" spans="1:61" s="1" customFormat="1" ht="20.25" hidden="1" customHeight="1" x14ac:dyDescent="0.2">
      <c r="A12" s="14"/>
      <c r="B12" s="27"/>
      <c r="C12" s="27">
        <f>C11+1</f>
        <v>2</v>
      </c>
      <c r="D12" s="566"/>
      <c r="E12" s="553"/>
      <c r="F12" s="105" t="s">
        <v>46</v>
      </c>
      <c r="G12" s="113">
        <f>IFERROR(G9/100*G11,0)</f>
        <v>0</v>
      </c>
      <c r="H12" s="113">
        <f t="shared" ref="H12:AJ12" si="8">IFERROR(H9/100*H11,0)</f>
        <v>0</v>
      </c>
      <c r="I12" s="113">
        <f t="shared" si="8"/>
        <v>0</v>
      </c>
      <c r="J12" s="113">
        <f t="shared" si="8"/>
        <v>0</v>
      </c>
      <c r="K12" s="113">
        <f t="shared" si="8"/>
        <v>0</v>
      </c>
      <c r="L12" s="113">
        <f t="shared" si="8"/>
        <v>0</v>
      </c>
      <c r="M12" s="113">
        <f t="shared" si="8"/>
        <v>0</v>
      </c>
      <c r="N12" s="113">
        <f t="shared" si="8"/>
        <v>0</v>
      </c>
      <c r="O12" s="113">
        <f t="shared" si="8"/>
        <v>0</v>
      </c>
      <c r="P12" s="113">
        <f t="shared" si="8"/>
        <v>0</v>
      </c>
      <c r="Q12" s="113">
        <f t="shared" si="8"/>
        <v>0</v>
      </c>
      <c r="R12" s="113">
        <f t="shared" si="8"/>
        <v>0</v>
      </c>
      <c r="S12" s="113">
        <f t="shared" si="8"/>
        <v>0</v>
      </c>
      <c r="T12" s="113">
        <f t="shared" si="8"/>
        <v>0</v>
      </c>
      <c r="U12" s="113">
        <f t="shared" si="8"/>
        <v>0</v>
      </c>
      <c r="V12" s="113">
        <f t="shared" si="8"/>
        <v>0</v>
      </c>
      <c r="W12" s="113">
        <f t="shared" si="8"/>
        <v>0</v>
      </c>
      <c r="X12" s="113">
        <f t="shared" si="8"/>
        <v>0</v>
      </c>
      <c r="Y12" s="113">
        <f t="shared" si="8"/>
        <v>0</v>
      </c>
      <c r="Z12" s="113">
        <f t="shared" si="8"/>
        <v>0</v>
      </c>
      <c r="AA12" s="113">
        <f t="shared" si="8"/>
        <v>0</v>
      </c>
      <c r="AB12" s="113">
        <f t="shared" si="8"/>
        <v>0</v>
      </c>
      <c r="AC12" s="113">
        <f t="shared" si="8"/>
        <v>0</v>
      </c>
      <c r="AD12" s="113">
        <f t="shared" si="8"/>
        <v>0</v>
      </c>
      <c r="AE12" s="113">
        <f t="shared" si="8"/>
        <v>0</v>
      </c>
      <c r="AF12" s="113">
        <f t="shared" si="8"/>
        <v>0</v>
      </c>
      <c r="AG12" s="113">
        <f t="shared" si="8"/>
        <v>0</v>
      </c>
      <c r="AH12" s="113">
        <f t="shared" si="8"/>
        <v>0</v>
      </c>
      <c r="AI12" s="113">
        <f t="shared" si="8"/>
        <v>0</v>
      </c>
      <c r="AJ12" s="113">
        <f t="shared" si="8"/>
        <v>0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s="1" customFormat="1" ht="20.25" customHeight="1" x14ac:dyDescent="0.2">
      <c r="A13" s="14"/>
      <c r="B13" s="14"/>
      <c r="C13" s="14"/>
      <c r="D13" s="566"/>
      <c r="E13" s="551" t="e">
        <f>'Gruppe 1'!C15:C247</f>
        <v>#VALUE!</v>
      </c>
      <c r="F13" s="53" t="s">
        <v>54</v>
      </c>
      <c r="G13" s="104"/>
      <c r="H13" s="121" t="str">
        <f t="shared" ref="H13:AJ13" si="9">IFERROR(G13*H$164/G$164,"-")</f>
        <v>-</v>
      </c>
      <c r="I13" s="121" t="str">
        <f t="shared" si="9"/>
        <v>-</v>
      </c>
      <c r="J13" s="121" t="str">
        <f t="shared" si="9"/>
        <v>-</v>
      </c>
      <c r="K13" s="121" t="str">
        <f t="shared" si="9"/>
        <v>-</v>
      </c>
      <c r="L13" s="121" t="str">
        <f t="shared" si="9"/>
        <v>-</v>
      </c>
      <c r="M13" s="121" t="str">
        <f t="shared" si="9"/>
        <v>-</v>
      </c>
      <c r="N13" s="121" t="str">
        <f t="shared" si="9"/>
        <v>-</v>
      </c>
      <c r="O13" s="121" t="str">
        <f t="shared" si="9"/>
        <v>-</v>
      </c>
      <c r="P13" s="121" t="str">
        <f t="shared" si="9"/>
        <v>-</v>
      </c>
      <c r="Q13" s="121" t="str">
        <f t="shared" si="9"/>
        <v>-</v>
      </c>
      <c r="R13" s="121" t="str">
        <f t="shared" si="9"/>
        <v>-</v>
      </c>
      <c r="S13" s="121" t="str">
        <f t="shared" si="9"/>
        <v>-</v>
      </c>
      <c r="T13" s="121" t="str">
        <f t="shared" si="9"/>
        <v>-</v>
      </c>
      <c r="U13" s="121" t="str">
        <f t="shared" si="9"/>
        <v>-</v>
      </c>
      <c r="V13" s="121" t="str">
        <f t="shared" si="9"/>
        <v>-</v>
      </c>
      <c r="W13" s="121" t="str">
        <f t="shared" si="9"/>
        <v>-</v>
      </c>
      <c r="X13" s="121" t="str">
        <f t="shared" si="9"/>
        <v>-</v>
      </c>
      <c r="Y13" s="121" t="str">
        <f t="shared" si="9"/>
        <v>-</v>
      </c>
      <c r="Z13" s="121" t="str">
        <f t="shared" si="9"/>
        <v>-</v>
      </c>
      <c r="AA13" s="121" t="str">
        <f t="shared" si="9"/>
        <v>-</v>
      </c>
      <c r="AB13" s="121" t="str">
        <f t="shared" si="9"/>
        <v>-</v>
      </c>
      <c r="AC13" s="121" t="str">
        <f t="shared" si="9"/>
        <v>-</v>
      </c>
      <c r="AD13" s="121" t="str">
        <f t="shared" si="9"/>
        <v>-</v>
      </c>
      <c r="AE13" s="121" t="str">
        <f t="shared" si="9"/>
        <v>-</v>
      </c>
      <c r="AF13" s="121" t="str">
        <f t="shared" si="9"/>
        <v>-</v>
      </c>
      <c r="AG13" s="121" t="str">
        <f t="shared" si="9"/>
        <v>-</v>
      </c>
      <c r="AH13" s="121" t="str">
        <f t="shared" si="9"/>
        <v>-</v>
      </c>
      <c r="AI13" s="121" t="str">
        <f t="shared" si="9"/>
        <v>-</v>
      </c>
      <c r="AJ13" s="121" t="str">
        <f t="shared" si="9"/>
        <v>-</v>
      </c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s="1" customFormat="1" ht="20.25" customHeight="1" x14ac:dyDescent="0.2">
      <c r="A14" s="14"/>
      <c r="B14" s="14"/>
      <c r="C14" s="14"/>
      <c r="D14" s="566"/>
      <c r="E14" s="552"/>
      <c r="F14" s="53" t="s">
        <v>4</v>
      </c>
      <c r="G14" s="68">
        <f>'Gruppe 1'!E16</f>
        <v>35</v>
      </c>
      <c r="H14" s="114">
        <f>G14</f>
        <v>35</v>
      </c>
      <c r="I14" s="114">
        <f t="shared" ref="I14:AJ17" si="10">H14</f>
        <v>35</v>
      </c>
      <c r="J14" s="114">
        <f t="shared" si="10"/>
        <v>35</v>
      </c>
      <c r="K14" s="114">
        <f t="shared" si="10"/>
        <v>35</v>
      </c>
      <c r="L14" s="114">
        <f t="shared" si="10"/>
        <v>35</v>
      </c>
      <c r="M14" s="114">
        <f t="shared" si="10"/>
        <v>35</v>
      </c>
      <c r="N14" s="114">
        <f t="shared" si="10"/>
        <v>35</v>
      </c>
      <c r="O14" s="114">
        <f t="shared" si="10"/>
        <v>35</v>
      </c>
      <c r="P14" s="114">
        <f t="shared" si="10"/>
        <v>35</v>
      </c>
      <c r="Q14" s="114">
        <f t="shared" si="10"/>
        <v>35</v>
      </c>
      <c r="R14" s="114">
        <f t="shared" si="10"/>
        <v>35</v>
      </c>
      <c r="S14" s="114">
        <f t="shared" si="10"/>
        <v>35</v>
      </c>
      <c r="T14" s="114">
        <f t="shared" si="10"/>
        <v>35</v>
      </c>
      <c r="U14" s="114">
        <f t="shared" si="10"/>
        <v>35</v>
      </c>
      <c r="V14" s="114">
        <f t="shared" si="10"/>
        <v>35</v>
      </c>
      <c r="W14" s="114">
        <f t="shared" si="10"/>
        <v>35</v>
      </c>
      <c r="X14" s="114">
        <f t="shared" si="10"/>
        <v>35</v>
      </c>
      <c r="Y14" s="114">
        <f t="shared" si="10"/>
        <v>35</v>
      </c>
      <c r="Z14" s="114">
        <f t="shared" si="10"/>
        <v>35</v>
      </c>
      <c r="AA14" s="114">
        <f t="shared" si="10"/>
        <v>35</v>
      </c>
      <c r="AB14" s="114">
        <f t="shared" si="10"/>
        <v>35</v>
      </c>
      <c r="AC14" s="114">
        <f t="shared" si="10"/>
        <v>35</v>
      </c>
      <c r="AD14" s="114">
        <f t="shared" si="10"/>
        <v>35</v>
      </c>
      <c r="AE14" s="114">
        <f t="shared" si="10"/>
        <v>35</v>
      </c>
      <c r="AF14" s="114">
        <f t="shared" si="10"/>
        <v>35</v>
      </c>
      <c r="AG14" s="114">
        <f t="shared" si="10"/>
        <v>35</v>
      </c>
      <c r="AH14" s="114">
        <f t="shared" si="10"/>
        <v>35</v>
      </c>
      <c r="AI14" s="114">
        <f t="shared" si="10"/>
        <v>35</v>
      </c>
      <c r="AJ14" s="114">
        <f t="shared" si="10"/>
        <v>35</v>
      </c>
      <c r="AK14" s="13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s="1" customFormat="1" ht="20.25" customHeight="1" x14ac:dyDescent="0.2">
      <c r="A15" s="14"/>
      <c r="B15" s="14"/>
      <c r="C15" s="14"/>
      <c r="D15" s="566"/>
      <c r="E15" s="552"/>
      <c r="F15" s="53" t="s">
        <v>106</v>
      </c>
      <c r="G15" s="219">
        <f>G16*G14/100</f>
        <v>6.125</v>
      </c>
      <c r="H15" s="219">
        <f t="shared" ref="H15:AJ15" si="11">H16*H14/100</f>
        <v>6.125</v>
      </c>
      <c r="I15" s="219">
        <f t="shared" si="11"/>
        <v>6.125</v>
      </c>
      <c r="J15" s="219">
        <f t="shared" si="11"/>
        <v>6.125</v>
      </c>
      <c r="K15" s="219">
        <f t="shared" si="11"/>
        <v>6.125</v>
      </c>
      <c r="L15" s="219">
        <f t="shared" si="11"/>
        <v>6.125</v>
      </c>
      <c r="M15" s="219">
        <f t="shared" si="11"/>
        <v>6.125</v>
      </c>
      <c r="N15" s="219">
        <f t="shared" si="11"/>
        <v>6.125</v>
      </c>
      <c r="O15" s="219">
        <f t="shared" si="11"/>
        <v>6.125</v>
      </c>
      <c r="P15" s="219">
        <f t="shared" si="11"/>
        <v>6.125</v>
      </c>
      <c r="Q15" s="219">
        <f t="shared" si="11"/>
        <v>6.125</v>
      </c>
      <c r="R15" s="219">
        <f t="shared" si="11"/>
        <v>6.125</v>
      </c>
      <c r="S15" s="219">
        <f t="shared" si="11"/>
        <v>6.125</v>
      </c>
      <c r="T15" s="219">
        <f t="shared" si="11"/>
        <v>6.125</v>
      </c>
      <c r="U15" s="219">
        <f t="shared" si="11"/>
        <v>6.125</v>
      </c>
      <c r="V15" s="219">
        <f t="shared" si="11"/>
        <v>6.125</v>
      </c>
      <c r="W15" s="219">
        <f t="shared" si="11"/>
        <v>6.125</v>
      </c>
      <c r="X15" s="219">
        <f t="shared" si="11"/>
        <v>6.125</v>
      </c>
      <c r="Y15" s="219">
        <f t="shared" si="11"/>
        <v>6.125</v>
      </c>
      <c r="Z15" s="219">
        <f t="shared" si="11"/>
        <v>6.125</v>
      </c>
      <c r="AA15" s="219">
        <f t="shared" si="11"/>
        <v>6.125</v>
      </c>
      <c r="AB15" s="219">
        <f t="shared" si="11"/>
        <v>6.125</v>
      </c>
      <c r="AC15" s="219">
        <f t="shared" si="11"/>
        <v>6.125</v>
      </c>
      <c r="AD15" s="219">
        <f t="shared" si="11"/>
        <v>6.125</v>
      </c>
      <c r="AE15" s="219">
        <f t="shared" si="11"/>
        <v>6.125</v>
      </c>
      <c r="AF15" s="219">
        <f t="shared" si="11"/>
        <v>6.125</v>
      </c>
      <c r="AG15" s="219">
        <f t="shared" si="11"/>
        <v>6.125</v>
      </c>
      <c r="AH15" s="219">
        <f t="shared" si="11"/>
        <v>6.125</v>
      </c>
      <c r="AI15" s="219">
        <f t="shared" si="11"/>
        <v>6.125</v>
      </c>
      <c r="AJ15" s="219">
        <f t="shared" si="11"/>
        <v>6.125</v>
      </c>
      <c r="AK15" s="13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 s="1" customFormat="1" ht="20.25" customHeight="1" x14ac:dyDescent="0.2">
      <c r="A16" s="14"/>
      <c r="B16" s="14"/>
      <c r="C16" s="14"/>
      <c r="D16" s="566"/>
      <c r="E16" s="552"/>
      <c r="F16" s="233" t="s">
        <v>102</v>
      </c>
      <c r="G16" s="234">
        <f>'Gruppe 1'!E15</f>
        <v>17.5</v>
      </c>
      <c r="H16" s="112">
        <f t="shared" ref="H16" si="12">G16</f>
        <v>17.5</v>
      </c>
      <c r="I16" s="112">
        <f t="shared" si="10"/>
        <v>17.5</v>
      </c>
      <c r="J16" s="112">
        <f t="shared" si="10"/>
        <v>17.5</v>
      </c>
      <c r="K16" s="112">
        <f t="shared" si="10"/>
        <v>17.5</v>
      </c>
      <c r="L16" s="112">
        <f t="shared" si="10"/>
        <v>17.5</v>
      </c>
      <c r="M16" s="112">
        <f t="shared" si="10"/>
        <v>17.5</v>
      </c>
      <c r="N16" s="112">
        <f t="shared" si="10"/>
        <v>17.5</v>
      </c>
      <c r="O16" s="112">
        <f t="shared" si="10"/>
        <v>17.5</v>
      </c>
      <c r="P16" s="112">
        <f t="shared" si="10"/>
        <v>17.5</v>
      </c>
      <c r="Q16" s="112">
        <f t="shared" si="10"/>
        <v>17.5</v>
      </c>
      <c r="R16" s="112">
        <f t="shared" si="10"/>
        <v>17.5</v>
      </c>
      <c r="S16" s="112">
        <f t="shared" si="10"/>
        <v>17.5</v>
      </c>
      <c r="T16" s="112">
        <f t="shared" si="10"/>
        <v>17.5</v>
      </c>
      <c r="U16" s="112">
        <f t="shared" si="10"/>
        <v>17.5</v>
      </c>
      <c r="V16" s="112">
        <f t="shared" si="10"/>
        <v>17.5</v>
      </c>
      <c r="W16" s="112">
        <f t="shared" si="10"/>
        <v>17.5</v>
      </c>
      <c r="X16" s="112">
        <f t="shared" si="10"/>
        <v>17.5</v>
      </c>
      <c r="Y16" s="112">
        <f t="shared" si="10"/>
        <v>17.5</v>
      </c>
      <c r="Z16" s="112">
        <f t="shared" si="10"/>
        <v>17.5</v>
      </c>
      <c r="AA16" s="112">
        <f t="shared" si="10"/>
        <v>17.5</v>
      </c>
      <c r="AB16" s="112">
        <f t="shared" si="10"/>
        <v>17.5</v>
      </c>
      <c r="AC16" s="112">
        <f t="shared" si="10"/>
        <v>17.5</v>
      </c>
      <c r="AD16" s="112">
        <f t="shared" si="10"/>
        <v>17.5</v>
      </c>
      <c r="AE16" s="112">
        <f t="shared" si="10"/>
        <v>17.5</v>
      </c>
      <c r="AF16" s="112">
        <f t="shared" si="10"/>
        <v>17.5</v>
      </c>
      <c r="AG16" s="112">
        <f t="shared" si="10"/>
        <v>17.5</v>
      </c>
      <c r="AH16" s="112">
        <f t="shared" si="10"/>
        <v>17.5</v>
      </c>
      <c r="AI16" s="112">
        <f t="shared" si="10"/>
        <v>17.5</v>
      </c>
      <c r="AJ16" s="112">
        <f t="shared" si="10"/>
        <v>17.5</v>
      </c>
      <c r="AK16" s="13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s="1" customFormat="1" ht="20.25" customHeight="1" x14ac:dyDescent="0.2">
      <c r="A17" s="14"/>
      <c r="B17" s="14"/>
      <c r="C17" s="14"/>
      <c r="D17" s="566"/>
      <c r="E17" s="552"/>
      <c r="F17" s="53" t="s">
        <v>105</v>
      </c>
      <c r="G17" s="172">
        <f>'Gruppe 1'!E20</f>
        <v>2</v>
      </c>
      <c r="H17" s="232">
        <f>G17</f>
        <v>2</v>
      </c>
      <c r="I17" s="232">
        <f t="shared" si="10"/>
        <v>2</v>
      </c>
      <c r="J17" s="232">
        <f t="shared" si="10"/>
        <v>2</v>
      </c>
      <c r="K17" s="232">
        <f t="shared" si="10"/>
        <v>2</v>
      </c>
      <c r="L17" s="232">
        <f t="shared" si="10"/>
        <v>2</v>
      </c>
      <c r="M17" s="232">
        <f t="shared" si="10"/>
        <v>2</v>
      </c>
      <c r="N17" s="232">
        <f t="shared" si="10"/>
        <v>2</v>
      </c>
      <c r="O17" s="232">
        <f t="shared" si="10"/>
        <v>2</v>
      </c>
      <c r="P17" s="232">
        <f t="shared" si="10"/>
        <v>2</v>
      </c>
      <c r="Q17" s="232">
        <f t="shared" si="10"/>
        <v>2</v>
      </c>
      <c r="R17" s="232">
        <f t="shared" si="10"/>
        <v>2</v>
      </c>
      <c r="S17" s="232">
        <f t="shared" si="10"/>
        <v>2</v>
      </c>
      <c r="T17" s="232">
        <f t="shared" si="10"/>
        <v>2</v>
      </c>
      <c r="U17" s="232">
        <f t="shared" si="10"/>
        <v>2</v>
      </c>
      <c r="V17" s="232">
        <f t="shared" si="10"/>
        <v>2</v>
      </c>
      <c r="W17" s="232">
        <f t="shared" si="10"/>
        <v>2</v>
      </c>
      <c r="X17" s="232">
        <f t="shared" si="10"/>
        <v>2</v>
      </c>
      <c r="Y17" s="232">
        <f t="shared" si="10"/>
        <v>2</v>
      </c>
      <c r="Z17" s="232">
        <f t="shared" si="10"/>
        <v>2</v>
      </c>
      <c r="AA17" s="232">
        <f t="shared" si="10"/>
        <v>2</v>
      </c>
      <c r="AB17" s="232">
        <f t="shared" si="10"/>
        <v>2</v>
      </c>
      <c r="AC17" s="232">
        <f t="shared" si="10"/>
        <v>2</v>
      </c>
      <c r="AD17" s="232">
        <f t="shared" si="10"/>
        <v>2</v>
      </c>
      <c r="AE17" s="232">
        <f t="shared" si="10"/>
        <v>2</v>
      </c>
      <c r="AF17" s="232">
        <f t="shared" si="10"/>
        <v>2</v>
      </c>
      <c r="AG17" s="232">
        <f t="shared" si="10"/>
        <v>2</v>
      </c>
      <c r="AH17" s="232">
        <f t="shared" si="10"/>
        <v>2</v>
      </c>
      <c r="AI17" s="232">
        <f t="shared" si="10"/>
        <v>2</v>
      </c>
      <c r="AJ17" s="232">
        <f t="shared" si="10"/>
        <v>2</v>
      </c>
      <c r="AK17" s="13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s="1" customFormat="1" ht="20.25" hidden="1" customHeight="1" x14ac:dyDescent="0.2">
      <c r="A18" s="14"/>
      <c r="B18" s="35">
        <f>B11+1</f>
        <v>2</v>
      </c>
      <c r="C18" s="27">
        <v>1</v>
      </c>
      <c r="D18" s="566"/>
      <c r="E18" s="552"/>
      <c r="F18" s="105" t="s">
        <v>29</v>
      </c>
      <c r="G18" s="106">
        <f>IFERROR(G13*G14/100*(100-G17)/100,0)</f>
        <v>0</v>
      </c>
      <c r="H18" s="106">
        <f t="shared" ref="H18:AJ18" si="13">IFERROR(H13*H14/100*(100-H17)/100,0)</f>
        <v>0</v>
      </c>
      <c r="I18" s="106">
        <f t="shared" si="13"/>
        <v>0</v>
      </c>
      <c r="J18" s="106">
        <f t="shared" si="13"/>
        <v>0</v>
      </c>
      <c r="K18" s="106">
        <f t="shared" si="13"/>
        <v>0</v>
      </c>
      <c r="L18" s="106">
        <f t="shared" si="13"/>
        <v>0</v>
      </c>
      <c r="M18" s="106">
        <f t="shared" si="13"/>
        <v>0</v>
      </c>
      <c r="N18" s="106">
        <f t="shared" si="13"/>
        <v>0</v>
      </c>
      <c r="O18" s="106">
        <f t="shared" si="13"/>
        <v>0</v>
      </c>
      <c r="P18" s="106">
        <f t="shared" si="13"/>
        <v>0</v>
      </c>
      <c r="Q18" s="106">
        <f t="shared" si="13"/>
        <v>0</v>
      </c>
      <c r="R18" s="106">
        <f t="shared" si="13"/>
        <v>0</v>
      </c>
      <c r="S18" s="106">
        <f t="shared" si="13"/>
        <v>0</v>
      </c>
      <c r="T18" s="106">
        <f t="shared" si="13"/>
        <v>0</v>
      </c>
      <c r="U18" s="106">
        <f t="shared" si="13"/>
        <v>0</v>
      </c>
      <c r="V18" s="106">
        <f t="shared" si="13"/>
        <v>0</v>
      </c>
      <c r="W18" s="106">
        <f t="shared" si="13"/>
        <v>0</v>
      </c>
      <c r="X18" s="106">
        <f t="shared" si="13"/>
        <v>0</v>
      </c>
      <c r="Y18" s="106">
        <f t="shared" si="13"/>
        <v>0</v>
      </c>
      <c r="Z18" s="106">
        <f t="shared" si="13"/>
        <v>0</v>
      </c>
      <c r="AA18" s="106">
        <f t="shared" si="13"/>
        <v>0</v>
      </c>
      <c r="AB18" s="106">
        <f t="shared" si="13"/>
        <v>0</v>
      </c>
      <c r="AC18" s="106">
        <f t="shared" si="13"/>
        <v>0</v>
      </c>
      <c r="AD18" s="106">
        <f t="shared" si="13"/>
        <v>0</v>
      </c>
      <c r="AE18" s="106">
        <f t="shared" si="13"/>
        <v>0</v>
      </c>
      <c r="AF18" s="106">
        <f t="shared" si="13"/>
        <v>0</v>
      </c>
      <c r="AG18" s="106">
        <f t="shared" si="13"/>
        <v>0</v>
      </c>
      <c r="AH18" s="106">
        <f t="shared" si="13"/>
        <v>0</v>
      </c>
      <c r="AI18" s="106">
        <f t="shared" si="13"/>
        <v>0</v>
      </c>
      <c r="AJ18" s="106">
        <f t="shared" si="13"/>
        <v>0</v>
      </c>
      <c r="AK18" s="13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s="1" customFormat="1" ht="20.25" hidden="1" customHeight="1" x14ac:dyDescent="0.2">
      <c r="A19" s="14"/>
      <c r="B19" s="27"/>
      <c r="C19" s="27">
        <f>C18+1</f>
        <v>2</v>
      </c>
      <c r="D19" s="566"/>
      <c r="E19" s="553"/>
      <c r="F19" s="105" t="s">
        <v>46</v>
      </c>
      <c r="G19" s="113">
        <f>IFERROR(G16/100*G18,0)</f>
        <v>0</v>
      </c>
      <c r="H19" s="113">
        <f t="shared" ref="H19:AJ19" si="14">IFERROR(H16/100*H18,0)</f>
        <v>0</v>
      </c>
      <c r="I19" s="113">
        <f t="shared" si="14"/>
        <v>0</v>
      </c>
      <c r="J19" s="113">
        <f t="shared" si="14"/>
        <v>0</v>
      </c>
      <c r="K19" s="113">
        <f t="shared" si="14"/>
        <v>0</v>
      </c>
      <c r="L19" s="113">
        <f t="shared" si="14"/>
        <v>0</v>
      </c>
      <c r="M19" s="113">
        <f t="shared" si="14"/>
        <v>0</v>
      </c>
      <c r="N19" s="113">
        <f t="shared" si="14"/>
        <v>0</v>
      </c>
      <c r="O19" s="113">
        <f t="shared" si="14"/>
        <v>0</v>
      </c>
      <c r="P19" s="113">
        <f t="shared" si="14"/>
        <v>0</v>
      </c>
      <c r="Q19" s="113">
        <f t="shared" si="14"/>
        <v>0</v>
      </c>
      <c r="R19" s="113">
        <f t="shared" si="14"/>
        <v>0</v>
      </c>
      <c r="S19" s="113">
        <f t="shared" si="14"/>
        <v>0</v>
      </c>
      <c r="T19" s="113">
        <f t="shared" si="14"/>
        <v>0</v>
      </c>
      <c r="U19" s="113">
        <f t="shared" si="14"/>
        <v>0</v>
      </c>
      <c r="V19" s="113">
        <f t="shared" si="14"/>
        <v>0</v>
      </c>
      <c r="W19" s="113">
        <f t="shared" si="14"/>
        <v>0</v>
      </c>
      <c r="X19" s="113">
        <f t="shared" si="14"/>
        <v>0</v>
      </c>
      <c r="Y19" s="113">
        <f t="shared" si="14"/>
        <v>0</v>
      </c>
      <c r="Z19" s="113">
        <f t="shared" si="14"/>
        <v>0</v>
      </c>
      <c r="AA19" s="113">
        <f t="shared" si="14"/>
        <v>0</v>
      </c>
      <c r="AB19" s="113">
        <f t="shared" si="14"/>
        <v>0</v>
      </c>
      <c r="AC19" s="113">
        <f t="shared" si="14"/>
        <v>0</v>
      </c>
      <c r="AD19" s="113">
        <f t="shared" si="14"/>
        <v>0</v>
      </c>
      <c r="AE19" s="113">
        <f t="shared" si="14"/>
        <v>0</v>
      </c>
      <c r="AF19" s="113">
        <f t="shared" si="14"/>
        <v>0</v>
      </c>
      <c r="AG19" s="113">
        <f t="shared" si="14"/>
        <v>0</v>
      </c>
      <c r="AH19" s="113">
        <f t="shared" si="14"/>
        <v>0</v>
      </c>
      <c r="AI19" s="113">
        <f t="shared" si="14"/>
        <v>0</v>
      </c>
      <c r="AJ19" s="113">
        <f t="shared" si="14"/>
        <v>0</v>
      </c>
      <c r="AK19" s="13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s="1" customFormat="1" ht="20.25" customHeight="1" x14ac:dyDescent="0.2">
      <c r="A20" s="14"/>
      <c r="B20" s="14"/>
      <c r="C20" s="14"/>
      <c r="D20" s="566"/>
      <c r="E20" s="551" t="e">
        <f>'Gruppe 1'!#REF!</f>
        <v>#REF!</v>
      </c>
      <c r="F20" s="53" t="str">
        <f>$F$6</f>
        <v>FM-Menge (kg)</v>
      </c>
      <c r="G20" s="104"/>
      <c r="H20" s="121" t="str">
        <f>IFERROR(G20*H$164/G$164,"-")</f>
        <v>-</v>
      </c>
      <c r="I20" s="121" t="str">
        <f t="shared" ref="I20:AJ20" si="15">IFERROR(H20*I$164/H$164,"-")</f>
        <v>-</v>
      </c>
      <c r="J20" s="121" t="str">
        <f t="shared" si="15"/>
        <v>-</v>
      </c>
      <c r="K20" s="121" t="str">
        <f t="shared" si="15"/>
        <v>-</v>
      </c>
      <c r="L20" s="121" t="str">
        <f t="shared" si="15"/>
        <v>-</v>
      </c>
      <c r="M20" s="121" t="str">
        <f t="shared" si="15"/>
        <v>-</v>
      </c>
      <c r="N20" s="121" t="str">
        <f t="shared" si="15"/>
        <v>-</v>
      </c>
      <c r="O20" s="121" t="str">
        <f t="shared" si="15"/>
        <v>-</v>
      </c>
      <c r="P20" s="121" t="str">
        <f t="shared" si="15"/>
        <v>-</v>
      </c>
      <c r="Q20" s="121" t="str">
        <f t="shared" si="15"/>
        <v>-</v>
      </c>
      <c r="R20" s="121" t="str">
        <f t="shared" si="15"/>
        <v>-</v>
      </c>
      <c r="S20" s="121" t="str">
        <f t="shared" si="15"/>
        <v>-</v>
      </c>
      <c r="T20" s="121" t="str">
        <f t="shared" si="15"/>
        <v>-</v>
      </c>
      <c r="U20" s="121" t="str">
        <f t="shared" si="15"/>
        <v>-</v>
      </c>
      <c r="V20" s="121" t="str">
        <f t="shared" si="15"/>
        <v>-</v>
      </c>
      <c r="W20" s="121" t="str">
        <f t="shared" si="15"/>
        <v>-</v>
      </c>
      <c r="X20" s="121" t="str">
        <f t="shared" si="15"/>
        <v>-</v>
      </c>
      <c r="Y20" s="121" t="str">
        <f t="shared" si="15"/>
        <v>-</v>
      </c>
      <c r="Z20" s="121" t="str">
        <f t="shared" si="15"/>
        <v>-</v>
      </c>
      <c r="AA20" s="121" t="str">
        <f t="shared" si="15"/>
        <v>-</v>
      </c>
      <c r="AB20" s="121" t="str">
        <f t="shared" si="15"/>
        <v>-</v>
      </c>
      <c r="AC20" s="121" t="str">
        <f t="shared" si="15"/>
        <v>-</v>
      </c>
      <c r="AD20" s="121" t="str">
        <f t="shared" si="15"/>
        <v>-</v>
      </c>
      <c r="AE20" s="121" t="str">
        <f t="shared" si="15"/>
        <v>-</v>
      </c>
      <c r="AF20" s="121" t="str">
        <f t="shared" si="15"/>
        <v>-</v>
      </c>
      <c r="AG20" s="121" t="str">
        <f t="shared" si="15"/>
        <v>-</v>
      </c>
      <c r="AH20" s="121" t="str">
        <f t="shared" si="15"/>
        <v>-</v>
      </c>
      <c r="AI20" s="121" t="str">
        <f t="shared" si="15"/>
        <v>-</v>
      </c>
      <c r="AJ20" s="121" t="str">
        <f t="shared" si="15"/>
        <v>-</v>
      </c>
      <c r="AK20" s="20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s="1" customFormat="1" ht="20.25" customHeight="1" x14ac:dyDescent="0.2">
      <c r="A21" s="14"/>
      <c r="B21" s="14"/>
      <c r="C21" s="14"/>
      <c r="D21" s="566"/>
      <c r="E21" s="552"/>
      <c r="F21" s="53" t="s">
        <v>4</v>
      </c>
      <c r="G21" s="68" t="e">
        <f>'Gruppe 1'!#REF!</f>
        <v>#REF!</v>
      </c>
      <c r="H21" s="114" t="e">
        <f>G21</f>
        <v>#REF!</v>
      </c>
      <c r="I21" s="114" t="e">
        <f t="shared" ref="I21:AJ21" si="16">H21</f>
        <v>#REF!</v>
      </c>
      <c r="J21" s="114" t="e">
        <f t="shared" si="16"/>
        <v>#REF!</v>
      </c>
      <c r="K21" s="114" t="e">
        <f t="shared" si="16"/>
        <v>#REF!</v>
      </c>
      <c r="L21" s="114" t="e">
        <f t="shared" si="16"/>
        <v>#REF!</v>
      </c>
      <c r="M21" s="114" t="e">
        <f t="shared" si="16"/>
        <v>#REF!</v>
      </c>
      <c r="N21" s="114" t="e">
        <f t="shared" si="16"/>
        <v>#REF!</v>
      </c>
      <c r="O21" s="114" t="e">
        <f t="shared" si="16"/>
        <v>#REF!</v>
      </c>
      <c r="P21" s="114" t="e">
        <f t="shared" si="16"/>
        <v>#REF!</v>
      </c>
      <c r="Q21" s="114" t="e">
        <f t="shared" si="16"/>
        <v>#REF!</v>
      </c>
      <c r="R21" s="114" t="e">
        <f t="shared" si="16"/>
        <v>#REF!</v>
      </c>
      <c r="S21" s="114" t="e">
        <f t="shared" si="16"/>
        <v>#REF!</v>
      </c>
      <c r="T21" s="114" t="e">
        <f t="shared" si="16"/>
        <v>#REF!</v>
      </c>
      <c r="U21" s="114" t="e">
        <f t="shared" si="16"/>
        <v>#REF!</v>
      </c>
      <c r="V21" s="114" t="e">
        <f t="shared" si="16"/>
        <v>#REF!</v>
      </c>
      <c r="W21" s="114" t="e">
        <f t="shared" si="16"/>
        <v>#REF!</v>
      </c>
      <c r="X21" s="114" t="e">
        <f t="shared" si="16"/>
        <v>#REF!</v>
      </c>
      <c r="Y21" s="114" t="e">
        <f t="shared" si="16"/>
        <v>#REF!</v>
      </c>
      <c r="Z21" s="114" t="e">
        <f t="shared" si="16"/>
        <v>#REF!</v>
      </c>
      <c r="AA21" s="114" t="e">
        <f t="shared" si="16"/>
        <v>#REF!</v>
      </c>
      <c r="AB21" s="114" t="e">
        <f t="shared" si="16"/>
        <v>#REF!</v>
      </c>
      <c r="AC21" s="114" t="e">
        <f t="shared" si="16"/>
        <v>#REF!</v>
      </c>
      <c r="AD21" s="114" t="e">
        <f t="shared" si="16"/>
        <v>#REF!</v>
      </c>
      <c r="AE21" s="114" t="e">
        <f t="shared" si="16"/>
        <v>#REF!</v>
      </c>
      <c r="AF21" s="114" t="e">
        <f t="shared" si="16"/>
        <v>#REF!</v>
      </c>
      <c r="AG21" s="114" t="e">
        <f t="shared" si="16"/>
        <v>#REF!</v>
      </c>
      <c r="AH21" s="114" t="e">
        <f t="shared" si="16"/>
        <v>#REF!</v>
      </c>
      <c r="AI21" s="114" t="e">
        <f t="shared" si="16"/>
        <v>#REF!</v>
      </c>
      <c r="AJ21" s="114" t="e">
        <f t="shared" si="16"/>
        <v>#REF!</v>
      </c>
      <c r="AK21" s="18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1:61" s="1" customFormat="1" ht="20.25" customHeight="1" x14ac:dyDescent="0.2">
      <c r="A22" s="14"/>
      <c r="B22" s="14"/>
      <c r="C22" s="14"/>
      <c r="D22" s="566"/>
      <c r="E22" s="552"/>
      <c r="F22" s="53" t="s">
        <v>106</v>
      </c>
      <c r="G22" s="219" t="e">
        <f>G23*G21/100</f>
        <v>#REF!</v>
      </c>
      <c r="H22" s="219" t="e">
        <f t="shared" ref="H22:AJ22" si="17">H23*H21/100</f>
        <v>#REF!</v>
      </c>
      <c r="I22" s="219" t="e">
        <f t="shared" si="17"/>
        <v>#REF!</v>
      </c>
      <c r="J22" s="219" t="e">
        <f t="shared" si="17"/>
        <v>#REF!</v>
      </c>
      <c r="K22" s="219" t="e">
        <f t="shared" si="17"/>
        <v>#REF!</v>
      </c>
      <c r="L22" s="219" t="e">
        <f t="shared" si="17"/>
        <v>#REF!</v>
      </c>
      <c r="M22" s="219" t="e">
        <f t="shared" si="17"/>
        <v>#REF!</v>
      </c>
      <c r="N22" s="219" t="e">
        <f t="shared" si="17"/>
        <v>#REF!</v>
      </c>
      <c r="O22" s="219" t="e">
        <f t="shared" si="17"/>
        <v>#REF!</v>
      </c>
      <c r="P22" s="219" t="e">
        <f t="shared" si="17"/>
        <v>#REF!</v>
      </c>
      <c r="Q22" s="219" t="e">
        <f t="shared" si="17"/>
        <v>#REF!</v>
      </c>
      <c r="R22" s="219" t="e">
        <f t="shared" si="17"/>
        <v>#REF!</v>
      </c>
      <c r="S22" s="219" t="e">
        <f t="shared" si="17"/>
        <v>#REF!</v>
      </c>
      <c r="T22" s="219" t="e">
        <f t="shared" si="17"/>
        <v>#REF!</v>
      </c>
      <c r="U22" s="219" t="e">
        <f t="shared" si="17"/>
        <v>#REF!</v>
      </c>
      <c r="V22" s="219" t="e">
        <f t="shared" si="17"/>
        <v>#REF!</v>
      </c>
      <c r="W22" s="219" t="e">
        <f t="shared" si="17"/>
        <v>#REF!</v>
      </c>
      <c r="X22" s="219" t="e">
        <f t="shared" si="17"/>
        <v>#REF!</v>
      </c>
      <c r="Y22" s="219" t="e">
        <f t="shared" si="17"/>
        <v>#REF!</v>
      </c>
      <c r="Z22" s="219" t="e">
        <f t="shared" si="17"/>
        <v>#REF!</v>
      </c>
      <c r="AA22" s="219" t="e">
        <f t="shared" si="17"/>
        <v>#REF!</v>
      </c>
      <c r="AB22" s="219" t="e">
        <f t="shared" si="17"/>
        <v>#REF!</v>
      </c>
      <c r="AC22" s="219" t="e">
        <f t="shared" si="17"/>
        <v>#REF!</v>
      </c>
      <c r="AD22" s="219" t="e">
        <f t="shared" si="17"/>
        <v>#REF!</v>
      </c>
      <c r="AE22" s="219" t="e">
        <f t="shared" si="17"/>
        <v>#REF!</v>
      </c>
      <c r="AF22" s="219" t="e">
        <f t="shared" si="17"/>
        <v>#REF!</v>
      </c>
      <c r="AG22" s="219" t="e">
        <f t="shared" si="17"/>
        <v>#REF!</v>
      </c>
      <c r="AH22" s="219" t="e">
        <f t="shared" si="17"/>
        <v>#REF!</v>
      </c>
      <c r="AI22" s="219" t="e">
        <f t="shared" si="17"/>
        <v>#REF!</v>
      </c>
      <c r="AJ22" s="219" t="e">
        <f t="shared" si="17"/>
        <v>#REF!</v>
      </c>
      <c r="AK22" s="18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1" s="1" customFormat="1" ht="20.25" customHeight="1" x14ac:dyDescent="0.2">
      <c r="A23" s="14"/>
      <c r="B23" s="14"/>
      <c r="C23" s="14"/>
      <c r="D23" s="566"/>
      <c r="E23" s="552"/>
      <c r="F23" s="233" t="s">
        <v>102</v>
      </c>
      <c r="G23" s="234" t="e">
        <f>'Gruppe 1'!#REF!</f>
        <v>#REF!</v>
      </c>
      <c r="H23" s="112" t="e">
        <f>G23</f>
        <v>#REF!</v>
      </c>
      <c r="I23" s="112" t="e">
        <f t="shared" ref="I23:AJ23" si="18">H23</f>
        <v>#REF!</v>
      </c>
      <c r="J23" s="112" t="e">
        <f t="shared" si="18"/>
        <v>#REF!</v>
      </c>
      <c r="K23" s="112" t="e">
        <f t="shared" si="18"/>
        <v>#REF!</v>
      </c>
      <c r="L23" s="112" t="e">
        <f t="shared" si="18"/>
        <v>#REF!</v>
      </c>
      <c r="M23" s="112" t="e">
        <f t="shared" si="18"/>
        <v>#REF!</v>
      </c>
      <c r="N23" s="112" t="e">
        <f t="shared" si="18"/>
        <v>#REF!</v>
      </c>
      <c r="O23" s="112" t="e">
        <f t="shared" si="18"/>
        <v>#REF!</v>
      </c>
      <c r="P23" s="112" t="e">
        <f t="shared" si="18"/>
        <v>#REF!</v>
      </c>
      <c r="Q23" s="112" t="e">
        <f t="shared" si="18"/>
        <v>#REF!</v>
      </c>
      <c r="R23" s="112" t="e">
        <f t="shared" si="18"/>
        <v>#REF!</v>
      </c>
      <c r="S23" s="112" t="e">
        <f t="shared" si="18"/>
        <v>#REF!</v>
      </c>
      <c r="T23" s="112" t="e">
        <f t="shared" si="18"/>
        <v>#REF!</v>
      </c>
      <c r="U23" s="112" t="e">
        <f t="shared" si="18"/>
        <v>#REF!</v>
      </c>
      <c r="V23" s="112" t="e">
        <f t="shared" si="18"/>
        <v>#REF!</v>
      </c>
      <c r="W23" s="112" t="e">
        <f t="shared" si="18"/>
        <v>#REF!</v>
      </c>
      <c r="X23" s="112" t="e">
        <f t="shared" si="18"/>
        <v>#REF!</v>
      </c>
      <c r="Y23" s="112" t="e">
        <f t="shared" si="18"/>
        <v>#REF!</v>
      </c>
      <c r="Z23" s="112" t="e">
        <f t="shared" si="18"/>
        <v>#REF!</v>
      </c>
      <c r="AA23" s="112" t="e">
        <f t="shared" si="18"/>
        <v>#REF!</v>
      </c>
      <c r="AB23" s="112" t="e">
        <f t="shared" si="18"/>
        <v>#REF!</v>
      </c>
      <c r="AC23" s="112" t="e">
        <f t="shared" si="18"/>
        <v>#REF!</v>
      </c>
      <c r="AD23" s="112" t="e">
        <f t="shared" si="18"/>
        <v>#REF!</v>
      </c>
      <c r="AE23" s="112" t="e">
        <f t="shared" si="18"/>
        <v>#REF!</v>
      </c>
      <c r="AF23" s="112" t="e">
        <f t="shared" si="18"/>
        <v>#REF!</v>
      </c>
      <c r="AG23" s="112" t="e">
        <f t="shared" si="18"/>
        <v>#REF!</v>
      </c>
      <c r="AH23" s="112" t="e">
        <f t="shared" si="18"/>
        <v>#REF!</v>
      </c>
      <c r="AI23" s="112" t="e">
        <f t="shared" si="18"/>
        <v>#REF!</v>
      </c>
      <c r="AJ23" s="112" t="e">
        <f t="shared" si="18"/>
        <v>#REF!</v>
      </c>
      <c r="AK23" s="18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s="1" customFormat="1" ht="20.25" customHeight="1" x14ac:dyDescent="0.2">
      <c r="A24" s="14"/>
      <c r="B24" s="14"/>
      <c r="C24" s="14"/>
      <c r="D24" s="566"/>
      <c r="E24" s="552"/>
      <c r="F24" s="53" t="s">
        <v>105</v>
      </c>
      <c r="G24" s="172" t="e">
        <f>'Gruppe 1'!#REF!</f>
        <v>#REF!</v>
      </c>
      <c r="H24" s="232" t="e">
        <f>G24</f>
        <v>#REF!</v>
      </c>
      <c r="I24" s="232">
        <f t="shared" ref="I24:AJ24" si="19">I17</f>
        <v>2</v>
      </c>
      <c r="J24" s="232">
        <f t="shared" si="19"/>
        <v>2</v>
      </c>
      <c r="K24" s="232">
        <f t="shared" si="19"/>
        <v>2</v>
      </c>
      <c r="L24" s="232">
        <f t="shared" si="19"/>
        <v>2</v>
      </c>
      <c r="M24" s="232">
        <f t="shared" si="19"/>
        <v>2</v>
      </c>
      <c r="N24" s="232">
        <f t="shared" si="19"/>
        <v>2</v>
      </c>
      <c r="O24" s="232">
        <f t="shared" si="19"/>
        <v>2</v>
      </c>
      <c r="P24" s="232">
        <f t="shared" si="19"/>
        <v>2</v>
      </c>
      <c r="Q24" s="232">
        <f t="shared" si="19"/>
        <v>2</v>
      </c>
      <c r="R24" s="232">
        <f t="shared" si="19"/>
        <v>2</v>
      </c>
      <c r="S24" s="232">
        <f t="shared" si="19"/>
        <v>2</v>
      </c>
      <c r="T24" s="232">
        <f t="shared" si="19"/>
        <v>2</v>
      </c>
      <c r="U24" s="232">
        <f t="shared" si="19"/>
        <v>2</v>
      </c>
      <c r="V24" s="232">
        <f t="shared" si="19"/>
        <v>2</v>
      </c>
      <c r="W24" s="232">
        <f t="shared" si="19"/>
        <v>2</v>
      </c>
      <c r="X24" s="232">
        <f t="shared" si="19"/>
        <v>2</v>
      </c>
      <c r="Y24" s="232">
        <f t="shared" si="19"/>
        <v>2</v>
      </c>
      <c r="Z24" s="232">
        <f t="shared" si="19"/>
        <v>2</v>
      </c>
      <c r="AA24" s="232">
        <f t="shared" si="19"/>
        <v>2</v>
      </c>
      <c r="AB24" s="232">
        <f t="shared" si="19"/>
        <v>2</v>
      </c>
      <c r="AC24" s="232">
        <f t="shared" si="19"/>
        <v>2</v>
      </c>
      <c r="AD24" s="232">
        <f t="shared" si="19"/>
        <v>2</v>
      </c>
      <c r="AE24" s="232">
        <f t="shared" si="19"/>
        <v>2</v>
      </c>
      <c r="AF24" s="232">
        <f t="shared" si="19"/>
        <v>2</v>
      </c>
      <c r="AG24" s="232">
        <f t="shared" si="19"/>
        <v>2</v>
      </c>
      <c r="AH24" s="232">
        <f t="shared" si="19"/>
        <v>2</v>
      </c>
      <c r="AI24" s="232">
        <f t="shared" si="19"/>
        <v>2</v>
      </c>
      <c r="AJ24" s="232">
        <f t="shared" si="19"/>
        <v>2</v>
      </c>
      <c r="AK24" s="18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1" s="1" customFormat="1" ht="20.25" hidden="1" customHeight="1" x14ac:dyDescent="0.2">
      <c r="A25" s="14"/>
      <c r="B25" s="35">
        <f>B18+1</f>
        <v>3</v>
      </c>
      <c r="C25" s="27">
        <v>1</v>
      </c>
      <c r="D25" s="566"/>
      <c r="E25" s="552"/>
      <c r="F25" s="105" t="s">
        <v>29</v>
      </c>
      <c r="G25" s="106">
        <f>IFERROR(G20*G21/100*(100-G24)/100,0)</f>
        <v>0</v>
      </c>
      <c r="H25" s="106">
        <f t="shared" ref="H25:AJ25" si="20">IFERROR(H20*H21/100*(100-H24)/100,0)</f>
        <v>0</v>
      </c>
      <c r="I25" s="106">
        <f t="shared" si="20"/>
        <v>0</v>
      </c>
      <c r="J25" s="106">
        <f t="shared" si="20"/>
        <v>0</v>
      </c>
      <c r="K25" s="106">
        <f t="shared" si="20"/>
        <v>0</v>
      </c>
      <c r="L25" s="106">
        <f t="shared" si="20"/>
        <v>0</v>
      </c>
      <c r="M25" s="106">
        <f t="shared" si="20"/>
        <v>0</v>
      </c>
      <c r="N25" s="106">
        <f t="shared" si="20"/>
        <v>0</v>
      </c>
      <c r="O25" s="106">
        <f t="shared" si="20"/>
        <v>0</v>
      </c>
      <c r="P25" s="106">
        <f t="shared" si="20"/>
        <v>0</v>
      </c>
      <c r="Q25" s="106">
        <f t="shared" si="20"/>
        <v>0</v>
      </c>
      <c r="R25" s="106">
        <f t="shared" si="20"/>
        <v>0</v>
      </c>
      <c r="S25" s="106">
        <f t="shared" si="20"/>
        <v>0</v>
      </c>
      <c r="T25" s="106">
        <f t="shared" si="20"/>
        <v>0</v>
      </c>
      <c r="U25" s="106">
        <f t="shared" si="20"/>
        <v>0</v>
      </c>
      <c r="V25" s="106">
        <f t="shared" si="20"/>
        <v>0</v>
      </c>
      <c r="W25" s="106">
        <f t="shared" si="20"/>
        <v>0</v>
      </c>
      <c r="X25" s="106">
        <f t="shared" si="20"/>
        <v>0</v>
      </c>
      <c r="Y25" s="106">
        <f t="shared" si="20"/>
        <v>0</v>
      </c>
      <c r="Z25" s="106">
        <f t="shared" si="20"/>
        <v>0</v>
      </c>
      <c r="AA25" s="106">
        <f t="shared" si="20"/>
        <v>0</v>
      </c>
      <c r="AB25" s="106">
        <f t="shared" si="20"/>
        <v>0</v>
      </c>
      <c r="AC25" s="106">
        <f t="shared" si="20"/>
        <v>0</v>
      </c>
      <c r="AD25" s="106">
        <f t="shared" si="20"/>
        <v>0</v>
      </c>
      <c r="AE25" s="106">
        <f t="shared" si="20"/>
        <v>0</v>
      </c>
      <c r="AF25" s="106">
        <f t="shared" si="20"/>
        <v>0</v>
      </c>
      <c r="AG25" s="106">
        <f t="shared" si="20"/>
        <v>0</v>
      </c>
      <c r="AH25" s="106">
        <f t="shared" si="20"/>
        <v>0</v>
      </c>
      <c r="AI25" s="106">
        <f t="shared" si="20"/>
        <v>0</v>
      </c>
      <c r="AJ25" s="106">
        <f t="shared" si="20"/>
        <v>0</v>
      </c>
      <c r="AK25" s="18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s="1" customFormat="1" ht="20.25" hidden="1" customHeight="1" x14ac:dyDescent="0.2">
      <c r="A26" s="14"/>
      <c r="B26" s="27"/>
      <c r="C26" s="27">
        <f>C25+1</f>
        <v>2</v>
      </c>
      <c r="D26" s="566"/>
      <c r="E26" s="553"/>
      <c r="F26" s="105" t="s">
        <v>46</v>
      </c>
      <c r="G26" s="113">
        <f>IFERROR(G23/100*G25,0)</f>
        <v>0</v>
      </c>
      <c r="H26" s="113">
        <f t="shared" ref="H26:AJ26" si="21">IFERROR(H23/100*H25,0)</f>
        <v>0</v>
      </c>
      <c r="I26" s="113">
        <f t="shared" si="21"/>
        <v>0</v>
      </c>
      <c r="J26" s="113">
        <f t="shared" si="21"/>
        <v>0</v>
      </c>
      <c r="K26" s="113">
        <f t="shared" si="21"/>
        <v>0</v>
      </c>
      <c r="L26" s="113">
        <f t="shared" si="21"/>
        <v>0</v>
      </c>
      <c r="M26" s="113">
        <f t="shared" si="21"/>
        <v>0</v>
      </c>
      <c r="N26" s="113">
        <f t="shared" si="21"/>
        <v>0</v>
      </c>
      <c r="O26" s="113">
        <f t="shared" si="21"/>
        <v>0</v>
      </c>
      <c r="P26" s="113">
        <f t="shared" si="21"/>
        <v>0</v>
      </c>
      <c r="Q26" s="113">
        <f t="shared" si="21"/>
        <v>0</v>
      </c>
      <c r="R26" s="113">
        <f t="shared" si="21"/>
        <v>0</v>
      </c>
      <c r="S26" s="113">
        <f t="shared" si="21"/>
        <v>0</v>
      </c>
      <c r="T26" s="113">
        <f t="shared" si="21"/>
        <v>0</v>
      </c>
      <c r="U26" s="113">
        <f t="shared" si="21"/>
        <v>0</v>
      </c>
      <c r="V26" s="113">
        <f t="shared" si="21"/>
        <v>0</v>
      </c>
      <c r="W26" s="113">
        <f t="shared" si="21"/>
        <v>0</v>
      </c>
      <c r="X26" s="113">
        <f t="shared" si="21"/>
        <v>0</v>
      </c>
      <c r="Y26" s="113">
        <f t="shared" si="21"/>
        <v>0</v>
      </c>
      <c r="Z26" s="113">
        <f t="shared" si="21"/>
        <v>0</v>
      </c>
      <c r="AA26" s="113">
        <f t="shared" si="21"/>
        <v>0</v>
      </c>
      <c r="AB26" s="113">
        <f t="shared" si="21"/>
        <v>0</v>
      </c>
      <c r="AC26" s="113">
        <f t="shared" si="21"/>
        <v>0</v>
      </c>
      <c r="AD26" s="113">
        <f t="shared" si="21"/>
        <v>0</v>
      </c>
      <c r="AE26" s="113">
        <f t="shared" si="21"/>
        <v>0</v>
      </c>
      <c r="AF26" s="113">
        <f t="shared" si="21"/>
        <v>0</v>
      </c>
      <c r="AG26" s="113">
        <f t="shared" si="21"/>
        <v>0</v>
      </c>
      <c r="AH26" s="113">
        <f t="shared" si="21"/>
        <v>0</v>
      </c>
      <c r="AI26" s="113">
        <f t="shared" si="21"/>
        <v>0</v>
      </c>
      <c r="AJ26" s="113">
        <f t="shared" si="21"/>
        <v>0</v>
      </c>
      <c r="AK26" s="18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s="1" customFormat="1" ht="20.25" customHeight="1" x14ac:dyDescent="0.2">
      <c r="A27" s="14"/>
      <c r="B27" s="14"/>
      <c r="C27" s="14"/>
      <c r="D27" s="566"/>
      <c r="E27" s="551" t="e">
        <f>'Gruppe 1'!#REF!</f>
        <v>#REF!</v>
      </c>
      <c r="F27" s="53" t="str">
        <f>$F$6</f>
        <v>FM-Menge (kg)</v>
      </c>
      <c r="G27" s="104"/>
      <c r="H27" s="121" t="str">
        <f>IFERROR(G27*H$164/G$164,"-")</f>
        <v>-</v>
      </c>
      <c r="I27" s="121" t="str">
        <f t="shared" ref="I27:AJ27" si="22">IFERROR(H27*I$164/H$164,"-")</f>
        <v>-</v>
      </c>
      <c r="J27" s="121" t="str">
        <f t="shared" si="22"/>
        <v>-</v>
      </c>
      <c r="K27" s="121" t="str">
        <f t="shared" si="22"/>
        <v>-</v>
      </c>
      <c r="L27" s="121" t="str">
        <f t="shared" si="22"/>
        <v>-</v>
      </c>
      <c r="M27" s="121" t="str">
        <f t="shared" si="22"/>
        <v>-</v>
      </c>
      <c r="N27" s="121" t="str">
        <f t="shared" si="22"/>
        <v>-</v>
      </c>
      <c r="O27" s="121" t="str">
        <f t="shared" si="22"/>
        <v>-</v>
      </c>
      <c r="P27" s="121" t="str">
        <f t="shared" si="22"/>
        <v>-</v>
      </c>
      <c r="Q27" s="121" t="str">
        <f t="shared" si="22"/>
        <v>-</v>
      </c>
      <c r="R27" s="121" t="str">
        <f t="shared" si="22"/>
        <v>-</v>
      </c>
      <c r="S27" s="121" t="str">
        <f t="shared" si="22"/>
        <v>-</v>
      </c>
      <c r="T27" s="121" t="str">
        <f t="shared" si="22"/>
        <v>-</v>
      </c>
      <c r="U27" s="121" t="str">
        <f t="shared" si="22"/>
        <v>-</v>
      </c>
      <c r="V27" s="121" t="str">
        <f t="shared" si="22"/>
        <v>-</v>
      </c>
      <c r="W27" s="121" t="str">
        <f t="shared" si="22"/>
        <v>-</v>
      </c>
      <c r="X27" s="121" t="str">
        <f t="shared" si="22"/>
        <v>-</v>
      </c>
      <c r="Y27" s="121" t="str">
        <f t="shared" si="22"/>
        <v>-</v>
      </c>
      <c r="Z27" s="121" t="str">
        <f t="shared" si="22"/>
        <v>-</v>
      </c>
      <c r="AA27" s="121" t="str">
        <f t="shared" si="22"/>
        <v>-</v>
      </c>
      <c r="AB27" s="121" t="str">
        <f t="shared" si="22"/>
        <v>-</v>
      </c>
      <c r="AC27" s="121" t="str">
        <f t="shared" si="22"/>
        <v>-</v>
      </c>
      <c r="AD27" s="121" t="str">
        <f t="shared" si="22"/>
        <v>-</v>
      </c>
      <c r="AE27" s="121" t="str">
        <f t="shared" si="22"/>
        <v>-</v>
      </c>
      <c r="AF27" s="121" t="str">
        <f t="shared" si="22"/>
        <v>-</v>
      </c>
      <c r="AG27" s="121" t="str">
        <f t="shared" si="22"/>
        <v>-</v>
      </c>
      <c r="AH27" s="121" t="str">
        <f t="shared" si="22"/>
        <v>-</v>
      </c>
      <c r="AI27" s="121" t="str">
        <f t="shared" si="22"/>
        <v>-</v>
      </c>
      <c r="AJ27" s="121" t="str">
        <f t="shared" si="22"/>
        <v>-</v>
      </c>
      <c r="AK27" s="20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s="1" customFormat="1" ht="20.25" customHeight="1" x14ac:dyDescent="0.2">
      <c r="A28" s="14"/>
      <c r="B28" s="14"/>
      <c r="C28" s="14"/>
      <c r="D28" s="566"/>
      <c r="E28" s="552"/>
      <c r="F28" s="53" t="s">
        <v>4</v>
      </c>
      <c r="G28" s="68" t="e">
        <f>'Gruppe 1'!#REF!</f>
        <v>#REF!</v>
      </c>
      <c r="H28" s="114" t="e">
        <f>G28</f>
        <v>#REF!</v>
      </c>
      <c r="I28" s="114" t="e">
        <f t="shared" ref="I28:AJ28" si="23">H28</f>
        <v>#REF!</v>
      </c>
      <c r="J28" s="114" t="e">
        <f t="shared" si="23"/>
        <v>#REF!</v>
      </c>
      <c r="K28" s="114" t="e">
        <f t="shared" si="23"/>
        <v>#REF!</v>
      </c>
      <c r="L28" s="114" t="e">
        <f t="shared" si="23"/>
        <v>#REF!</v>
      </c>
      <c r="M28" s="114" t="e">
        <f t="shared" si="23"/>
        <v>#REF!</v>
      </c>
      <c r="N28" s="114" t="e">
        <f t="shared" si="23"/>
        <v>#REF!</v>
      </c>
      <c r="O28" s="114" t="e">
        <f t="shared" si="23"/>
        <v>#REF!</v>
      </c>
      <c r="P28" s="114" t="e">
        <f t="shared" si="23"/>
        <v>#REF!</v>
      </c>
      <c r="Q28" s="114" t="e">
        <f t="shared" si="23"/>
        <v>#REF!</v>
      </c>
      <c r="R28" s="114" t="e">
        <f t="shared" si="23"/>
        <v>#REF!</v>
      </c>
      <c r="S28" s="114" t="e">
        <f t="shared" si="23"/>
        <v>#REF!</v>
      </c>
      <c r="T28" s="114" t="e">
        <f t="shared" si="23"/>
        <v>#REF!</v>
      </c>
      <c r="U28" s="114" t="e">
        <f t="shared" si="23"/>
        <v>#REF!</v>
      </c>
      <c r="V28" s="114" t="e">
        <f t="shared" si="23"/>
        <v>#REF!</v>
      </c>
      <c r="W28" s="114" t="e">
        <f t="shared" si="23"/>
        <v>#REF!</v>
      </c>
      <c r="X28" s="114" t="e">
        <f t="shared" si="23"/>
        <v>#REF!</v>
      </c>
      <c r="Y28" s="114" t="e">
        <f t="shared" si="23"/>
        <v>#REF!</v>
      </c>
      <c r="Z28" s="114" t="e">
        <f t="shared" si="23"/>
        <v>#REF!</v>
      </c>
      <c r="AA28" s="114" t="e">
        <f t="shared" si="23"/>
        <v>#REF!</v>
      </c>
      <c r="AB28" s="114" t="e">
        <f t="shared" si="23"/>
        <v>#REF!</v>
      </c>
      <c r="AC28" s="114" t="e">
        <f t="shared" si="23"/>
        <v>#REF!</v>
      </c>
      <c r="AD28" s="114" t="e">
        <f t="shared" si="23"/>
        <v>#REF!</v>
      </c>
      <c r="AE28" s="114" t="e">
        <f t="shared" si="23"/>
        <v>#REF!</v>
      </c>
      <c r="AF28" s="114" t="e">
        <f t="shared" si="23"/>
        <v>#REF!</v>
      </c>
      <c r="AG28" s="114" t="e">
        <f t="shared" si="23"/>
        <v>#REF!</v>
      </c>
      <c r="AH28" s="114" t="e">
        <f t="shared" si="23"/>
        <v>#REF!</v>
      </c>
      <c r="AI28" s="114" t="e">
        <f t="shared" si="23"/>
        <v>#REF!</v>
      </c>
      <c r="AJ28" s="114" t="e">
        <f t="shared" si="23"/>
        <v>#REF!</v>
      </c>
      <c r="AK28" s="18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s="1" customFormat="1" ht="20.25" customHeight="1" x14ac:dyDescent="0.2">
      <c r="A29" s="14"/>
      <c r="B29" s="14"/>
      <c r="C29" s="14"/>
      <c r="D29" s="566"/>
      <c r="E29" s="552"/>
      <c r="F29" s="53" t="s">
        <v>106</v>
      </c>
      <c r="G29" s="219" t="e">
        <f>G30*G28/100</f>
        <v>#REF!</v>
      </c>
      <c r="H29" s="219" t="e">
        <f t="shared" ref="H29:AJ29" si="24">H30*H28/100</f>
        <v>#REF!</v>
      </c>
      <c r="I29" s="219" t="e">
        <f t="shared" si="24"/>
        <v>#REF!</v>
      </c>
      <c r="J29" s="219" t="e">
        <f t="shared" si="24"/>
        <v>#REF!</v>
      </c>
      <c r="K29" s="219" t="e">
        <f t="shared" si="24"/>
        <v>#REF!</v>
      </c>
      <c r="L29" s="219" t="e">
        <f t="shared" si="24"/>
        <v>#REF!</v>
      </c>
      <c r="M29" s="219" t="e">
        <f t="shared" si="24"/>
        <v>#REF!</v>
      </c>
      <c r="N29" s="219" t="e">
        <f t="shared" si="24"/>
        <v>#REF!</v>
      </c>
      <c r="O29" s="219" t="e">
        <f t="shared" si="24"/>
        <v>#REF!</v>
      </c>
      <c r="P29" s="219" t="e">
        <f t="shared" si="24"/>
        <v>#REF!</v>
      </c>
      <c r="Q29" s="219" t="e">
        <f t="shared" si="24"/>
        <v>#REF!</v>
      </c>
      <c r="R29" s="219" t="e">
        <f t="shared" si="24"/>
        <v>#REF!</v>
      </c>
      <c r="S29" s="219" t="e">
        <f t="shared" si="24"/>
        <v>#REF!</v>
      </c>
      <c r="T29" s="219" t="e">
        <f t="shared" si="24"/>
        <v>#REF!</v>
      </c>
      <c r="U29" s="219" t="e">
        <f t="shared" si="24"/>
        <v>#REF!</v>
      </c>
      <c r="V29" s="219" t="e">
        <f t="shared" si="24"/>
        <v>#REF!</v>
      </c>
      <c r="W29" s="219" t="e">
        <f t="shared" si="24"/>
        <v>#REF!</v>
      </c>
      <c r="X29" s="219" t="e">
        <f t="shared" si="24"/>
        <v>#REF!</v>
      </c>
      <c r="Y29" s="219" t="e">
        <f t="shared" si="24"/>
        <v>#REF!</v>
      </c>
      <c r="Z29" s="219" t="e">
        <f t="shared" si="24"/>
        <v>#REF!</v>
      </c>
      <c r="AA29" s="219" t="e">
        <f t="shared" si="24"/>
        <v>#REF!</v>
      </c>
      <c r="AB29" s="219" t="e">
        <f t="shared" si="24"/>
        <v>#REF!</v>
      </c>
      <c r="AC29" s="219" t="e">
        <f t="shared" si="24"/>
        <v>#REF!</v>
      </c>
      <c r="AD29" s="219" t="e">
        <f t="shared" si="24"/>
        <v>#REF!</v>
      </c>
      <c r="AE29" s="219" t="e">
        <f t="shared" si="24"/>
        <v>#REF!</v>
      </c>
      <c r="AF29" s="219" t="e">
        <f t="shared" si="24"/>
        <v>#REF!</v>
      </c>
      <c r="AG29" s="219" t="e">
        <f t="shared" si="24"/>
        <v>#REF!</v>
      </c>
      <c r="AH29" s="219" t="e">
        <f t="shared" si="24"/>
        <v>#REF!</v>
      </c>
      <c r="AI29" s="219" t="e">
        <f t="shared" si="24"/>
        <v>#REF!</v>
      </c>
      <c r="AJ29" s="219" t="e">
        <f t="shared" si="24"/>
        <v>#REF!</v>
      </c>
      <c r="AK29" s="18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1" s="1" customFormat="1" ht="20.25" customHeight="1" x14ac:dyDescent="0.2">
      <c r="A30" s="14"/>
      <c r="B30" s="14"/>
      <c r="C30" s="14"/>
      <c r="D30" s="566"/>
      <c r="E30" s="552"/>
      <c r="F30" s="233" t="s">
        <v>102</v>
      </c>
      <c r="G30" s="234" t="e">
        <f>'Gruppe 1'!#REF!</f>
        <v>#REF!</v>
      </c>
      <c r="H30" s="112" t="e">
        <f>G30</f>
        <v>#REF!</v>
      </c>
      <c r="I30" s="112" t="e">
        <f t="shared" ref="I30:AJ31" si="25">H30</f>
        <v>#REF!</v>
      </c>
      <c r="J30" s="112" t="e">
        <f t="shared" si="25"/>
        <v>#REF!</v>
      </c>
      <c r="K30" s="112" t="e">
        <f t="shared" si="25"/>
        <v>#REF!</v>
      </c>
      <c r="L30" s="112" t="e">
        <f t="shared" si="25"/>
        <v>#REF!</v>
      </c>
      <c r="M30" s="112" t="e">
        <f t="shared" si="25"/>
        <v>#REF!</v>
      </c>
      <c r="N30" s="112" t="e">
        <f t="shared" si="25"/>
        <v>#REF!</v>
      </c>
      <c r="O30" s="112" t="e">
        <f t="shared" si="25"/>
        <v>#REF!</v>
      </c>
      <c r="P30" s="112" t="e">
        <f t="shared" si="25"/>
        <v>#REF!</v>
      </c>
      <c r="Q30" s="112" t="e">
        <f t="shared" si="25"/>
        <v>#REF!</v>
      </c>
      <c r="R30" s="112" t="e">
        <f t="shared" si="25"/>
        <v>#REF!</v>
      </c>
      <c r="S30" s="112" t="e">
        <f t="shared" si="25"/>
        <v>#REF!</v>
      </c>
      <c r="T30" s="112" t="e">
        <f t="shared" si="25"/>
        <v>#REF!</v>
      </c>
      <c r="U30" s="112" t="e">
        <f t="shared" si="25"/>
        <v>#REF!</v>
      </c>
      <c r="V30" s="112" t="e">
        <f t="shared" si="25"/>
        <v>#REF!</v>
      </c>
      <c r="W30" s="112" t="e">
        <f t="shared" si="25"/>
        <v>#REF!</v>
      </c>
      <c r="X30" s="112" t="e">
        <f t="shared" si="25"/>
        <v>#REF!</v>
      </c>
      <c r="Y30" s="112" t="e">
        <f t="shared" si="25"/>
        <v>#REF!</v>
      </c>
      <c r="Z30" s="112" t="e">
        <f t="shared" si="25"/>
        <v>#REF!</v>
      </c>
      <c r="AA30" s="112" t="e">
        <f t="shared" si="25"/>
        <v>#REF!</v>
      </c>
      <c r="AB30" s="112" t="e">
        <f t="shared" si="25"/>
        <v>#REF!</v>
      </c>
      <c r="AC30" s="112" t="e">
        <f t="shared" si="25"/>
        <v>#REF!</v>
      </c>
      <c r="AD30" s="112" t="e">
        <f t="shared" si="25"/>
        <v>#REF!</v>
      </c>
      <c r="AE30" s="112" t="e">
        <f t="shared" si="25"/>
        <v>#REF!</v>
      </c>
      <c r="AF30" s="112" t="e">
        <f t="shared" si="25"/>
        <v>#REF!</v>
      </c>
      <c r="AG30" s="112" t="e">
        <f t="shared" si="25"/>
        <v>#REF!</v>
      </c>
      <c r="AH30" s="112" t="e">
        <f t="shared" si="25"/>
        <v>#REF!</v>
      </c>
      <c r="AI30" s="112" t="e">
        <f t="shared" si="25"/>
        <v>#REF!</v>
      </c>
      <c r="AJ30" s="112" t="e">
        <f t="shared" si="25"/>
        <v>#REF!</v>
      </c>
      <c r="AK30" s="18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s="1" customFormat="1" ht="20.25" customHeight="1" x14ac:dyDescent="0.2">
      <c r="A31" s="14"/>
      <c r="B31" s="14"/>
      <c r="C31" s="14"/>
      <c r="D31" s="566"/>
      <c r="E31" s="552"/>
      <c r="F31" s="53" t="s">
        <v>105</v>
      </c>
      <c r="G31" s="172" t="e">
        <f>'Gruppe 1'!#REF!</f>
        <v>#REF!</v>
      </c>
      <c r="H31" s="232" t="e">
        <f>G31</f>
        <v>#REF!</v>
      </c>
      <c r="I31" s="232" t="e">
        <f t="shared" si="25"/>
        <v>#REF!</v>
      </c>
      <c r="J31" s="232" t="e">
        <f t="shared" si="25"/>
        <v>#REF!</v>
      </c>
      <c r="K31" s="232" t="e">
        <f t="shared" si="25"/>
        <v>#REF!</v>
      </c>
      <c r="L31" s="232" t="e">
        <f t="shared" si="25"/>
        <v>#REF!</v>
      </c>
      <c r="M31" s="232" t="e">
        <f t="shared" si="25"/>
        <v>#REF!</v>
      </c>
      <c r="N31" s="232" t="e">
        <f t="shared" si="25"/>
        <v>#REF!</v>
      </c>
      <c r="O31" s="232" t="e">
        <f t="shared" si="25"/>
        <v>#REF!</v>
      </c>
      <c r="P31" s="232" t="e">
        <f t="shared" si="25"/>
        <v>#REF!</v>
      </c>
      <c r="Q31" s="232" t="e">
        <f t="shared" si="25"/>
        <v>#REF!</v>
      </c>
      <c r="R31" s="232" t="e">
        <f t="shared" si="25"/>
        <v>#REF!</v>
      </c>
      <c r="S31" s="232" t="e">
        <f t="shared" si="25"/>
        <v>#REF!</v>
      </c>
      <c r="T31" s="232" t="e">
        <f t="shared" si="25"/>
        <v>#REF!</v>
      </c>
      <c r="U31" s="232" t="e">
        <f t="shared" si="25"/>
        <v>#REF!</v>
      </c>
      <c r="V31" s="232" t="e">
        <f t="shared" si="25"/>
        <v>#REF!</v>
      </c>
      <c r="W31" s="232" t="e">
        <f t="shared" si="25"/>
        <v>#REF!</v>
      </c>
      <c r="X31" s="232" t="e">
        <f t="shared" si="25"/>
        <v>#REF!</v>
      </c>
      <c r="Y31" s="232" t="e">
        <f t="shared" si="25"/>
        <v>#REF!</v>
      </c>
      <c r="Z31" s="232" t="e">
        <f t="shared" si="25"/>
        <v>#REF!</v>
      </c>
      <c r="AA31" s="232" t="e">
        <f t="shared" si="25"/>
        <v>#REF!</v>
      </c>
      <c r="AB31" s="232" t="e">
        <f t="shared" si="25"/>
        <v>#REF!</v>
      </c>
      <c r="AC31" s="232" t="e">
        <f t="shared" si="25"/>
        <v>#REF!</v>
      </c>
      <c r="AD31" s="232" t="e">
        <f t="shared" si="25"/>
        <v>#REF!</v>
      </c>
      <c r="AE31" s="232" t="e">
        <f t="shared" si="25"/>
        <v>#REF!</v>
      </c>
      <c r="AF31" s="232" t="e">
        <f t="shared" si="25"/>
        <v>#REF!</v>
      </c>
      <c r="AG31" s="232" t="e">
        <f t="shared" si="25"/>
        <v>#REF!</v>
      </c>
      <c r="AH31" s="232" t="e">
        <f t="shared" si="25"/>
        <v>#REF!</v>
      </c>
      <c r="AI31" s="232" t="e">
        <f t="shared" si="25"/>
        <v>#REF!</v>
      </c>
      <c r="AJ31" s="232" t="e">
        <f t="shared" si="25"/>
        <v>#REF!</v>
      </c>
      <c r="AK31" s="18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s="1" customFormat="1" ht="20.25" hidden="1" customHeight="1" x14ac:dyDescent="0.2">
      <c r="A32" s="14"/>
      <c r="B32" s="35">
        <f>B25+1</f>
        <v>4</v>
      </c>
      <c r="C32" s="27">
        <v>1</v>
      </c>
      <c r="D32" s="566"/>
      <c r="E32" s="552"/>
      <c r="F32" s="105" t="s">
        <v>29</v>
      </c>
      <c r="G32" s="106">
        <f>IFERROR(G27*G28/100*(100-G31)/100,0)</f>
        <v>0</v>
      </c>
      <c r="H32" s="106">
        <f t="shared" ref="H32:AJ32" si="26">IFERROR(H27*H28/100*(100-H31)/100,0)</f>
        <v>0</v>
      </c>
      <c r="I32" s="106">
        <f t="shared" si="26"/>
        <v>0</v>
      </c>
      <c r="J32" s="106">
        <f t="shared" si="26"/>
        <v>0</v>
      </c>
      <c r="K32" s="106">
        <f t="shared" si="26"/>
        <v>0</v>
      </c>
      <c r="L32" s="106">
        <f t="shared" si="26"/>
        <v>0</v>
      </c>
      <c r="M32" s="106">
        <f t="shared" si="26"/>
        <v>0</v>
      </c>
      <c r="N32" s="106">
        <f t="shared" si="26"/>
        <v>0</v>
      </c>
      <c r="O32" s="106">
        <f t="shared" si="26"/>
        <v>0</v>
      </c>
      <c r="P32" s="106">
        <f t="shared" si="26"/>
        <v>0</v>
      </c>
      <c r="Q32" s="106">
        <f t="shared" si="26"/>
        <v>0</v>
      </c>
      <c r="R32" s="106">
        <f t="shared" si="26"/>
        <v>0</v>
      </c>
      <c r="S32" s="106">
        <f t="shared" si="26"/>
        <v>0</v>
      </c>
      <c r="T32" s="106">
        <f t="shared" si="26"/>
        <v>0</v>
      </c>
      <c r="U32" s="106">
        <f t="shared" si="26"/>
        <v>0</v>
      </c>
      <c r="V32" s="106">
        <f t="shared" si="26"/>
        <v>0</v>
      </c>
      <c r="W32" s="106">
        <f t="shared" si="26"/>
        <v>0</v>
      </c>
      <c r="X32" s="106">
        <f t="shared" si="26"/>
        <v>0</v>
      </c>
      <c r="Y32" s="106">
        <f t="shared" si="26"/>
        <v>0</v>
      </c>
      <c r="Z32" s="106">
        <f t="shared" si="26"/>
        <v>0</v>
      </c>
      <c r="AA32" s="106">
        <f t="shared" si="26"/>
        <v>0</v>
      </c>
      <c r="AB32" s="106">
        <f t="shared" si="26"/>
        <v>0</v>
      </c>
      <c r="AC32" s="106">
        <f t="shared" si="26"/>
        <v>0</v>
      </c>
      <c r="AD32" s="106">
        <f t="shared" si="26"/>
        <v>0</v>
      </c>
      <c r="AE32" s="106">
        <f t="shared" si="26"/>
        <v>0</v>
      </c>
      <c r="AF32" s="106">
        <f t="shared" si="26"/>
        <v>0</v>
      </c>
      <c r="AG32" s="106">
        <f t="shared" si="26"/>
        <v>0</v>
      </c>
      <c r="AH32" s="106">
        <f t="shared" si="26"/>
        <v>0</v>
      </c>
      <c r="AI32" s="106">
        <f t="shared" si="26"/>
        <v>0</v>
      </c>
      <c r="AJ32" s="106">
        <f t="shared" si="26"/>
        <v>0</v>
      </c>
      <c r="AK32" s="18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s="1" customFormat="1" ht="20.25" hidden="1" customHeight="1" x14ac:dyDescent="0.2">
      <c r="A33" s="14"/>
      <c r="B33" s="27"/>
      <c r="C33" s="27">
        <f>C32+1</f>
        <v>2</v>
      </c>
      <c r="D33" s="566"/>
      <c r="E33" s="553"/>
      <c r="F33" s="105" t="s">
        <v>46</v>
      </c>
      <c r="G33" s="113">
        <f>IFERROR(G30/100*G32,0)</f>
        <v>0</v>
      </c>
      <c r="H33" s="113">
        <f t="shared" ref="H33:AJ33" si="27">IFERROR(H30/100*H32,0)</f>
        <v>0</v>
      </c>
      <c r="I33" s="113">
        <f t="shared" si="27"/>
        <v>0</v>
      </c>
      <c r="J33" s="113">
        <f t="shared" si="27"/>
        <v>0</v>
      </c>
      <c r="K33" s="113">
        <f t="shared" si="27"/>
        <v>0</v>
      </c>
      <c r="L33" s="113">
        <f t="shared" si="27"/>
        <v>0</v>
      </c>
      <c r="M33" s="113">
        <f t="shared" si="27"/>
        <v>0</v>
      </c>
      <c r="N33" s="113">
        <f t="shared" si="27"/>
        <v>0</v>
      </c>
      <c r="O33" s="113">
        <f t="shared" si="27"/>
        <v>0</v>
      </c>
      <c r="P33" s="113">
        <f t="shared" si="27"/>
        <v>0</v>
      </c>
      <c r="Q33" s="113">
        <f t="shared" si="27"/>
        <v>0</v>
      </c>
      <c r="R33" s="113">
        <f t="shared" si="27"/>
        <v>0</v>
      </c>
      <c r="S33" s="113">
        <f t="shared" si="27"/>
        <v>0</v>
      </c>
      <c r="T33" s="113">
        <f t="shared" si="27"/>
        <v>0</v>
      </c>
      <c r="U33" s="113">
        <f t="shared" si="27"/>
        <v>0</v>
      </c>
      <c r="V33" s="113">
        <f t="shared" si="27"/>
        <v>0</v>
      </c>
      <c r="W33" s="113">
        <f t="shared" si="27"/>
        <v>0</v>
      </c>
      <c r="X33" s="113">
        <f t="shared" si="27"/>
        <v>0</v>
      </c>
      <c r="Y33" s="113">
        <f t="shared" si="27"/>
        <v>0</v>
      </c>
      <c r="Z33" s="113">
        <f t="shared" si="27"/>
        <v>0</v>
      </c>
      <c r="AA33" s="113">
        <f t="shared" si="27"/>
        <v>0</v>
      </c>
      <c r="AB33" s="113">
        <f t="shared" si="27"/>
        <v>0</v>
      </c>
      <c r="AC33" s="113">
        <f t="shared" si="27"/>
        <v>0</v>
      </c>
      <c r="AD33" s="113">
        <f t="shared" si="27"/>
        <v>0</v>
      </c>
      <c r="AE33" s="113">
        <f t="shared" si="27"/>
        <v>0</v>
      </c>
      <c r="AF33" s="113">
        <f t="shared" si="27"/>
        <v>0</v>
      </c>
      <c r="AG33" s="113">
        <f t="shared" si="27"/>
        <v>0</v>
      </c>
      <c r="AH33" s="113">
        <f t="shared" si="27"/>
        <v>0</v>
      </c>
      <c r="AI33" s="113">
        <f t="shared" si="27"/>
        <v>0</v>
      </c>
      <c r="AJ33" s="113">
        <f t="shared" si="27"/>
        <v>0</v>
      </c>
      <c r="AK33" s="18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s="1" customFormat="1" ht="20.25" customHeight="1" x14ac:dyDescent="0.2">
      <c r="A34" s="14"/>
      <c r="B34" s="14"/>
      <c r="C34" s="14"/>
      <c r="D34" s="566"/>
      <c r="E34" s="551" t="e">
        <f>'Gruppe 1'!C60:C68</f>
        <v>#VALUE!</v>
      </c>
      <c r="F34" s="53" t="str">
        <f>$F$6</f>
        <v>FM-Menge (kg)</v>
      </c>
      <c r="G34" s="104"/>
      <c r="H34" s="121" t="str">
        <f>IFERROR(G34*H$164/G$164,"-")</f>
        <v>-</v>
      </c>
      <c r="I34" s="121" t="str">
        <f t="shared" ref="I34:AJ34" si="28">IFERROR(H34*I$164/H$164,"-")</f>
        <v>-</v>
      </c>
      <c r="J34" s="121" t="str">
        <f t="shared" si="28"/>
        <v>-</v>
      </c>
      <c r="K34" s="121" t="str">
        <f t="shared" si="28"/>
        <v>-</v>
      </c>
      <c r="L34" s="121" t="str">
        <f t="shared" si="28"/>
        <v>-</v>
      </c>
      <c r="M34" s="121" t="str">
        <f t="shared" si="28"/>
        <v>-</v>
      </c>
      <c r="N34" s="121" t="str">
        <f t="shared" si="28"/>
        <v>-</v>
      </c>
      <c r="O34" s="121" t="str">
        <f t="shared" si="28"/>
        <v>-</v>
      </c>
      <c r="P34" s="121" t="str">
        <f t="shared" si="28"/>
        <v>-</v>
      </c>
      <c r="Q34" s="121" t="str">
        <f t="shared" si="28"/>
        <v>-</v>
      </c>
      <c r="R34" s="121" t="str">
        <f t="shared" si="28"/>
        <v>-</v>
      </c>
      <c r="S34" s="121" t="str">
        <f t="shared" si="28"/>
        <v>-</v>
      </c>
      <c r="T34" s="121" t="str">
        <f t="shared" si="28"/>
        <v>-</v>
      </c>
      <c r="U34" s="121" t="str">
        <f t="shared" si="28"/>
        <v>-</v>
      </c>
      <c r="V34" s="121" t="str">
        <f t="shared" si="28"/>
        <v>-</v>
      </c>
      <c r="W34" s="121" t="str">
        <f t="shared" si="28"/>
        <v>-</v>
      </c>
      <c r="X34" s="121" t="str">
        <f t="shared" si="28"/>
        <v>-</v>
      </c>
      <c r="Y34" s="121" t="str">
        <f t="shared" si="28"/>
        <v>-</v>
      </c>
      <c r="Z34" s="121" t="str">
        <f t="shared" si="28"/>
        <v>-</v>
      </c>
      <c r="AA34" s="121" t="str">
        <f t="shared" si="28"/>
        <v>-</v>
      </c>
      <c r="AB34" s="121" t="str">
        <f t="shared" si="28"/>
        <v>-</v>
      </c>
      <c r="AC34" s="121" t="str">
        <f t="shared" si="28"/>
        <v>-</v>
      </c>
      <c r="AD34" s="121" t="str">
        <f t="shared" si="28"/>
        <v>-</v>
      </c>
      <c r="AE34" s="121" t="str">
        <f t="shared" si="28"/>
        <v>-</v>
      </c>
      <c r="AF34" s="121" t="str">
        <f t="shared" si="28"/>
        <v>-</v>
      </c>
      <c r="AG34" s="121" t="str">
        <f t="shared" si="28"/>
        <v>-</v>
      </c>
      <c r="AH34" s="121" t="str">
        <f t="shared" si="28"/>
        <v>-</v>
      </c>
      <c r="AI34" s="121" t="str">
        <f t="shared" si="28"/>
        <v>-</v>
      </c>
      <c r="AJ34" s="121" t="str">
        <f t="shared" si="28"/>
        <v>-</v>
      </c>
      <c r="AK34" s="18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s="1" customFormat="1" ht="20.25" customHeight="1" x14ac:dyDescent="0.2">
      <c r="A35" s="14"/>
      <c r="B35" s="14"/>
      <c r="C35" s="14"/>
      <c r="D35" s="566"/>
      <c r="E35" s="552"/>
      <c r="F35" s="53" t="s">
        <v>4</v>
      </c>
      <c r="G35" s="68">
        <f>'Gruppe 1'!E61</f>
        <v>88</v>
      </c>
      <c r="H35" s="114">
        <f>G35</f>
        <v>88</v>
      </c>
      <c r="I35" s="114">
        <f t="shared" ref="I35:V36" si="29">H35</f>
        <v>88</v>
      </c>
      <c r="J35" s="114">
        <f t="shared" si="29"/>
        <v>88</v>
      </c>
      <c r="K35" s="114">
        <f t="shared" si="29"/>
        <v>88</v>
      </c>
      <c r="L35" s="114">
        <f t="shared" si="29"/>
        <v>88</v>
      </c>
      <c r="M35" s="114">
        <f t="shared" si="29"/>
        <v>88</v>
      </c>
      <c r="N35" s="114">
        <f t="shared" si="29"/>
        <v>88</v>
      </c>
      <c r="O35" s="114">
        <f t="shared" si="29"/>
        <v>88</v>
      </c>
      <c r="P35" s="114">
        <f t="shared" si="29"/>
        <v>88</v>
      </c>
      <c r="Q35" s="114">
        <f t="shared" si="29"/>
        <v>88</v>
      </c>
      <c r="R35" s="114">
        <f t="shared" si="29"/>
        <v>88</v>
      </c>
      <c r="S35" s="114">
        <f t="shared" si="29"/>
        <v>88</v>
      </c>
      <c r="T35" s="114">
        <f t="shared" si="29"/>
        <v>88</v>
      </c>
      <c r="U35" s="114">
        <f t="shared" si="29"/>
        <v>88</v>
      </c>
      <c r="V35" s="114">
        <f t="shared" si="29"/>
        <v>88</v>
      </c>
      <c r="W35" s="114">
        <f>J35</f>
        <v>88</v>
      </c>
      <c r="X35" s="114">
        <f t="shared" ref="X35:AB36" si="30">W35</f>
        <v>88</v>
      </c>
      <c r="Y35" s="114">
        <f t="shared" si="30"/>
        <v>88</v>
      </c>
      <c r="Z35" s="114">
        <f t="shared" si="30"/>
        <v>88</v>
      </c>
      <c r="AA35" s="114">
        <f t="shared" si="30"/>
        <v>88</v>
      </c>
      <c r="AB35" s="114">
        <f t="shared" si="30"/>
        <v>88</v>
      </c>
      <c r="AC35" s="114">
        <f>P35</f>
        <v>88</v>
      </c>
      <c r="AD35" s="114">
        <f t="shared" ref="AD35:AJ35" si="31">AC35</f>
        <v>88</v>
      </c>
      <c r="AE35" s="114">
        <f t="shared" si="31"/>
        <v>88</v>
      </c>
      <c r="AF35" s="114">
        <f t="shared" si="31"/>
        <v>88</v>
      </c>
      <c r="AG35" s="114">
        <f t="shared" si="31"/>
        <v>88</v>
      </c>
      <c r="AH35" s="114">
        <f t="shared" si="31"/>
        <v>88</v>
      </c>
      <c r="AI35" s="114">
        <f t="shared" si="31"/>
        <v>88</v>
      </c>
      <c r="AJ35" s="114">
        <f t="shared" si="31"/>
        <v>88</v>
      </c>
      <c r="AK35" s="18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s="1" customFormat="1" ht="20.25" customHeight="1" x14ac:dyDescent="0.2">
      <c r="A36" s="14"/>
      <c r="B36" s="14"/>
      <c r="C36" s="14"/>
      <c r="D36" s="566"/>
      <c r="E36" s="552"/>
      <c r="F36" s="53" t="s">
        <v>106</v>
      </c>
      <c r="G36" s="116">
        <v>12</v>
      </c>
      <c r="H36" s="116">
        <f t="shared" ref="H36:AJ36" si="32">G36</f>
        <v>12</v>
      </c>
      <c r="I36" s="116">
        <f t="shared" si="32"/>
        <v>12</v>
      </c>
      <c r="J36" s="116">
        <f t="shared" si="32"/>
        <v>12</v>
      </c>
      <c r="K36" s="116">
        <f t="shared" si="32"/>
        <v>12</v>
      </c>
      <c r="L36" s="116">
        <f t="shared" si="32"/>
        <v>12</v>
      </c>
      <c r="M36" s="116">
        <f t="shared" si="32"/>
        <v>12</v>
      </c>
      <c r="N36" s="116">
        <f t="shared" si="32"/>
        <v>12</v>
      </c>
      <c r="O36" s="116">
        <f t="shared" si="32"/>
        <v>12</v>
      </c>
      <c r="P36" s="116">
        <f t="shared" si="32"/>
        <v>12</v>
      </c>
      <c r="Q36" s="116">
        <f t="shared" si="32"/>
        <v>12</v>
      </c>
      <c r="R36" s="116">
        <f t="shared" si="29"/>
        <v>12</v>
      </c>
      <c r="S36" s="116">
        <f t="shared" si="29"/>
        <v>12</v>
      </c>
      <c r="T36" s="116">
        <f t="shared" si="29"/>
        <v>12</v>
      </c>
      <c r="U36" s="116">
        <f t="shared" si="29"/>
        <v>12</v>
      </c>
      <c r="V36" s="116">
        <f t="shared" si="29"/>
        <v>12</v>
      </c>
      <c r="W36" s="116">
        <f>J36</f>
        <v>12</v>
      </c>
      <c r="X36" s="116">
        <f t="shared" si="30"/>
        <v>12</v>
      </c>
      <c r="Y36" s="116">
        <f t="shared" si="30"/>
        <v>12</v>
      </c>
      <c r="Z36" s="116">
        <f t="shared" si="30"/>
        <v>12</v>
      </c>
      <c r="AA36" s="116">
        <f t="shared" si="30"/>
        <v>12</v>
      </c>
      <c r="AB36" s="116">
        <f t="shared" si="30"/>
        <v>12</v>
      </c>
      <c r="AC36" s="116">
        <f>P36</f>
        <v>12</v>
      </c>
      <c r="AD36" s="116">
        <f t="shared" si="32"/>
        <v>12</v>
      </c>
      <c r="AE36" s="116">
        <f t="shared" si="32"/>
        <v>12</v>
      </c>
      <c r="AF36" s="116">
        <f t="shared" si="32"/>
        <v>12</v>
      </c>
      <c r="AG36" s="116">
        <f t="shared" si="32"/>
        <v>12</v>
      </c>
      <c r="AH36" s="116">
        <f t="shared" si="32"/>
        <v>12</v>
      </c>
      <c r="AI36" s="116">
        <f t="shared" si="32"/>
        <v>12</v>
      </c>
      <c r="AJ36" s="116">
        <f t="shared" si="32"/>
        <v>12</v>
      </c>
      <c r="AK36" s="18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s="1" customFormat="1" ht="20.25" customHeight="1" x14ac:dyDescent="0.2">
      <c r="A37" s="14"/>
      <c r="B37" s="14"/>
      <c r="C37" s="14"/>
      <c r="D37" s="566"/>
      <c r="E37" s="552"/>
      <c r="F37" s="233" t="s">
        <v>102</v>
      </c>
      <c r="G37" s="219">
        <f t="shared" ref="G37:AJ37" si="33">G36*100/G35</f>
        <v>13.636363636363637</v>
      </c>
      <c r="H37" s="219">
        <f t="shared" si="33"/>
        <v>13.636363636363637</v>
      </c>
      <c r="I37" s="219">
        <f t="shared" si="33"/>
        <v>13.636363636363637</v>
      </c>
      <c r="J37" s="219">
        <f t="shared" si="33"/>
        <v>13.636363636363637</v>
      </c>
      <c r="K37" s="219">
        <f t="shared" si="33"/>
        <v>13.636363636363637</v>
      </c>
      <c r="L37" s="219">
        <f t="shared" si="33"/>
        <v>13.636363636363637</v>
      </c>
      <c r="M37" s="219">
        <f t="shared" si="33"/>
        <v>13.636363636363637</v>
      </c>
      <c r="N37" s="219">
        <f t="shared" si="33"/>
        <v>13.636363636363637</v>
      </c>
      <c r="O37" s="219">
        <f t="shared" si="33"/>
        <v>13.636363636363637</v>
      </c>
      <c r="P37" s="219">
        <f t="shared" si="33"/>
        <v>13.636363636363637</v>
      </c>
      <c r="Q37" s="219">
        <f t="shared" si="33"/>
        <v>13.636363636363637</v>
      </c>
      <c r="R37" s="219">
        <f t="shared" si="33"/>
        <v>13.636363636363637</v>
      </c>
      <c r="S37" s="219">
        <f t="shared" si="33"/>
        <v>13.636363636363637</v>
      </c>
      <c r="T37" s="219">
        <f t="shared" si="33"/>
        <v>13.636363636363637</v>
      </c>
      <c r="U37" s="219">
        <f t="shared" si="33"/>
        <v>13.636363636363637</v>
      </c>
      <c r="V37" s="219">
        <f t="shared" si="33"/>
        <v>13.636363636363637</v>
      </c>
      <c r="W37" s="219">
        <f t="shared" si="33"/>
        <v>13.636363636363637</v>
      </c>
      <c r="X37" s="219">
        <f t="shared" si="33"/>
        <v>13.636363636363637</v>
      </c>
      <c r="Y37" s="219">
        <f t="shared" si="33"/>
        <v>13.636363636363637</v>
      </c>
      <c r="Z37" s="219">
        <f t="shared" si="33"/>
        <v>13.636363636363637</v>
      </c>
      <c r="AA37" s="219">
        <f t="shared" si="33"/>
        <v>13.636363636363637</v>
      </c>
      <c r="AB37" s="219">
        <f t="shared" si="33"/>
        <v>13.636363636363637</v>
      </c>
      <c r="AC37" s="219">
        <f t="shared" si="33"/>
        <v>13.636363636363637</v>
      </c>
      <c r="AD37" s="219">
        <f t="shared" si="33"/>
        <v>13.636363636363637</v>
      </c>
      <c r="AE37" s="219">
        <f t="shared" si="33"/>
        <v>13.636363636363637</v>
      </c>
      <c r="AF37" s="219">
        <f t="shared" si="33"/>
        <v>13.636363636363637</v>
      </c>
      <c r="AG37" s="219">
        <f t="shared" si="33"/>
        <v>13.636363636363637</v>
      </c>
      <c r="AH37" s="219">
        <f t="shared" si="33"/>
        <v>13.636363636363637</v>
      </c>
      <c r="AI37" s="219">
        <f t="shared" si="33"/>
        <v>13.636363636363637</v>
      </c>
      <c r="AJ37" s="219">
        <f t="shared" si="33"/>
        <v>13.636363636363637</v>
      </c>
      <c r="AK37" s="18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s="1" customFormat="1" ht="20.25" customHeight="1" x14ac:dyDescent="0.2">
      <c r="A38" s="14"/>
      <c r="B38" s="14"/>
      <c r="C38" s="14"/>
      <c r="D38" s="566"/>
      <c r="E38" s="552"/>
      <c r="F38" s="53" t="s">
        <v>105</v>
      </c>
      <c r="G38" s="172">
        <f>'Gruppe 1'!E65</f>
        <v>2</v>
      </c>
      <c r="H38" s="232">
        <f>G38</f>
        <v>2</v>
      </c>
      <c r="I38" s="232">
        <f t="shared" ref="I38:AJ38" si="34">H38</f>
        <v>2</v>
      </c>
      <c r="J38" s="232">
        <f t="shared" si="34"/>
        <v>2</v>
      </c>
      <c r="K38" s="232">
        <f t="shared" si="34"/>
        <v>2</v>
      </c>
      <c r="L38" s="232">
        <f t="shared" si="34"/>
        <v>2</v>
      </c>
      <c r="M38" s="232">
        <f t="shared" si="34"/>
        <v>2</v>
      </c>
      <c r="N38" s="232">
        <f t="shared" si="34"/>
        <v>2</v>
      </c>
      <c r="O38" s="232">
        <f t="shared" si="34"/>
        <v>2</v>
      </c>
      <c r="P38" s="232">
        <f t="shared" si="34"/>
        <v>2</v>
      </c>
      <c r="Q38" s="232">
        <f t="shared" si="34"/>
        <v>2</v>
      </c>
      <c r="R38" s="232">
        <f t="shared" si="34"/>
        <v>2</v>
      </c>
      <c r="S38" s="232">
        <f t="shared" si="34"/>
        <v>2</v>
      </c>
      <c r="T38" s="232">
        <f t="shared" si="34"/>
        <v>2</v>
      </c>
      <c r="U38" s="232">
        <f t="shared" si="34"/>
        <v>2</v>
      </c>
      <c r="V38" s="232">
        <f t="shared" si="34"/>
        <v>2</v>
      </c>
      <c r="W38" s="232">
        <f t="shared" si="34"/>
        <v>2</v>
      </c>
      <c r="X38" s="232">
        <f t="shared" si="34"/>
        <v>2</v>
      </c>
      <c r="Y38" s="232">
        <f t="shared" si="34"/>
        <v>2</v>
      </c>
      <c r="Z38" s="232">
        <f t="shared" si="34"/>
        <v>2</v>
      </c>
      <c r="AA38" s="232">
        <f t="shared" si="34"/>
        <v>2</v>
      </c>
      <c r="AB38" s="232">
        <f t="shared" si="34"/>
        <v>2</v>
      </c>
      <c r="AC38" s="232">
        <f t="shared" si="34"/>
        <v>2</v>
      </c>
      <c r="AD38" s="232">
        <f t="shared" si="34"/>
        <v>2</v>
      </c>
      <c r="AE38" s="232">
        <f t="shared" si="34"/>
        <v>2</v>
      </c>
      <c r="AF38" s="232">
        <f t="shared" si="34"/>
        <v>2</v>
      </c>
      <c r="AG38" s="232">
        <f t="shared" si="34"/>
        <v>2</v>
      </c>
      <c r="AH38" s="232">
        <f t="shared" si="34"/>
        <v>2</v>
      </c>
      <c r="AI38" s="232">
        <f t="shared" si="34"/>
        <v>2</v>
      </c>
      <c r="AJ38" s="232">
        <f t="shared" si="34"/>
        <v>2</v>
      </c>
      <c r="AK38" s="18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s="1" customFormat="1" ht="20.25" hidden="1" customHeight="1" x14ac:dyDescent="0.2">
      <c r="A39" s="14"/>
      <c r="B39" s="35">
        <f>B32+1</f>
        <v>5</v>
      </c>
      <c r="C39" s="27">
        <v>1</v>
      </c>
      <c r="D39" s="566"/>
      <c r="E39" s="552"/>
      <c r="F39" s="105" t="s">
        <v>29</v>
      </c>
      <c r="G39" s="106">
        <f>IFERROR(G34*G35/100*(100-G38)/100,0)</f>
        <v>0</v>
      </c>
      <c r="H39" s="106">
        <f t="shared" ref="H39:AJ39" si="35">IFERROR(H34*H35/100*(100-H38)/100,0)</f>
        <v>0</v>
      </c>
      <c r="I39" s="106">
        <f t="shared" si="35"/>
        <v>0</v>
      </c>
      <c r="J39" s="106">
        <f t="shared" si="35"/>
        <v>0</v>
      </c>
      <c r="K39" s="106">
        <f t="shared" si="35"/>
        <v>0</v>
      </c>
      <c r="L39" s="106">
        <f t="shared" si="35"/>
        <v>0</v>
      </c>
      <c r="M39" s="106">
        <f t="shared" si="35"/>
        <v>0</v>
      </c>
      <c r="N39" s="106">
        <f t="shared" si="35"/>
        <v>0</v>
      </c>
      <c r="O39" s="106">
        <f t="shared" si="35"/>
        <v>0</v>
      </c>
      <c r="P39" s="106">
        <f t="shared" si="35"/>
        <v>0</v>
      </c>
      <c r="Q39" s="106">
        <f t="shared" si="35"/>
        <v>0</v>
      </c>
      <c r="R39" s="106">
        <f t="shared" si="35"/>
        <v>0</v>
      </c>
      <c r="S39" s="106">
        <f t="shared" si="35"/>
        <v>0</v>
      </c>
      <c r="T39" s="106">
        <f t="shared" si="35"/>
        <v>0</v>
      </c>
      <c r="U39" s="106">
        <f t="shared" si="35"/>
        <v>0</v>
      </c>
      <c r="V39" s="106">
        <f t="shared" si="35"/>
        <v>0</v>
      </c>
      <c r="W39" s="106">
        <f t="shared" si="35"/>
        <v>0</v>
      </c>
      <c r="X39" s="106">
        <f t="shared" si="35"/>
        <v>0</v>
      </c>
      <c r="Y39" s="106">
        <f t="shared" si="35"/>
        <v>0</v>
      </c>
      <c r="Z39" s="106">
        <f t="shared" si="35"/>
        <v>0</v>
      </c>
      <c r="AA39" s="106">
        <f t="shared" si="35"/>
        <v>0</v>
      </c>
      <c r="AB39" s="106">
        <f t="shared" si="35"/>
        <v>0</v>
      </c>
      <c r="AC39" s="106">
        <f t="shared" si="35"/>
        <v>0</v>
      </c>
      <c r="AD39" s="106">
        <f t="shared" si="35"/>
        <v>0</v>
      </c>
      <c r="AE39" s="106">
        <f t="shared" si="35"/>
        <v>0</v>
      </c>
      <c r="AF39" s="106">
        <f t="shared" si="35"/>
        <v>0</v>
      </c>
      <c r="AG39" s="106">
        <f t="shared" si="35"/>
        <v>0</v>
      </c>
      <c r="AH39" s="106">
        <f t="shared" si="35"/>
        <v>0</v>
      </c>
      <c r="AI39" s="106">
        <f t="shared" si="35"/>
        <v>0</v>
      </c>
      <c r="AJ39" s="106">
        <f t="shared" si="35"/>
        <v>0</v>
      </c>
      <c r="AK39" s="18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s="1" customFormat="1" ht="20.25" hidden="1" customHeight="1" x14ac:dyDescent="0.2">
      <c r="A40" s="14"/>
      <c r="B40" s="27"/>
      <c r="C40" s="27">
        <f>C39+1</f>
        <v>2</v>
      </c>
      <c r="D40" s="566"/>
      <c r="E40" s="553"/>
      <c r="F40" s="261" t="s">
        <v>46</v>
      </c>
      <c r="G40" s="262">
        <f>IFERROR(G37/100*G39,0)</f>
        <v>0</v>
      </c>
      <c r="H40" s="262">
        <f t="shared" ref="H40:AJ40" si="36">IFERROR(H37/100*H39,0)</f>
        <v>0</v>
      </c>
      <c r="I40" s="262">
        <f t="shared" si="36"/>
        <v>0</v>
      </c>
      <c r="J40" s="262">
        <f t="shared" si="36"/>
        <v>0</v>
      </c>
      <c r="K40" s="262">
        <f t="shared" si="36"/>
        <v>0</v>
      </c>
      <c r="L40" s="262">
        <f t="shared" si="36"/>
        <v>0</v>
      </c>
      <c r="M40" s="262">
        <f t="shared" si="36"/>
        <v>0</v>
      </c>
      <c r="N40" s="262">
        <f t="shared" si="36"/>
        <v>0</v>
      </c>
      <c r="O40" s="262">
        <f t="shared" si="36"/>
        <v>0</v>
      </c>
      <c r="P40" s="262">
        <f t="shared" si="36"/>
        <v>0</v>
      </c>
      <c r="Q40" s="262">
        <f t="shared" si="36"/>
        <v>0</v>
      </c>
      <c r="R40" s="262">
        <f t="shared" si="36"/>
        <v>0</v>
      </c>
      <c r="S40" s="262">
        <f t="shared" si="36"/>
        <v>0</v>
      </c>
      <c r="T40" s="262">
        <f t="shared" si="36"/>
        <v>0</v>
      </c>
      <c r="U40" s="262">
        <f t="shared" si="36"/>
        <v>0</v>
      </c>
      <c r="V40" s="262">
        <f t="shared" si="36"/>
        <v>0</v>
      </c>
      <c r="W40" s="262">
        <f t="shared" si="36"/>
        <v>0</v>
      </c>
      <c r="X40" s="262">
        <f t="shared" si="36"/>
        <v>0</v>
      </c>
      <c r="Y40" s="262">
        <f t="shared" si="36"/>
        <v>0</v>
      </c>
      <c r="Z40" s="262">
        <f t="shared" si="36"/>
        <v>0</v>
      </c>
      <c r="AA40" s="262">
        <f t="shared" si="36"/>
        <v>0</v>
      </c>
      <c r="AB40" s="262">
        <f t="shared" si="36"/>
        <v>0</v>
      </c>
      <c r="AC40" s="262">
        <f t="shared" si="36"/>
        <v>0</v>
      </c>
      <c r="AD40" s="262">
        <f t="shared" si="36"/>
        <v>0</v>
      </c>
      <c r="AE40" s="262">
        <f t="shared" si="36"/>
        <v>0</v>
      </c>
      <c r="AF40" s="262">
        <f t="shared" si="36"/>
        <v>0</v>
      </c>
      <c r="AG40" s="262">
        <f t="shared" si="36"/>
        <v>0</v>
      </c>
      <c r="AH40" s="262">
        <f t="shared" si="36"/>
        <v>0</v>
      </c>
      <c r="AI40" s="262">
        <f t="shared" si="36"/>
        <v>0</v>
      </c>
      <c r="AJ40" s="262">
        <f t="shared" si="36"/>
        <v>0</v>
      </c>
      <c r="AK40" s="18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s="1" customFormat="1" ht="20.25" customHeight="1" x14ac:dyDescent="0.2">
      <c r="A41" s="14"/>
      <c r="B41" s="14"/>
      <c r="C41" s="14"/>
      <c r="D41" s="230"/>
      <c r="E41" s="560" t="s">
        <v>82</v>
      </c>
      <c r="F41" s="229" t="str">
        <f>$F$6</f>
        <v>FM-Menge (kg)</v>
      </c>
      <c r="G41" s="256"/>
      <c r="H41" s="256" t="str">
        <f>IFERROR(G41*H$164/G$164,"-")</f>
        <v>-</v>
      </c>
      <c r="I41" s="256" t="str">
        <f t="shared" ref="I41:AJ41" si="37">IFERROR(H41*I$164/H$164,"-")</f>
        <v>-</v>
      </c>
      <c r="J41" s="256" t="str">
        <f t="shared" si="37"/>
        <v>-</v>
      </c>
      <c r="K41" s="256" t="str">
        <f t="shared" si="37"/>
        <v>-</v>
      </c>
      <c r="L41" s="256" t="str">
        <f t="shared" si="37"/>
        <v>-</v>
      </c>
      <c r="M41" s="256" t="str">
        <f t="shared" si="37"/>
        <v>-</v>
      </c>
      <c r="N41" s="256" t="str">
        <f t="shared" si="37"/>
        <v>-</v>
      </c>
      <c r="O41" s="256" t="str">
        <f t="shared" si="37"/>
        <v>-</v>
      </c>
      <c r="P41" s="256" t="str">
        <f t="shared" si="37"/>
        <v>-</v>
      </c>
      <c r="Q41" s="256" t="str">
        <f t="shared" si="37"/>
        <v>-</v>
      </c>
      <c r="R41" s="256" t="str">
        <f t="shared" si="37"/>
        <v>-</v>
      </c>
      <c r="S41" s="256" t="str">
        <f t="shared" si="37"/>
        <v>-</v>
      </c>
      <c r="T41" s="256" t="str">
        <f t="shared" si="37"/>
        <v>-</v>
      </c>
      <c r="U41" s="256" t="str">
        <f t="shared" si="37"/>
        <v>-</v>
      </c>
      <c r="V41" s="256" t="str">
        <f t="shared" si="37"/>
        <v>-</v>
      </c>
      <c r="W41" s="256" t="str">
        <f t="shared" si="37"/>
        <v>-</v>
      </c>
      <c r="X41" s="256" t="str">
        <f t="shared" si="37"/>
        <v>-</v>
      </c>
      <c r="Y41" s="256" t="str">
        <f t="shared" si="37"/>
        <v>-</v>
      </c>
      <c r="Z41" s="256" t="str">
        <f t="shared" si="37"/>
        <v>-</v>
      </c>
      <c r="AA41" s="256" t="str">
        <f t="shared" si="37"/>
        <v>-</v>
      </c>
      <c r="AB41" s="256" t="str">
        <f t="shared" si="37"/>
        <v>-</v>
      </c>
      <c r="AC41" s="256" t="str">
        <f t="shared" si="37"/>
        <v>-</v>
      </c>
      <c r="AD41" s="256" t="str">
        <f t="shared" si="37"/>
        <v>-</v>
      </c>
      <c r="AE41" s="256" t="str">
        <f t="shared" si="37"/>
        <v>-</v>
      </c>
      <c r="AF41" s="256" t="str">
        <f t="shared" si="37"/>
        <v>-</v>
      </c>
      <c r="AG41" s="256" t="str">
        <f t="shared" si="37"/>
        <v>-</v>
      </c>
      <c r="AH41" s="256" t="str">
        <f t="shared" si="37"/>
        <v>-</v>
      </c>
      <c r="AI41" s="256" t="str">
        <f t="shared" si="37"/>
        <v>-</v>
      </c>
      <c r="AJ41" s="256" t="str">
        <f t="shared" si="37"/>
        <v>-</v>
      </c>
      <c r="AK41" s="18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  <row r="42" spans="1:61" s="1" customFormat="1" ht="20.25" hidden="1" customHeight="1" x14ac:dyDescent="0.2">
      <c r="A42" s="14"/>
      <c r="B42" s="14"/>
      <c r="C42" s="14"/>
      <c r="D42" s="227"/>
      <c r="E42" s="561"/>
      <c r="F42" s="229" t="s">
        <v>4</v>
      </c>
      <c r="G42" s="257">
        <v>0</v>
      </c>
      <c r="H42" s="258">
        <f>G42</f>
        <v>0</v>
      </c>
      <c r="I42" s="258">
        <f t="shared" ref="I42:V43" si="38">H42</f>
        <v>0</v>
      </c>
      <c r="J42" s="258">
        <f t="shared" si="38"/>
        <v>0</v>
      </c>
      <c r="K42" s="258">
        <f t="shared" si="38"/>
        <v>0</v>
      </c>
      <c r="L42" s="258">
        <f t="shared" si="38"/>
        <v>0</v>
      </c>
      <c r="M42" s="258">
        <f t="shared" si="38"/>
        <v>0</v>
      </c>
      <c r="N42" s="258">
        <f t="shared" si="38"/>
        <v>0</v>
      </c>
      <c r="O42" s="258">
        <f t="shared" si="38"/>
        <v>0</v>
      </c>
      <c r="P42" s="258">
        <f t="shared" si="38"/>
        <v>0</v>
      </c>
      <c r="Q42" s="258">
        <f t="shared" si="38"/>
        <v>0</v>
      </c>
      <c r="R42" s="258">
        <f t="shared" si="38"/>
        <v>0</v>
      </c>
      <c r="S42" s="258">
        <f t="shared" si="38"/>
        <v>0</v>
      </c>
      <c r="T42" s="258">
        <f t="shared" si="38"/>
        <v>0</v>
      </c>
      <c r="U42" s="258">
        <f t="shared" si="38"/>
        <v>0</v>
      </c>
      <c r="V42" s="258">
        <f t="shared" si="38"/>
        <v>0</v>
      </c>
      <c r="W42" s="258">
        <f>J42</f>
        <v>0</v>
      </c>
      <c r="X42" s="258">
        <f t="shared" ref="X42:AB43" si="39">W42</f>
        <v>0</v>
      </c>
      <c r="Y42" s="258">
        <f t="shared" si="39"/>
        <v>0</v>
      </c>
      <c r="Z42" s="258">
        <f t="shared" si="39"/>
        <v>0</v>
      </c>
      <c r="AA42" s="258">
        <f t="shared" si="39"/>
        <v>0</v>
      </c>
      <c r="AB42" s="258">
        <f t="shared" si="39"/>
        <v>0</v>
      </c>
      <c r="AC42" s="258">
        <f>P42</f>
        <v>0</v>
      </c>
      <c r="AD42" s="258">
        <f t="shared" ref="AD42:AJ42" si="40">AC42</f>
        <v>0</v>
      </c>
      <c r="AE42" s="258">
        <f t="shared" si="40"/>
        <v>0</v>
      </c>
      <c r="AF42" s="258">
        <f t="shared" si="40"/>
        <v>0</v>
      </c>
      <c r="AG42" s="258">
        <f t="shared" si="40"/>
        <v>0</v>
      </c>
      <c r="AH42" s="258">
        <f t="shared" si="40"/>
        <v>0</v>
      </c>
      <c r="AI42" s="258">
        <f t="shared" si="40"/>
        <v>0</v>
      </c>
      <c r="AJ42" s="258">
        <f t="shared" si="40"/>
        <v>0</v>
      </c>
      <c r="AK42" s="18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</row>
    <row r="43" spans="1:61" s="1" customFormat="1" ht="20.25" customHeight="1" x14ac:dyDescent="0.2">
      <c r="A43" s="14"/>
      <c r="B43" s="14"/>
      <c r="C43" s="14"/>
      <c r="D43" s="228"/>
      <c r="E43" s="561"/>
      <c r="F43" s="229" t="s">
        <v>47</v>
      </c>
      <c r="G43" s="259">
        <f>'Gruppe 1'!E74</f>
        <v>0.1</v>
      </c>
      <c r="H43" s="260">
        <f t="shared" ref="H43:AJ43" si="41">G43</f>
        <v>0.1</v>
      </c>
      <c r="I43" s="260">
        <f t="shared" si="41"/>
        <v>0.1</v>
      </c>
      <c r="J43" s="260">
        <f t="shared" si="41"/>
        <v>0.1</v>
      </c>
      <c r="K43" s="260">
        <f t="shared" si="41"/>
        <v>0.1</v>
      </c>
      <c r="L43" s="260">
        <f t="shared" si="41"/>
        <v>0.1</v>
      </c>
      <c r="M43" s="260">
        <f t="shared" si="41"/>
        <v>0.1</v>
      </c>
      <c r="N43" s="260">
        <f t="shared" si="41"/>
        <v>0.1</v>
      </c>
      <c r="O43" s="260">
        <f t="shared" si="41"/>
        <v>0.1</v>
      </c>
      <c r="P43" s="260">
        <f t="shared" si="41"/>
        <v>0.1</v>
      </c>
      <c r="Q43" s="260">
        <f>D43</f>
        <v>0</v>
      </c>
      <c r="R43" s="260">
        <f t="shared" si="38"/>
        <v>0</v>
      </c>
      <c r="S43" s="260">
        <f t="shared" si="38"/>
        <v>0</v>
      </c>
      <c r="T43" s="260">
        <f t="shared" si="38"/>
        <v>0</v>
      </c>
      <c r="U43" s="260">
        <f t="shared" si="38"/>
        <v>0</v>
      </c>
      <c r="V43" s="260">
        <f t="shared" si="38"/>
        <v>0</v>
      </c>
      <c r="W43" s="260">
        <f>J43</f>
        <v>0.1</v>
      </c>
      <c r="X43" s="260">
        <f t="shared" si="39"/>
        <v>0.1</v>
      </c>
      <c r="Y43" s="260">
        <f t="shared" si="39"/>
        <v>0.1</v>
      </c>
      <c r="Z43" s="260">
        <f t="shared" si="39"/>
        <v>0.1</v>
      </c>
      <c r="AA43" s="260">
        <f t="shared" si="39"/>
        <v>0.1</v>
      </c>
      <c r="AB43" s="260">
        <f t="shared" si="39"/>
        <v>0.1</v>
      </c>
      <c r="AC43" s="260">
        <f>P43</f>
        <v>0.1</v>
      </c>
      <c r="AD43" s="260">
        <f t="shared" si="41"/>
        <v>0.1</v>
      </c>
      <c r="AE43" s="260">
        <f t="shared" si="41"/>
        <v>0.1</v>
      </c>
      <c r="AF43" s="260">
        <f t="shared" si="41"/>
        <v>0.1</v>
      </c>
      <c r="AG43" s="260">
        <f t="shared" si="41"/>
        <v>0.1</v>
      </c>
      <c r="AH43" s="260">
        <f t="shared" si="41"/>
        <v>0.1</v>
      </c>
      <c r="AI43" s="260">
        <f t="shared" si="41"/>
        <v>0.1</v>
      </c>
      <c r="AJ43" s="260">
        <f t="shared" si="41"/>
        <v>0.1</v>
      </c>
      <c r="AK43" s="18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</row>
    <row r="44" spans="1:61" s="1" customFormat="1" ht="20.25" hidden="1" customHeight="1" x14ac:dyDescent="0.2">
      <c r="A44" s="14"/>
      <c r="B44" s="14"/>
      <c r="C44" s="14"/>
      <c r="D44" s="227"/>
      <c r="E44" s="561"/>
      <c r="F44" s="105" t="s">
        <v>102</v>
      </c>
      <c r="G44" s="219">
        <f>IFERROR(G43*100/G42,0)</f>
        <v>0</v>
      </c>
      <c r="H44" s="219">
        <f t="shared" ref="H44:AJ44" si="42">IFERROR(H43*100/H42,0)</f>
        <v>0</v>
      </c>
      <c r="I44" s="219">
        <f t="shared" si="42"/>
        <v>0</v>
      </c>
      <c r="J44" s="219">
        <f t="shared" si="42"/>
        <v>0</v>
      </c>
      <c r="K44" s="219">
        <f t="shared" si="42"/>
        <v>0</v>
      </c>
      <c r="L44" s="219">
        <f t="shared" si="42"/>
        <v>0</v>
      </c>
      <c r="M44" s="219">
        <f t="shared" si="42"/>
        <v>0</v>
      </c>
      <c r="N44" s="219">
        <f t="shared" si="42"/>
        <v>0</v>
      </c>
      <c r="O44" s="219">
        <f t="shared" si="42"/>
        <v>0</v>
      </c>
      <c r="P44" s="219">
        <f t="shared" si="42"/>
        <v>0</v>
      </c>
      <c r="Q44" s="219">
        <f t="shared" si="42"/>
        <v>0</v>
      </c>
      <c r="R44" s="219">
        <f t="shared" si="42"/>
        <v>0</v>
      </c>
      <c r="S44" s="219">
        <f t="shared" si="42"/>
        <v>0</v>
      </c>
      <c r="T44" s="219">
        <f t="shared" si="42"/>
        <v>0</v>
      </c>
      <c r="U44" s="219">
        <f t="shared" si="42"/>
        <v>0</v>
      </c>
      <c r="V44" s="219">
        <f t="shared" si="42"/>
        <v>0</v>
      </c>
      <c r="W44" s="219">
        <f t="shared" si="42"/>
        <v>0</v>
      </c>
      <c r="X44" s="219">
        <f t="shared" si="42"/>
        <v>0</v>
      </c>
      <c r="Y44" s="219">
        <f t="shared" si="42"/>
        <v>0</v>
      </c>
      <c r="Z44" s="219">
        <f t="shared" si="42"/>
        <v>0</v>
      </c>
      <c r="AA44" s="219">
        <f t="shared" si="42"/>
        <v>0</v>
      </c>
      <c r="AB44" s="219">
        <f t="shared" si="42"/>
        <v>0</v>
      </c>
      <c r="AC44" s="219">
        <f t="shared" si="42"/>
        <v>0</v>
      </c>
      <c r="AD44" s="219">
        <f t="shared" si="42"/>
        <v>0</v>
      </c>
      <c r="AE44" s="219">
        <f t="shared" si="42"/>
        <v>0</v>
      </c>
      <c r="AF44" s="219">
        <f t="shared" si="42"/>
        <v>0</v>
      </c>
      <c r="AG44" s="219">
        <f t="shared" si="42"/>
        <v>0</v>
      </c>
      <c r="AH44" s="219">
        <f t="shared" si="42"/>
        <v>0</v>
      </c>
      <c r="AI44" s="219">
        <f t="shared" si="42"/>
        <v>0</v>
      </c>
      <c r="AJ44" s="219">
        <f t="shared" si="42"/>
        <v>0</v>
      </c>
      <c r="AK44" s="18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1" s="1" customFormat="1" ht="20.25" hidden="1" customHeight="1" x14ac:dyDescent="0.2">
      <c r="A45" s="14"/>
      <c r="B45" s="35">
        <f>B39+1</f>
        <v>6</v>
      </c>
      <c r="C45" s="27">
        <v>1</v>
      </c>
      <c r="D45" s="227"/>
      <c r="E45" s="561"/>
      <c r="F45" s="105" t="s">
        <v>29</v>
      </c>
      <c r="G45" s="106">
        <f>IFERROR(G41*G42/100,0)</f>
        <v>0</v>
      </c>
      <c r="H45" s="106">
        <f t="shared" ref="H45:AJ45" si="43">IFERROR(H41*H42/100,0)</f>
        <v>0</v>
      </c>
      <c r="I45" s="106">
        <f t="shared" si="43"/>
        <v>0</v>
      </c>
      <c r="J45" s="106">
        <f t="shared" si="43"/>
        <v>0</v>
      </c>
      <c r="K45" s="106">
        <f t="shared" si="43"/>
        <v>0</v>
      </c>
      <c r="L45" s="106">
        <f t="shared" si="43"/>
        <v>0</v>
      </c>
      <c r="M45" s="106">
        <f t="shared" si="43"/>
        <v>0</v>
      </c>
      <c r="N45" s="106">
        <f t="shared" si="43"/>
        <v>0</v>
      </c>
      <c r="O45" s="106">
        <f t="shared" si="43"/>
        <v>0</v>
      </c>
      <c r="P45" s="106">
        <f t="shared" si="43"/>
        <v>0</v>
      </c>
      <c r="Q45" s="106">
        <f t="shared" si="43"/>
        <v>0</v>
      </c>
      <c r="R45" s="106">
        <f t="shared" si="43"/>
        <v>0</v>
      </c>
      <c r="S45" s="106">
        <f t="shared" si="43"/>
        <v>0</v>
      </c>
      <c r="T45" s="106">
        <f t="shared" si="43"/>
        <v>0</v>
      </c>
      <c r="U45" s="106">
        <f t="shared" si="43"/>
        <v>0</v>
      </c>
      <c r="V45" s="106">
        <f t="shared" si="43"/>
        <v>0</v>
      </c>
      <c r="W45" s="106">
        <f t="shared" si="43"/>
        <v>0</v>
      </c>
      <c r="X45" s="106">
        <f t="shared" si="43"/>
        <v>0</v>
      </c>
      <c r="Y45" s="106">
        <f t="shared" si="43"/>
        <v>0</v>
      </c>
      <c r="Z45" s="106">
        <f t="shared" si="43"/>
        <v>0</v>
      </c>
      <c r="AA45" s="106">
        <f t="shared" si="43"/>
        <v>0</v>
      </c>
      <c r="AB45" s="106">
        <f t="shared" si="43"/>
        <v>0</v>
      </c>
      <c r="AC45" s="106">
        <f t="shared" si="43"/>
        <v>0</v>
      </c>
      <c r="AD45" s="106">
        <f t="shared" si="43"/>
        <v>0</v>
      </c>
      <c r="AE45" s="106">
        <f t="shared" si="43"/>
        <v>0</v>
      </c>
      <c r="AF45" s="106">
        <f t="shared" si="43"/>
        <v>0</v>
      </c>
      <c r="AG45" s="106">
        <f t="shared" si="43"/>
        <v>0</v>
      </c>
      <c r="AH45" s="106">
        <f t="shared" si="43"/>
        <v>0</v>
      </c>
      <c r="AI45" s="106">
        <f t="shared" si="43"/>
        <v>0</v>
      </c>
      <c r="AJ45" s="106">
        <f t="shared" si="43"/>
        <v>0</v>
      </c>
      <c r="AK45" s="18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</row>
    <row r="46" spans="1:61" s="1" customFormat="1" ht="20.25" hidden="1" customHeight="1" x14ac:dyDescent="0.2">
      <c r="A46" s="14"/>
      <c r="B46" s="27"/>
      <c r="C46" s="27">
        <f>C45+1</f>
        <v>2</v>
      </c>
      <c r="D46" s="228"/>
      <c r="E46" s="562"/>
      <c r="F46" s="105" t="s">
        <v>46</v>
      </c>
      <c r="G46" s="235">
        <f>IFERROR(G41*G43/100,0)</f>
        <v>0</v>
      </c>
      <c r="H46" s="235">
        <f t="shared" ref="H46:AJ46" si="44">IFERROR(H41*H43/100,0)</f>
        <v>0</v>
      </c>
      <c r="I46" s="235">
        <f t="shared" si="44"/>
        <v>0</v>
      </c>
      <c r="J46" s="235">
        <f t="shared" si="44"/>
        <v>0</v>
      </c>
      <c r="K46" s="235">
        <f t="shared" si="44"/>
        <v>0</v>
      </c>
      <c r="L46" s="235">
        <f t="shared" si="44"/>
        <v>0</v>
      </c>
      <c r="M46" s="235">
        <f t="shared" si="44"/>
        <v>0</v>
      </c>
      <c r="N46" s="235">
        <f t="shared" si="44"/>
        <v>0</v>
      </c>
      <c r="O46" s="235">
        <f t="shared" si="44"/>
        <v>0</v>
      </c>
      <c r="P46" s="235">
        <f t="shared" si="44"/>
        <v>0</v>
      </c>
      <c r="Q46" s="235">
        <f t="shared" si="44"/>
        <v>0</v>
      </c>
      <c r="R46" s="235">
        <f t="shared" si="44"/>
        <v>0</v>
      </c>
      <c r="S46" s="235">
        <f t="shared" si="44"/>
        <v>0</v>
      </c>
      <c r="T46" s="235">
        <f t="shared" si="44"/>
        <v>0</v>
      </c>
      <c r="U46" s="235">
        <f t="shared" si="44"/>
        <v>0</v>
      </c>
      <c r="V46" s="235">
        <f t="shared" si="44"/>
        <v>0</v>
      </c>
      <c r="W46" s="235">
        <f t="shared" si="44"/>
        <v>0</v>
      </c>
      <c r="X46" s="235">
        <f t="shared" si="44"/>
        <v>0</v>
      </c>
      <c r="Y46" s="235">
        <f t="shared" si="44"/>
        <v>0</v>
      </c>
      <c r="Z46" s="235">
        <f t="shared" si="44"/>
        <v>0</v>
      </c>
      <c r="AA46" s="235">
        <f t="shared" si="44"/>
        <v>0</v>
      </c>
      <c r="AB46" s="235">
        <f t="shared" si="44"/>
        <v>0</v>
      </c>
      <c r="AC46" s="235">
        <f t="shared" si="44"/>
        <v>0</v>
      </c>
      <c r="AD46" s="235">
        <f t="shared" si="44"/>
        <v>0</v>
      </c>
      <c r="AE46" s="235">
        <f t="shared" si="44"/>
        <v>0</v>
      </c>
      <c r="AF46" s="235">
        <f t="shared" si="44"/>
        <v>0</v>
      </c>
      <c r="AG46" s="235">
        <f t="shared" si="44"/>
        <v>0</v>
      </c>
      <c r="AH46" s="235">
        <f t="shared" si="44"/>
        <v>0</v>
      </c>
      <c r="AI46" s="235">
        <f t="shared" si="44"/>
        <v>0</v>
      </c>
      <c r="AJ46" s="235">
        <f t="shared" si="44"/>
        <v>0</v>
      </c>
      <c r="AK46" s="18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</row>
    <row r="47" spans="1:61" s="1" customFormat="1" ht="20.25" customHeight="1" x14ac:dyDescent="0.2">
      <c r="A47" s="14"/>
      <c r="B47" s="14"/>
      <c r="C47" s="14"/>
      <c r="D47" s="563" t="s">
        <v>12</v>
      </c>
      <c r="E47" s="551" t="e">
        <f>'Gruppe 1'!C167:C174</f>
        <v>#VALUE!</v>
      </c>
      <c r="F47" s="263" t="str">
        <f>$F$6</f>
        <v>FM-Menge (kg)</v>
      </c>
      <c r="G47" s="264"/>
      <c r="H47" s="265" t="str">
        <f>IFERROR(G47*H$164/G$164,"-")</f>
        <v>-</v>
      </c>
      <c r="I47" s="265" t="str">
        <f t="shared" ref="I47:AJ47" si="45">IFERROR(H47*I$164/H$164,"-")</f>
        <v>-</v>
      </c>
      <c r="J47" s="265" t="str">
        <f t="shared" si="45"/>
        <v>-</v>
      </c>
      <c r="K47" s="265" t="str">
        <f t="shared" si="45"/>
        <v>-</v>
      </c>
      <c r="L47" s="265" t="str">
        <f t="shared" si="45"/>
        <v>-</v>
      </c>
      <c r="M47" s="265" t="str">
        <f t="shared" si="45"/>
        <v>-</v>
      </c>
      <c r="N47" s="265" t="str">
        <f t="shared" si="45"/>
        <v>-</v>
      </c>
      <c r="O47" s="265" t="str">
        <f t="shared" si="45"/>
        <v>-</v>
      </c>
      <c r="P47" s="265" t="str">
        <f t="shared" si="45"/>
        <v>-</v>
      </c>
      <c r="Q47" s="265" t="str">
        <f t="shared" si="45"/>
        <v>-</v>
      </c>
      <c r="R47" s="265" t="str">
        <f t="shared" si="45"/>
        <v>-</v>
      </c>
      <c r="S47" s="265" t="str">
        <f t="shared" si="45"/>
        <v>-</v>
      </c>
      <c r="T47" s="265" t="str">
        <f t="shared" si="45"/>
        <v>-</v>
      </c>
      <c r="U47" s="265" t="str">
        <f t="shared" si="45"/>
        <v>-</v>
      </c>
      <c r="V47" s="265" t="str">
        <f t="shared" si="45"/>
        <v>-</v>
      </c>
      <c r="W47" s="265" t="str">
        <f t="shared" si="45"/>
        <v>-</v>
      </c>
      <c r="X47" s="265" t="str">
        <f t="shared" si="45"/>
        <v>-</v>
      </c>
      <c r="Y47" s="265" t="str">
        <f t="shared" si="45"/>
        <v>-</v>
      </c>
      <c r="Z47" s="265" t="str">
        <f t="shared" si="45"/>
        <v>-</v>
      </c>
      <c r="AA47" s="265" t="str">
        <f t="shared" si="45"/>
        <v>-</v>
      </c>
      <c r="AB47" s="265" t="str">
        <f t="shared" si="45"/>
        <v>-</v>
      </c>
      <c r="AC47" s="265" t="str">
        <f t="shared" si="45"/>
        <v>-</v>
      </c>
      <c r="AD47" s="265" t="str">
        <f t="shared" si="45"/>
        <v>-</v>
      </c>
      <c r="AE47" s="265" t="str">
        <f t="shared" si="45"/>
        <v>-</v>
      </c>
      <c r="AF47" s="265" t="str">
        <f t="shared" si="45"/>
        <v>-</v>
      </c>
      <c r="AG47" s="265" t="str">
        <f t="shared" si="45"/>
        <v>-</v>
      </c>
      <c r="AH47" s="265" t="str">
        <f t="shared" si="45"/>
        <v>-</v>
      </c>
      <c r="AI47" s="265" t="str">
        <f t="shared" si="45"/>
        <v>-</v>
      </c>
      <c r="AJ47" s="265" t="str">
        <f t="shared" si="45"/>
        <v>-</v>
      </c>
      <c r="AK47" s="18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61" s="1" customFormat="1" ht="20.25" customHeight="1" x14ac:dyDescent="0.2">
      <c r="A48" s="14"/>
      <c r="B48" s="14"/>
      <c r="C48" s="14"/>
      <c r="D48" s="563"/>
      <c r="E48" s="552"/>
      <c r="F48" s="53" t="s">
        <v>4</v>
      </c>
      <c r="G48" s="172" t="e">
        <f>'Gruppe 1'!#REF!</f>
        <v>#REF!</v>
      </c>
      <c r="H48" s="114" t="e">
        <f>G48</f>
        <v>#REF!</v>
      </c>
      <c r="I48" s="114" t="e">
        <f t="shared" ref="I48:V49" si="46">H48</f>
        <v>#REF!</v>
      </c>
      <c r="J48" s="114" t="e">
        <f t="shared" si="46"/>
        <v>#REF!</v>
      </c>
      <c r="K48" s="114" t="e">
        <f t="shared" si="46"/>
        <v>#REF!</v>
      </c>
      <c r="L48" s="114" t="e">
        <f t="shared" si="46"/>
        <v>#REF!</v>
      </c>
      <c r="M48" s="114" t="e">
        <f t="shared" si="46"/>
        <v>#REF!</v>
      </c>
      <c r="N48" s="114" t="e">
        <f t="shared" si="46"/>
        <v>#REF!</v>
      </c>
      <c r="O48" s="114" t="e">
        <f t="shared" si="46"/>
        <v>#REF!</v>
      </c>
      <c r="P48" s="114" t="e">
        <f t="shared" si="46"/>
        <v>#REF!</v>
      </c>
      <c r="Q48" s="114" t="e">
        <f t="shared" si="46"/>
        <v>#REF!</v>
      </c>
      <c r="R48" s="114" t="e">
        <f t="shared" si="46"/>
        <v>#REF!</v>
      </c>
      <c r="S48" s="114" t="e">
        <f t="shared" si="46"/>
        <v>#REF!</v>
      </c>
      <c r="T48" s="114" t="e">
        <f t="shared" si="46"/>
        <v>#REF!</v>
      </c>
      <c r="U48" s="114" t="e">
        <f t="shared" si="46"/>
        <v>#REF!</v>
      </c>
      <c r="V48" s="114" t="e">
        <f t="shared" si="46"/>
        <v>#REF!</v>
      </c>
      <c r="W48" s="114" t="e">
        <f>J48</f>
        <v>#REF!</v>
      </c>
      <c r="X48" s="114" t="e">
        <f t="shared" ref="X48:AB49" si="47">W48</f>
        <v>#REF!</v>
      </c>
      <c r="Y48" s="114" t="e">
        <f t="shared" si="47"/>
        <v>#REF!</v>
      </c>
      <c r="Z48" s="114" t="e">
        <f t="shared" si="47"/>
        <v>#REF!</v>
      </c>
      <c r="AA48" s="114" t="e">
        <f t="shared" si="47"/>
        <v>#REF!</v>
      </c>
      <c r="AB48" s="114" t="e">
        <f t="shared" si="47"/>
        <v>#REF!</v>
      </c>
      <c r="AC48" s="114" t="e">
        <f>P48</f>
        <v>#REF!</v>
      </c>
      <c r="AD48" s="114" t="e">
        <f t="shared" ref="AD48:AJ48" si="48">AC48</f>
        <v>#REF!</v>
      </c>
      <c r="AE48" s="114" t="e">
        <f t="shared" si="48"/>
        <v>#REF!</v>
      </c>
      <c r="AF48" s="114" t="e">
        <f t="shared" si="48"/>
        <v>#REF!</v>
      </c>
      <c r="AG48" s="114" t="e">
        <f t="shared" si="48"/>
        <v>#REF!</v>
      </c>
      <c r="AH48" s="114" t="e">
        <f t="shared" si="48"/>
        <v>#REF!</v>
      </c>
      <c r="AI48" s="114" t="e">
        <f t="shared" si="48"/>
        <v>#REF!</v>
      </c>
      <c r="AJ48" s="114" t="e">
        <f t="shared" si="48"/>
        <v>#REF!</v>
      </c>
      <c r="AK48" s="18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1" s="1" customFormat="1" ht="20.25" customHeight="1" x14ac:dyDescent="0.2">
      <c r="A49" s="14"/>
      <c r="B49" s="14"/>
      <c r="C49" s="14"/>
      <c r="D49" s="563"/>
      <c r="E49" s="552"/>
      <c r="F49" s="53" t="s">
        <v>47</v>
      </c>
      <c r="G49" s="112">
        <f>'Gruppe 1'!E167</f>
        <v>50</v>
      </c>
      <c r="H49" s="116">
        <f t="shared" ref="H49:AJ49" si="49">G49</f>
        <v>50</v>
      </c>
      <c r="I49" s="116">
        <f t="shared" si="49"/>
        <v>50</v>
      </c>
      <c r="J49" s="116">
        <f t="shared" si="49"/>
        <v>50</v>
      </c>
      <c r="K49" s="116">
        <f t="shared" si="49"/>
        <v>50</v>
      </c>
      <c r="L49" s="116">
        <f t="shared" si="49"/>
        <v>50</v>
      </c>
      <c r="M49" s="116">
        <f t="shared" si="49"/>
        <v>50</v>
      </c>
      <c r="N49" s="116">
        <f t="shared" si="49"/>
        <v>50</v>
      </c>
      <c r="O49" s="116">
        <f t="shared" si="49"/>
        <v>50</v>
      </c>
      <c r="P49" s="116">
        <f t="shared" si="49"/>
        <v>50</v>
      </c>
      <c r="Q49" s="116">
        <f t="shared" si="49"/>
        <v>50</v>
      </c>
      <c r="R49" s="116">
        <f t="shared" si="46"/>
        <v>50</v>
      </c>
      <c r="S49" s="116">
        <f t="shared" si="46"/>
        <v>50</v>
      </c>
      <c r="T49" s="116">
        <f t="shared" si="46"/>
        <v>50</v>
      </c>
      <c r="U49" s="116">
        <f t="shared" si="46"/>
        <v>50</v>
      </c>
      <c r="V49" s="116">
        <f t="shared" si="46"/>
        <v>50</v>
      </c>
      <c r="W49" s="116">
        <f>J49</f>
        <v>50</v>
      </c>
      <c r="X49" s="116">
        <f t="shared" si="47"/>
        <v>50</v>
      </c>
      <c r="Y49" s="116">
        <f t="shared" si="47"/>
        <v>50</v>
      </c>
      <c r="Z49" s="116">
        <f t="shared" si="47"/>
        <v>50</v>
      </c>
      <c r="AA49" s="116">
        <f t="shared" si="47"/>
        <v>50</v>
      </c>
      <c r="AB49" s="116">
        <f t="shared" si="47"/>
        <v>50</v>
      </c>
      <c r="AC49" s="116">
        <f>P49</f>
        <v>50</v>
      </c>
      <c r="AD49" s="116">
        <f t="shared" si="49"/>
        <v>50</v>
      </c>
      <c r="AE49" s="116">
        <f t="shared" si="49"/>
        <v>50</v>
      </c>
      <c r="AF49" s="116">
        <f t="shared" si="49"/>
        <v>50</v>
      </c>
      <c r="AG49" s="116">
        <f t="shared" si="49"/>
        <v>50</v>
      </c>
      <c r="AH49" s="116">
        <f t="shared" si="49"/>
        <v>50</v>
      </c>
      <c r="AI49" s="116">
        <f t="shared" si="49"/>
        <v>50</v>
      </c>
      <c r="AJ49" s="116">
        <f t="shared" si="49"/>
        <v>50</v>
      </c>
      <c r="AK49" s="18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</row>
    <row r="50" spans="1:61" s="1" customFormat="1" ht="20.25" hidden="1" customHeight="1" x14ac:dyDescent="0.2">
      <c r="A50" s="14"/>
      <c r="B50" s="14"/>
      <c r="C50" s="14"/>
      <c r="D50" s="563"/>
      <c r="E50" s="552"/>
      <c r="F50" s="53" t="s">
        <v>102</v>
      </c>
      <c r="G50" s="219">
        <f>IFERROR(G49*100/G48,0)</f>
        <v>0</v>
      </c>
      <c r="H50" s="219">
        <f t="shared" ref="H50:AJ50" si="50">IFERROR(H49*100/H48,0)</f>
        <v>0</v>
      </c>
      <c r="I50" s="219">
        <f t="shared" si="50"/>
        <v>0</v>
      </c>
      <c r="J50" s="219">
        <f t="shared" si="50"/>
        <v>0</v>
      </c>
      <c r="K50" s="219">
        <f t="shared" si="50"/>
        <v>0</v>
      </c>
      <c r="L50" s="219">
        <f t="shared" si="50"/>
        <v>0</v>
      </c>
      <c r="M50" s="219">
        <f t="shared" si="50"/>
        <v>0</v>
      </c>
      <c r="N50" s="219">
        <f t="shared" si="50"/>
        <v>0</v>
      </c>
      <c r="O50" s="219">
        <f t="shared" si="50"/>
        <v>0</v>
      </c>
      <c r="P50" s="219">
        <f t="shared" si="50"/>
        <v>0</v>
      </c>
      <c r="Q50" s="219">
        <f t="shared" si="50"/>
        <v>0</v>
      </c>
      <c r="R50" s="219">
        <f t="shared" si="50"/>
        <v>0</v>
      </c>
      <c r="S50" s="219">
        <f t="shared" si="50"/>
        <v>0</v>
      </c>
      <c r="T50" s="219">
        <f t="shared" si="50"/>
        <v>0</v>
      </c>
      <c r="U50" s="219">
        <f t="shared" si="50"/>
        <v>0</v>
      </c>
      <c r="V50" s="219">
        <f t="shared" si="50"/>
        <v>0</v>
      </c>
      <c r="W50" s="219">
        <f t="shared" si="50"/>
        <v>0</v>
      </c>
      <c r="X50" s="219">
        <f t="shared" si="50"/>
        <v>0</v>
      </c>
      <c r="Y50" s="219">
        <f t="shared" si="50"/>
        <v>0</v>
      </c>
      <c r="Z50" s="219">
        <f t="shared" si="50"/>
        <v>0</v>
      </c>
      <c r="AA50" s="219">
        <f t="shared" si="50"/>
        <v>0</v>
      </c>
      <c r="AB50" s="219">
        <f t="shared" si="50"/>
        <v>0</v>
      </c>
      <c r="AC50" s="219">
        <f t="shared" si="50"/>
        <v>0</v>
      </c>
      <c r="AD50" s="219">
        <f t="shared" si="50"/>
        <v>0</v>
      </c>
      <c r="AE50" s="219">
        <f t="shared" si="50"/>
        <v>0</v>
      </c>
      <c r="AF50" s="219">
        <f t="shared" si="50"/>
        <v>0</v>
      </c>
      <c r="AG50" s="219">
        <f t="shared" si="50"/>
        <v>0</v>
      </c>
      <c r="AH50" s="219">
        <f t="shared" si="50"/>
        <v>0</v>
      </c>
      <c r="AI50" s="219">
        <f t="shared" si="50"/>
        <v>0</v>
      </c>
      <c r="AJ50" s="219">
        <f t="shared" si="50"/>
        <v>0</v>
      </c>
      <c r="AK50" s="18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1" s="1" customFormat="1" ht="20.25" customHeight="1" x14ac:dyDescent="0.2">
      <c r="A51" s="14"/>
      <c r="B51" s="14"/>
      <c r="C51" s="14"/>
      <c r="D51" s="563"/>
      <c r="E51" s="553"/>
      <c r="F51" s="53" t="s">
        <v>105</v>
      </c>
      <c r="G51" s="232">
        <f>'Gruppe 1'!E170</f>
        <v>2</v>
      </c>
      <c r="H51" s="232">
        <f>G51</f>
        <v>2</v>
      </c>
      <c r="I51" s="232">
        <f t="shared" ref="I51:AJ51" si="51">H51</f>
        <v>2</v>
      </c>
      <c r="J51" s="232">
        <f t="shared" si="51"/>
        <v>2</v>
      </c>
      <c r="K51" s="232">
        <f t="shared" si="51"/>
        <v>2</v>
      </c>
      <c r="L51" s="232">
        <f t="shared" si="51"/>
        <v>2</v>
      </c>
      <c r="M51" s="232">
        <f t="shared" si="51"/>
        <v>2</v>
      </c>
      <c r="N51" s="232">
        <f t="shared" si="51"/>
        <v>2</v>
      </c>
      <c r="O51" s="232">
        <f t="shared" si="51"/>
        <v>2</v>
      </c>
      <c r="P51" s="232">
        <f t="shared" si="51"/>
        <v>2</v>
      </c>
      <c r="Q51" s="232">
        <f t="shared" si="51"/>
        <v>2</v>
      </c>
      <c r="R51" s="232">
        <f t="shared" si="51"/>
        <v>2</v>
      </c>
      <c r="S51" s="232">
        <f t="shared" si="51"/>
        <v>2</v>
      </c>
      <c r="T51" s="232">
        <f t="shared" si="51"/>
        <v>2</v>
      </c>
      <c r="U51" s="232">
        <f t="shared" si="51"/>
        <v>2</v>
      </c>
      <c r="V51" s="232">
        <f t="shared" si="51"/>
        <v>2</v>
      </c>
      <c r="W51" s="232">
        <f t="shared" si="51"/>
        <v>2</v>
      </c>
      <c r="X51" s="232">
        <f t="shared" si="51"/>
        <v>2</v>
      </c>
      <c r="Y51" s="232">
        <f t="shared" si="51"/>
        <v>2</v>
      </c>
      <c r="Z51" s="232">
        <f t="shared" si="51"/>
        <v>2</v>
      </c>
      <c r="AA51" s="232">
        <f t="shared" si="51"/>
        <v>2</v>
      </c>
      <c r="AB51" s="232">
        <f t="shared" si="51"/>
        <v>2</v>
      </c>
      <c r="AC51" s="232">
        <f t="shared" si="51"/>
        <v>2</v>
      </c>
      <c r="AD51" s="232">
        <f t="shared" si="51"/>
        <v>2</v>
      </c>
      <c r="AE51" s="232">
        <f t="shared" si="51"/>
        <v>2</v>
      </c>
      <c r="AF51" s="232">
        <f t="shared" si="51"/>
        <v>2</v>
      </c>
      <c r="AG51" s="232">
        <f t="shared" si="51"/>
        <v>2</v>
      </c>
      <c r="AH51" s="232">
        <f t="shared" si="51"/>
        <v>2</v>
      </c>
      <c r="AI51" s="232">
        <f t="shared" si="51"/>
        <v>2</v>
      </c>
      <c r="AJ51" s="232">
        <f t="shared" si="51"/>
        <v>2</v>
      </c>
      <c r="AK51" s="18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</row>
    <row r="52" spans="1:61" s="1" customFormat="1" ht="20.25" hidden="1" customHeight="1" x14ac:dyDescent="0.2">
      <c r="A52" s="14"/>
      <c r="B52" s="35">
        <f>B45+1</f>
        <v>7</v>
      </c>
      <c r="C52" s="27">
        <v>1</v>
      </c>
      <c r="D52" s="563"/>
      <c r="E52" s="254" t="s">
        <v>120</v>
      </c>
      <c r="F52" s="105" t="s">
        <v>29</v>
      </c>
      <c r="G52" s="106">
        <f>IFERROR(G47*G48/100*(100-G51)/100,0)</f>
        <v>0</v>
      </c>
      <c r="H52" s="106">
        <f>IFERROR(H47*H48/100*(100-H51)/100,0)</f>
        <v>0</v>
      </c>
      <c r="I52" s="106">
        <f t="shared" ref="I52:AJ52" si="52">IFERROR(I47*I48/100*(100-I51)/100,0)</f>
        <v>0</v>
      </c>
      <c r="J52" s="106">
        <f t="shared" si="52"/>
        <v>0</v>
      </c>
      <c r="K52" s="106">
        <f t="shared" si="52"/>
        <v>0</v>
      </c>
      <c r="L52" s="106">
        <f t="shared" si="52"/>
        <v>0</v>
      </c>
      <c r="M52" s="106">
        <f t="shared" si="52"/>
        <v>0</v>
      </c>
      <c r="N52" s="106">
        <f t="shared" si="52"/>
        <v>0</v>
      </c>
      <c r="O52" s="106">
        <f t="shared" si="52"/>
        <v>0</v>
      </c>
      <c r="P52" s="106">
        <f t="shared" si="52"/>
        <v>0</v>
      </c>
      <c r="Q52" s="106">
        <f t="shared" si="52"/>
        <v>0</v>
      </c>
      <c r="R52" s="106">
        <f t="shared" si="52"/>
        <v>0</v>
      </c>
      <c r="S52" s="106">
        <f t="shared" si="52"/>
        <v>0</v>
      </c>
      <c r="T52" s="106">
        <f t="shared" si="52"/>
        <v>0</v>
      </c>
      <c r="U52" s="106">
        <f t="shared" si="52"/>
        <v>0</v>
      </c>
      <c r="V52" s="106">
        <f t="shared" si="52"/>
        <v>0</v>
      </c>
      <c r="W52" s="106">
        <f t="shared" si="52"/>
        <v>0</v>
      </c>
      <c r="X52" s="106">
        <f t="shared" si="52"/>
        <v>0</v>
      </c>
      <c r="Y52" s="106">
        <f t="shared" si="52"/>
        <v>0</v>
      </c>
      <c r="Z52" s="106">
        <f t="shared" si="52"/>
        <v>0</v>
      </c>
      <c r="AA52" s="106">
        <f t="shared" si="52"/>
        <v>0</v>
      </c>
      <c r="AB52" s="106">
        <f t="shared" si="52"/>
        <v>0</v>
      </c>
      <c r="AC52" s="106">
        <f t="shared" si="52"/>
        <v>0</v>
      </c>
      <c r="AD52" s="106">
        <f t="shared" si="52"/>
        <v>0</v>
      </c>
      <c r="AE52" s="106">
        <f t="shared" si="52"/>
        <v>0</v>
      </c>
      <c r="AF52" s="106">
        <f t="shared" si="52"/>
        <v>0</v>
      </c>
      <c r="AG52" s="106">
        <f t="shared" si="52"/>
        <v>0</v>
      </c>
      <c r="AH52" s="106">
        <f t="shared" si="52"/>
        <v>0</v>
      </c>
      <c r="AI52" s="106">
        <f t="shared" si="52"/>
        <v>0</v>
      </c>
      <c r="AJ52" s="106">
        <f t="shared" si="52"/>
        <v>0</v>
      </c>
      <c r="AK52" s="18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3" spans="1:61" s="1" customFormat="1" ht="20.25" hidden="1" customHeight="1" x14ac:dyDescent="0.2">
      <c r="A53" s="14"/>
      <c r="B53" s="27"/>
      <c r="C53" s="27">
        <f>C52+1</f>
        <v>2</v>
      </c>
      <c r="D53" s="563"/>
      <c r="E53" s="254" t="s">
        <v>120</v>
      </c>
      <c r="F53" s="105" t="s">
        <v>46</v>
      </c>
      <c r="G53" s="113">
        <f>IFERROR(G50/100*G52,0)</f>
        <v>0</v>
      </c>
      <c r="H53" s="113">
        <f>IFERROR(H50/100*H52,0)</f>
        <v>0</v>
      </c>
      <c r="I53" s="113">
        <f t="shared" ref="I53:AJ53" si="53">IFERROR(I50/100*I52,0)</f>
        <v>0</v>
      </c>
      <c r="J53" s="113">
        <f t="shared" si="53"/>
        <v>0</v>
      </c>
      <c r="K53" s="113">
        <f t="shared" si="53"/>
        <v>0</v>
      </c>
      <c r="L53" s="113">
        <f t="shared" si="53"/>
        <v>0</v>
      </c>
      <c r="M53" s="113">
        <f t="shared" si="53"/>
        <v>0</v>
      </c>
      <c r="N53" s="113">
        <f t="shared" si="53"/>
        <v>0</v>
      </c>
      <c r="O53" s="113">
        <f t="shared" si="53"/>
        <v>0</v>
      </c>
      <c r="P53" s="113">
        <f t="shared" si="53"/>
        <v>0</v>
      </c>
      <c r="Q53" s="113">
        <f t="shared" si="53"/>
        <v>0</v>
      </c>
      <c r="R53" s="113">
        <f t="shared" si="53"/>
        <v>0</v>
      </c>
      <c r="S53" s="113">
        <f t="shared" si="53"/>
        <v>0</v>
      </c>
      <c r="T53" s="113">
        <f t="shared" si="53"/>
        <v>0</v>
      </c>
      <c r="U53" s="113">
        <f t="shared" si="53"/>
        <v>0</v>
      </c>
      <c r="V53" s="113">
        <f t="shared" si="53"/>
        <v>0</v>
      </c>
      <c r="W53" s="113">
        <f t="shared" si="53"/>
        <v>0</v>
      </c>
      <c r="X53" s="113">
        <f t="shared" si="53"/>
        <v>0</v>
      </c>
      <c r="Y53" s="113">
        <f t="shared" si="53"/>
        <v>0</v>
      </c>
      <c r="Z53" s="113">
        <f t="shared" si="53"/>
        <v>0</v>
      </c>
      <c r="AA53" s="113">
        <f t="shared" si="53"/>
        <v>0</v>
      </c>
      <c r="AB53" s="113">
        <f t="shared" si="53"/>
        <v>0</v>
      </c>
      <c r="AC53" s="113">
        <f t="shared" si="53"/>
        <v>0</v>
      </c>
      <c r="AD53" s="113">
        <f t="shared" si="53"/>
        <v>0</v>
      </c>
      <c r="AE53" s="113">
        <f t="shared" si="53"/>
        <v>0</v>
      </c>
      <c r="AF53" s="113">
        <f t="shared" si="53"/>
        <v>0</v>
      </c>
      <c r="AG53" s="113">
        <f t="shared" si="53"/>
        <v>0</v>
      </c>
      <c r="AH53" s="113">
        <f t="shared" si="53"/>
        <v>0</v>
      </c>
      <c r="AI53" s="113">
        <f t="shared" si="53"/>
        <v>0</v>
      </c>
      <c r="AJ53" s="113">
        <f t="shared" si="53"/>
        <v>0</v>
      </c>
      <c r="AK53" s="18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</row>
    <row r="54" spans="1:61" s="1" customFormat="1" ht="20.25" hidden="1" customHeight="1" x14ac:dyDescent="0.2">
      <c r="A54" s="14"/>
      <c r="B54" s="14"/>
      <c r="C54" s="27">
        <v>3</v>
      </c>
      <c r="D54" s="563"/>
      <c r="E54" s="254" t="s">
        <v>119</v>
      </c>
      <c r="F54" s="105" t="s">
        <v>95</v>
      </c>
      <c r="G54" s="106">
        <f>IFERROR(G47*G48/88,0)</f>
        <v>0</v>
      </c>
      <c r="H54" s="106">
        <f t="shared" ref="H54:AJ54" si="54">IFERROR(H47*H48/88,0)</f>
        <v>0</v>
      </c>
      <c r="I54" s="106">
        <f t="shared" si="54"/>
        <v>0</v>
      </c>
      <c r="J54" s="106">
        <f t="shared" si="54"/>
        <v>0</v>
      </c>
      <c r="K54" s="106">
        <f t="shared" si="54"/>
        <v>0</v>
      </c>
      <c r="L54" s="106">
        <f t="shared" si="54"/>
        <v>0</v>
      </c>
      <c r="M54" s="106">
        <f t="shared" si="54"/>
        <v>0</v>
      </c>
      <c r="N54" s="106">
        <f t="shared" si="54"/>
        <v>0</v>
      </c>
      <c r="O54" s="106">
        <f t="shared" si="54"/>
        <v>0</v>
      </c>
      <c r="P54" s="106">
        <f t="shared" si="54"/>
        <v>0</v>
      </c>
      <c r="Q54" s="106">
        <f t="shared" si="54"/>
        <v>0</v>
      </c>
      <c r="R54" s="106">
        <f t="shared" si="54"/>
        <v>0</v>
      </c>
      <c r="S54" s="106">
        <f t="shared" si="54"/>
        <v>0</v>
      </c>
      <c r="T54" s="106">
        <f t="shared" si="54"/>
        <v>0</v>
      </c>
      <c r="U54" s="106">
        <f t="shared" si="54"/>
        <v>0</v>
      </c>
      <c r="V54" s="106">
        <f t="shared" si="54"/>
        <v>0</v>
      </c>
      <c r="W54" s="106">
        <f t="shared" si="54"/>
        <v>0</v>
      </c>
      <c r="X54" s="106">
        <f t="shared" si="54"/>
        <v>0</v>
      </c>
      <c r="Y54" s="106">
        <f t="shared" si="54"/>
        <v>0</v>
      </c>
      <c r="Z54" s="106">
        <f t="shared" si="54"/>
        <v>0</v>
      </c>
      <c r="AA54" s="106">
        <f t="shared" si="54"/>
        <v>0</v>
      </c>
      <c r="AB54" s="106">
        <f t="shared" si="54"/>
        <v>0</v>
      </c>
      <c r="AC54" s="106">
        <f t="shared" si="54"/>
        <v>0</v>
      </c>
      <c r="AD54" s="106">
        <f t="shared" si="54"/>
        <v>0</v>
      </c>
      <c r="AE54" s="106">
        <f t="shared" si="54"/>
        <v>0</v>
      </c>
      <c r="AF54" s="106">
        <f t="shared" si="54"/>
        <v>0</v>
      </c>
      <c r="AG54" s="106">
        <f t="shared" si="54"/>
        <v>0</v>
      </c>
      <c r="AH54" s="106">
        <f t="shared" si="54"/>
        <v>0</v>
      </c>
      <c r="AI54" s="106">
        <f t="shared" si="54"/>
        <v>0</v>
      </c>
      <c r="AJ54" s="106">
        <f t="shared" si="54"/>
        <v>0</v>
      </c>
      <c r="AK54" s="18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</row>
    <row r="55" spans="1:61" s="1" customFormat="1" ht="20.25" customHeight="1" x14ac:dyDescent="0.2">
      <c r="A55" s="14"/>
      <c r="B55" s="14"/>
      <c r="C55" s="14"/>
      <c r="D55" s="563"/>
      <c r="E55" s="551" t="e">
        <f>'Gruppe 1'!#REF!</f>
        <v>#REF!</v>
      </c>
      <c r="F55" s="53" t="str">
        <f>$F$6</f>
        <v>FM-Menge (kg)</v>
      </c>
      <c r="G55" s="104"/>
      <c r="H55" s="121" t="str">
        <f t="shared" ref="H55:V55" si="55">IFERROR(G55*H$164/G$164,"-")</f>
        <v>-</v>
      </c>
      <c r="I55" s="121" t="str">
        <f t="shared" si="55"/>
        <v>-</v>
      </c>
      <c r="J55" s="121" t="str">
        <f t="shared" si="55"/>
        <v>-</v>
      </c>
      <c r="K55" s="121" t="str">
        <f t="shared" si="55"/>
        <v>-</v>
      </c>
      <c r="L55" s="121" t="str">
        <f t="shared" si="55"/>
        <v>-</v>
      </c>
      <c r="M55" s="121" t="str">
        <f t="shared" si="55"/>
        <v>-</v>
      </c>
      <c r="N55" s="121" t="str">
        <f t="shared" si="55"/>
        <v>-</v>
      </c>
      <c r="O55" s="121" t="str">
        <f t="shared" si="55"/>
        <v>-</v>
      </c>
      <c r="P55" s="121" t="str">
        <f t="shared" si="55"/>
        <v>-</v>
      </c>
      <c r="Q55" s="121" t="str">
        <f t="shared" si="55"/>
        <v>-</v>
      </c>
      <c r="R55" s="121" t="str">
        <f t="shared" si="55"/>
        <v>-</v>
      </c>
      <c r="S55" s="121" t="str">
        <f t="shared" si="55"/>
        <v>-</v>
      </c>
      <c r="T55" s="121" t="str">
        <f t="shared" si="55"/>
        <v>-</v>
      </c>
      <c r="U55" s="121" t="str">
        <f t="shared" si="55"/>
        <v>-</v>
      </c>
      <c r="V55" s="121" t="str">
        <f t="shared" si="55"/>
        <v>-</v>
      </c>
      <c r="W55" s="121" t="str">
        <f>IFERROR(J55*W$164/J$164,"-")</f>
        <v>-</v>
      </c>
      <c r="X55" s="121" t="str">
        <f>IFERROR(W55*X$164/W$164,"-")</f>
        <v>-</v>
      </c>
      <c r="Y55" s="121" t="str">
        <f>IFERROR(X55*Y$164/X$164,"-")</f>
        <v>-</v>
      </c>
      <c r="Z55" s="121" t="str">
        <f>IFERROR(Y55*Z$164/Y$164,"-")</f>
        <v>-</v>
      </c>
      <c r="AA55" s="121" t="str">
        <f>IFERROR(Z55*AA$164/Z$164,"-")</f>
        <v>-</v>
      </c>
      <c r="AB55" s="121" t="str">
        <f>IFERROR(AA55*AB$164/AA$164,"-")</f>
        <v>-</v>
      </c>
      <c r="AC55" s="121" t="str">
        <f>IFERROR(P55*AC$164/P$164,"-")</f>
        <v>-</v>
      </c>
      <c r="AD55" s="121" t="str">
        <f t="shared" ref="AD55:AJ55" si="56">IFERROR(AC55*AD$164/AC$164,"-")</f>
        <v>-</v>
      </c>
      <c r="AE55" s="121" t="str">
        <f t="shared" si="56"/>
        <v>-</v>
      </c>
      <c r="AF55" s="121" t="str">
        <f t="shared" si="56"/>
        <v>-</v>
      </c>
      <c r="AG55" s="121" t="str">
        <f t="shared" si="56"/>
        <v>-</v>
      </c>
      <c r="AH55" s="121" t="str">
        <f t="shared" si="56"/>
        <v>-</v>
      </c>
      <c r="AI55" s="121" t="str">
        <f t="shared" si="56"/>
        <v>-</v>
      </c>
      <c r="AJ55" s="121" t="str">
        <f t="shared" si="56"/>
        <v>-</v>
      </c>
      <c r="AK55" s="18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1" s="1" customFormat="1" ht="20.25" customHeight="1" x14ac:dyDescent="0.2">
      <c r="A56" s="14"/>
      <c r="B56" s="14"/>
      <c r="C56" s="14"/>
      <c r="D56" s="563"/>
      <c r="E56" s="552"/>
      <c r="F56" s="53" t="s">
        <v>4</v>
      </c>
      <c r="G56" s="172" t="e">
        <f>'Gruppe 1'!#REF!</f>
        <v>#REF!</v>
      </c>
      <c r="H56" s="114" t="e">
        <f>G56</f>
        <v>#REF!</v>
      </c>
      <c r="I56" s="114" t="e">
        <f t="shared" ref="I56:V57" si="57">H56</f>
        <v>#REF!</v>
      </c>
      <c r="J56" s="114" t="e">
        <f t="shared" si="57"/>
        <v>#REF!</v>
      </c>
      <c r="K56" s="114" t="e">
        <f t="shared" si="57"/>
        <v>#REF!</v>
      </c>
      <c r="L56" s="114" t="e">
        <f t="shared" si="57"/>
        <v>#REF!</v>
      </c>
      <c r="M56" s="114" t="e">
        <f t="shared" si="57"/>
        <v>#REF!</v>
      </c>
      <c r="N56" s="114" t="e">
        <f t="shared" si="57"/>
        <v>#REF!</v>
      </c>
      <c r="O56" s="114" t="e">
        <f t="shared" si="57"/>
        <v>#REF!</v>
      </c>
      <c r="P56" s="114" t="e">
        <f t="shared" si="57"/>
        <v>#REF!</v>
      </c>
      <c r="Q56" s="114" t="e">
        <f t="shared" si="57"/>
        <v>#REF!</v>
      </c>
      <c r="R56" s="114" t="e">
        <f t="shared" si="57"/>
        <v>#REF!</v>
      </c>
      <c r="S56" s="114" t="e">
        <f t="shared" si="57"/>
        <v>#REF!</v>
      </c>
      <c r="T56" s="114" t="e">
        <f t="shared" si="57"/>
        <v>#REF!</v>
      </c>
      <c r="U56" s="114" t="e">
        <f t="shared" si="57"/>
        <v>#REF!</v>
      </c>
      <c r="V56" s="114" t="e">
        <f t="shared" si="57"/>
        <v>#REF!</v>
      </c>
      <c r="W56" s="114" t="e">
        <f>J56</f>
        <v>#REF!</v>
      </c>
      <c r="X56" s="114" t="e">
        <f t="shared" ref="X56:AB57" si="58">W56</f>
        <v>#REF!</v>
      </c>
      <c r="Y56" s="114" t="e">
        <f t="shared" si="58"/>
        <v>#REF!</v>
      </c>
      <c r="Z56" s="114" t="e">
        <f t="shared" si="58"/>
        <v>#REF!</v>
      </c>
      <c r="AA56" s="114" t="e">
        <f t="shared" si="58"/>
        <v>#REF!</v>
      </c>
      <c r="AB56" s="114" t="e">
        <f t="shared" si="58"/>
        <v>#REF!</v>
      </c>
      <c r="AC56" s="114" t="e">
        <f>P56</f>
        <v>#REF!</v>
      </c>
      <c r="AD56" s="114" t="e">
        <f t="shared" ref="AD56:AJ56" si="59">AC56</f>
        <v>#REF!</v>
      </c>
      <c r="AE56" s="114" t="e">
        <f t="shared" si="59"/>
        <v>#REF!</v>
      </c>
      <c r="AF56" s="114" t="e">
        <f t="shared" si="59"/>
        <v>#REF!</v>
      </c>
      <c r="AG56" s="114" t="e">
        <f t="shared" si="59"/>
        <v>#REF!</v>
      </c>
      <c r="AH56" s="114" t="e">
        <f t="shared" si="59"/>
        <v>#REF!</v>
      </c>
      <c r="AI56" s="114" t="e">
        <f t="shared" si="59"/>
        <v>#REF!</v>
      </c>
      <c r="AJ56" s="114" t="e">
        <f t="shared" si="59"/>
        <v>#REF!</v>
      </c>
      <c r="AK56" s="18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1" s="1" customFormat="1" ht="20.25" customHeight="1" x14ac:dyDescent="0.2">
      <c r="A57" s="14"/>
      <c r="B57" s="14"/>
      <c r="C57" s="14"/>
      <c r="D57" s="563"/>
      <c r="E57" s="552"/>
      <c r="F57" s="53" t="s">
        <v>47</v>
      </c>
      <c r="G57" s="112" t="e">
        <f>'Gruppe 1'!#REF!</f>
        <v>#REF!</v>
      </c>
      <c r="H57" s="116" t="e">
        <f t="shared" ref="H57:AJ57" si="60">G57</f>
        <v>#REF!</v>
      </c>
      <c r="I57" s="116" t="e">
        <f t="shared" si="60"/>
        <v>#REF!</v>
      </c>
      <c r="J57" s="116" t="e">
        <f t="shared" si="60"/>
        <v>#REF!</v>
      </c>
      <c r="K57" s="116" t="e">
        <f t="shared" si="60"/>
        <v>#REF!</v>
      </c>
      <c r="L57" s="116" t="e">
        <f t="shared" si="60"/>
        <v>#REF!</v>
      </c>
      <c r="M57" s="116" t="e">
        <f t="shared" si="60"/>
        <v>#REF!</v>
      </c>
      <c r="N57" s="116" t="e">
        <f t="shared" si="60"/>
        <v>#REF!</v>
      </c>
      <c r="O57" s="116" t="e">
        <f t="shared" si="60"/>
        <v>#REF!</v>
      </c>
      <c r="P57" s="116" t="e">
        <f t="shared" si="60"/>
        <v>#REF!</v>
      </c>
      <c r="Q57" s="116" t="e">
        <f t="shared" si="60"/>
        <v>#REF!</v>
      </c>
      <c r="R57" s="116" t="e">
        <f t="shared" si="57"/>
        <v>#REF!</v>
      </c>
      <c r="S57" s="116" t="e">
        <f t="shared" si="57"/>
        <v>#REF!</v>
      </c>
      <c r="T57" s="116" t="e">
        <f t="shared" si="57"/>
        <v>#REF!</v>
      </c>
      <c r="U57" s="116" t="e">
        <f t="shared" si="57"/>
        <v>#REF!</v>
      </c>
      <c r="V57" s="116" t="e">
        <f t="shared" si="57"/>
        <v>#REF!</v>
      </c>
      <c r="W57" s="116" t="e">
        <f>J57</f>
        <v>#REF!</v>
      </c>
      <c r="X57" s="116" t="e">
        <f t="shared" si="58"/>
        <v>#REF!</v>
      </c>
      <c r="Y57" s="116" t="e">
        <f t="shared" si="58"/>
        <v>#REF!</v>
      </c>
      <c r="Z57" s="116" t="e">
        <f t="shared" si="58"/>
        <v>#REF!</v>
      </c>
      <c r="AA57" s="116" t="e">
        <f t="shared" si="58"/>
        <v>#REF!</v>
      </c>
      <c r="AB57" s="116" t="e">
        <f t="shared" si="58"/>
        <v>#REF!</v>
      </c>
      <c r="AC57" s="116" t="e">
        <f>P57</f>
        <v>#REF!</v>
      </c>
      <c r="AD57" s="116" t="e">
        <f t="shared" si="60"/>
        <v>#REF!</v>
      </c>
      <c r="AE57" s="116" t="e">
        <f t="shared" si="60"/>
        <v>#REF!</v>
      </c>
      <c r="AF57" s="116" t="e">
        <f t="shared" si="60"/>
        <v>#REF!</v>
      </c>
      <c r="AG57" s="116" t="e">
        <f t="shared" si="60"/>
        <v>#REF!</v>
      </c>
      <c r="AH57" s="116" t="e">
        <f t="shared" si="60"/>
        <v>#REF!</v>
      </c>
      <c r="AI57" s="116" t="e">
        <f t="shared" si="60"/>
        <v>#REF!</v>
      </c>
      <c r="AJ57" s="116" t="e">
        <f t="shared" si="60"/>
        <v>#REF!</v>
      </c>
      <c r="AK57" s="18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1" s="1" customFormat="1" ht="20.25" hidden="1" customHeight="1" x14ac:dyDescent="0.2">
      <c r="A58" s="14"/>
      <c r="B58" s="14"/>
      <c r="C58" s="14"/>
      <c r="D58" s="563"/>
      <c r="E58" s="552"/>
      <c r="F58" s="53" t="s">
        <v>102</v>
      </c>
      <c r="G58" s="219">
        <f>IFERROR(G57*100/G56,0)</f>
        <v>0</v>
      </c>
      <c r="H58" s="219">
        <f t="shared" ref="H58:AJ58" si="61">IFERROR(H57*100/H56,0)</f>
        <v>0</v>
      </c>
      <c r="I58" s="219">
        <f t="shared" si="61"/>
        <v>0</v>
      </c>
      <c r="J58" s="219">
        <f t="shared" si="61"/>
        <v>0</v>
      </c>
      <c r="K58" s="219">
        <f t="shared" si="61"/>
        <v>0</v>
      </c>
      <c r="L58" s="219">
        <f t="shared" si="61"/>
        <v>0</v>
      </c>
      <c r="M58" s="219">
        <f t="shared" si="61"/>
        <v>0</v>
      </c>
      <c r="N58" s="219">
        <f t="shared" si="61"/>
        <v>0</v>
      </c>
      <c r="O58" s="219">
        <f t="shared" si="61"/>
        <v>0</v>
      </c>
      <c r="P58" s="219">
        <f t="shared" si="61"/>
        <v>0</v>
      </c>
      <c r="Q58" s="219">
        <f t="shared" si="61"/>
        <v>0</v>
      </c>
      <c r="R58" s="219">
        <f t="shared" si="61"/>
        <v>0</v>
      </c>
      <c r="S58" s="219">
        <f t="shared" si="61"/>
        <v>0</v>
      </c>
      <c r="T58" s="219">
        <f t="shared" si="61"/>
        <v>0</v>
      </c>
      <c r="U58" s="219">
        <f t="shared" si="61"/>
        <v>0</v>
      </c>
      <c r="V58" s="219">
        <f t="shared" si="61"/>
        <v>0</v>
      </c>
      <c r="W58" s="219">
        <f t="shared" si="61"/>
        <v>0</v>
      </c>
      <c r="X58" s="219">
        <f t="shared" si="61"/>
        <v>0</v>
      </c>
      <c r="Y58" s="219">
        <f t="shared" si="61"/>
        <v>0</v>
      </c>
      <c r="Z58" s="219">
        <f t="shared" si="61"/>
        <v>0</v>
      </c>
      <c r="AA58" s="219">
        <f t="shared" si="61"/>
        <v>0</v>
      </c>
      <c r="AB58" s="219">
        <f t="shared" si="61"/>
        <v>0</v>
      </c>
      <c r="AC58" s="219">
        <f t="shared" si="61"/>
        <v>0</v>
      </c>
      <c r="AD58" s="219">
        <f t="shared" si="61"/>
        <v>0</v>
      </c>
      <c r="AE58" s="219">
        <f t="shared" si="61"/>
        <v>0</v>
      </c>
      <c r="AF58" s="219">
        <f t="shared" si="61"/>
        <v>0</v>
      </c>
      <c r="AG58" s="219">
        <f t="shared" si="61"/>
        <v>0</v>
      </c>
      <c r="AH58" s="219">
        <f t="shared" si="61"/>
        <v>0</v>
      </c>
      <c r="AI58" s="219">
        <f t="shared" si="61"/>
        <v>0</v>
      </c>
      <c r="AJ58" s="219">
        <f t="shared" si="61"/>
        <v>0</v>
      </c>
      <c r="AK58" s="18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</row>
    <row r="59" spans="1:61" s="1" customFormat="1" ht="20.25" customHeight="1" x14ac:dyDescent="0.2">
      <c r="A59" s="14"/>
      <c r="B59" s="14"/>
      <c r="C59" s="14"/>
      <c r="D59" s="563"/>
      <c r="E59" s="553"/>
      <c r="F59" s="53" t="s">
        <v>105</v>
      </c>
      <c r="G59" s="232" t="e">
        <f>'Gruppe 1'!#REF!</f>
        <v>#REF!</v>
      </c>
      <c r="H59" s="232" t="e">
        <f>G59</f>
        <v>#REF!</v>
      </c>
      <c r="I59" s="232" t="e">
        <f t="shared" ref="I59:AJ59" si="62">H59</f>
        <v>#REF!</v>
      </c>
      <c r="J59" s="232" t="e">
        <f t="shared" si="62"/>
        <v>#REF!</v>
      </c>
      <c r="K59" s="232" t="e">
        <f t="shared" si="62"/>
        <v>#REF!</v>
      </c>
      <c r="L59" s="232" t="e">
        <f t="shared" si="62"/>
        <v>#REF!</v>
      </c>
      <c r="M59" s="232" t="e">
        <f t="shared" si="62"/>
        <v>#REF!</v>
      </c>
      <c r="N59" s="232" t="e">
        <f t="shared" si="62"/>
        <v>#REF!</v>
      </c>
      <c r="O59" s="232" t="e">
        <f t="shared" si="62"/>
        <v>#REF!</v>
      </c>
      <c r="P59" s="232" t="e">
        <f t="shared" si="62"/>
        <v>#REF!</v>
      </c>
      <c r="Q59" s="232" t="e">
        <f t="shared" si="62"/>
        <v>#REF!</v>
      </c>
      <c r="R59" s="232" t="e">
        <f t="shared" si="62"/>
        <v>#REF!</v>
      </c>
      <c r="S59" s="232" t="e">
        <f t="shared" si="62"/>
        <v>#REF!</v>
      </c>
      <c r="T59" s="232" t="e">
        <f t="shared" si="62"/>
        <v>#REF!</v>
      </c>
      <c r="U59" s="232" t="e">
        <f t="shared" si="62"/>
        <v>#REF!</v>
      </c>
      <c r="V59" s="232" t="e">
        <f t="shared" si="62"/>
        <v>#REF!</v>
      </c>
      <c r="W59" s="232" t="e">
        <f t="shared" si="62"/>
        <v>#REF!</v>
      </c>
      <c r="X59" s="232" t="e">
        <f t="shared" si="62"/>
        <v>#REF!</v>
      </c>
      <c r="Y59" s="232" t="e">
        <f t="shared" si="62"/>
        <v>#REF!</v>
      </c>
      <c r="Z59" s="232" t="e">
        <f t="shared" si="62"/>
        <v>#REF!</v>
      </c>
      <c r="AA59" s="232" t="e">
        <f t="shared" si="62"/>
        <v>#REF!</v>
      </c>
      <c r="AB59" s="232" t="e">
        <f t="shared" si="62"/>
        <v>#REF!</v>
      </c>
      <c r="AC59" s="232" t="e">
        <f t="shared" si="62"/>
        <v>#REF!</v>
      </c>
      <c r="AD59" s="232" t="e">
        <f t="shared" si="62"/>
        <v>#REF!</v>
      </c>
      <c r="AE59" s="232" t="e">
        <f t="shared" si="62"/>
        <v>#REF!</v>
      </c>
      <c r="AF59" s="232" t="e">
        <f t="shared" si="62"/>
        <v>#REF!</v>
      </c>
      <c r="AG59" s="232" t="e">
        <f t="shared" si="62"/>
        <v>#REF!</v>
      </c>
      <c r="AH59" s="232" t="e">
        <f t="shared" si="62"/>
        <v>#REF!</v>
      </c>
      <c r="AI59" s="232" t="e">
        <f t="shared" si="62"/>
        <v>#REF!</v>
      </c>
      <c r="AJ59" s="232" t="e">
        <f t="shared" si="62"/>
        <v>#REF!</v>
      </c>
      <c r="AK59" s="18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1" s="1" customFormat="1" ht="20.25" hidden="1" customHeight="1" x14ac:dyDescent="0.2">
      <c r="A60" s="14"/>
      <c r="B60" s="35">
        <f>B52+1</f>
        <v>8</v>
      </c>
      <c r="C60" s="27">
        <v>1</v>
      </c>
      <c r="D60" s="563"/>
      <c r="E60" s="254" t="s">
        <v>120</v>
      </c>
      <c r="F60" s="105" t="s">
        <v>29</v>
      </c>
      <c r="G60" s="106">
        <f>IFERROR(G55*G56/100*(100-G59)/100,0)</f>
        <v>0</v>
      </c>
      <c r="H60" s="106">
        <f>IFERROR(H55*H56/100*(100-H59)/100,0)</f>
        <v>0</v>
      </c>
      <c r="I60" s="106">
        <f t="shared" ref="I60:AJ60" si="63">IFERROR(I55*I56/100*(100-I59)/100,0)</f>
        <v>0</v>
      </c>
      <c r="J60" s="106">
        <f t="shared" si="63"/>
        <v>0</v>
      </c>
      <c r="K60" s="106">
        <f t="shared" si="63"/>
        <v>0</v>
      </c>
      <c r="L60" s="106">
        <f t="shared" si="63"/>
        <v>0</v>
      </c>
      <c r="M60" s="106">
        <f t="shared" si="63"/>
        <v>0</v>
      </c>
      <c r="N60" s="106">
        <f t="shared" si="63"/>
        <v>0</v>
      </c>
      <c r="O60" s="106">
        <f t="shared" si="63"/>
        <v>0</v>
      </c>
      <c r="P60" s="106">
        <f t="shared" si="63"/>
        <v>0</v>
      </c>
      <c r="Q60" s="106">
        <f t="shared" si="63"/>
        <v>0</v>
      </c>
      <c r="R60" s="106">
        <f t="shared" si="63"/>
        <v>0</v>
      </c>
      <c r="S60" s="106">
        <f t="shared" si="63"/>
        <v>0</v>
      </c>
      <c r="T60" s="106">
        <f t="shared" si="63"/>
        <v>0</v>
      </c>
      <c r="U60" s="106">
        <f t="shared" si="63"/>
        <v>0</v>
      </c>
      <c r="V60" s="106">
        <f t="shared" si="63"/>
        <v>0</v>
      </c>
      <c r="W60" s="106">
        <f t="shared" si="63"/>
        <v>0</v>
      </c>
      <c r="X60" s="106">
        <f t="shared" si="63"/>
        <v>0</v>
      </c>
      <c r="Y60" s="106">
        <f t="shared" si="63"/>
        <v>0</v>
      </c>
      <c r="Z60" s="106">
        <f t="shared" si="63"/>
        <v>0</v>
      </c>
      <c r="AA60" s="106">
        <f t="shared" si="63"/>
        <v>0</v>
      </c>
      <c r="AB60" s="106">
        <f t="shared" si="63"/>
        <v>0</v>
      </c>
      <c r="AC60" s="106">
        <f t="shared" si="63"/>
        <v>0</v>
      </c>
      <c r="AD60" s="106">
        <f t="shared" si="63"/>
        <v>0</v>
      </c>
      <c r="AE60" s="106">
        <f t="shared" si="63"/>
        <v>0</v>
      </c>
      <c r="AF60" s="106">
        <f t="shared" si="63"/>
        <v>0</v>
      </c>
      <c r="AG60" s="106">
        <f t="shared" si="63"/>
        <v>0</v>
      </c>
      <c r="AH60" s="106">
        <f t="shared" si="63"/>
        <v>0</v>
      </c>
      <c r="AI60" s="106">
        <f t="shared" si="63"/>
        <v>0</v>
      </c>
      <c r="AJ60" s="106">
        <f t="shared" si="63"/>
        <v>0</v>
      </c>
      <c r="AK60" s="18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</row>
    <row r="61" spans="1:61" s="1" customFormat="1" ht="20.25" hidden="1" customHeight="1" x14ac:dyDescent="0.2">
      <c r="A61" s="14"/>
      <c r="B61" s="27"/>
      <c r="C61" s="27">
        <f>C60+1</f>
        <v>2</v>
      </c>
      <c r="D61" s="563"/>
      <c r="E61" s="254" t="s">
        <v>120</v>
      </c>
      <c r="F61" s="105" t="s">
        <v>46</v>
      </c>
      <c r="G61" s="113">
        <f>IFERROR(G58/100*G60,0)</f>
        <v>0</v>
      </c>
      <c r="H61" s="113">
        <f>IFERROR(H58/100*H60,0)</f>
        <v>0</v>
      </c>
      <c r="I61" s="113">
        <f t="shared" ref="I61:AJ61" si="64">IFERROR(I58/100*I60,0)</f>
        <v>0</v>
      </c>
      <c r="J61" s="113">
        <f t="shared" si="64"/>
        <v>0</v>
      </c>
      <c r="K61" s="113">
        <f t="shared" si="64"/>
        <v>0</v>
      </c>
      <c r="L61" s="113">
        <f t="shared" si="64"/>
        <v>0</v>
      </c>
      <c r="M61" s="113">
        <f t="shared" si="64"/>
        <v>0</v>
      </c>
      <c r="N61" s="113">
        <f t="shared" si="64"/>
        <v>0</v>
      </c>
      <c r="O61" s="113">
        <f t="shared" si="64"/>
        <v>0</v>
      </c>
      <c r="P61" s="113">
        <f t="shared" si="64"/>
        <v>0</v>
      </c>
      <c r="Q61" s="113">
        <f t="shared" si="64"/>
        <v>0</v>
      </c>
      <c r="R61" s="113">
        <f t="shared" si="64"/>
        <v>0</v>
      </c>
      <c r="S61" s="113">
        <f t="shared" si="64"/>
        <v>0</v>
      </c>
      <c r="T61" s="113">
        <f t="shared" si="64"/>
        <v>0</v>
      </c>
      <c r="U61" s="113">
        <f t="shared" si="64"/>
        <v>0</v>
      </c>
      <c r="V61" s="113">
        <f t="shared" si="64"/>
        <v>0</v>
      </c>
      <c r="W61" s="113">
        <f t="shared" si="64"/>
        <v>0</v>
      </c>
      <c r="X61" s="113">
        <f t="shared" si="64"/>
        <v>0</v>
      </c>
      <c r="Y61" s="113">
        <f t="shared" si="64"/>
        <v>0</v>
      </c>
      <c r="Z61" s="113">
        <f t="shared" si="64"/>
        <v>0</v>
      </c>
      <c r="AA61" s="113">
        <f t="shared" si="64"/>
        <v>0</v>
      </c>
      <c r="AB61" s="113">
        <f t="shared" si="64"/>
        <v>0</v>
      </c>
      <c r="AC61" s="113">
        <f t="shared" si="64"/>
        <v>0</v>
      </c>
      <c r="AD61" s="113">
        <f t="shared" si="64"/>
        <v>0</v>
      </c>
      <c r="AE61" s="113">
        <f t="shared" si="64"/>
        <v>0</v>
      </c>
      <c r="AF61" s="113">
        <f t="shared" si="64"/>
        <v>0</v>
      </c>
      <c r="AG61" s="113">
        <f t="shared" si="64"/>
        <v>0</v>
      </c>
      <c r="AH61" s="113">
        <f t="shared" si="64"/>
        <v>0</v>
      </c>
      <c r="AI61" s="113">
        <f t="shared" si="64"/>
        <v>0</v>
      </c>
      <c r="AJ61" s="113">
        <f t="shared" si="64"/>
        <v>0</v>
      </c>
      <c r="AK61" s="18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1" s="1" customFormat="1" ht="20.25" hidden="1" customHeight="1" x14ac:dyDescent="0.2">
      <c r="A62" s="14"/>
      <c r="B62" s="14"/>
      <c r="C62" s="27">
        <v>3</v>
      </c>
      <c r="D62" s="563"/>
      <c r="E62" s="254" t="s">
        <v>119</v>
      </c>
      <c r="F62" s="105" t="s">
        <v>95</v>
      </c>
      <c r="G62" s="106">
        <f>IFERROR(G55*G56/88,0)</f>
        <v>0</v>
      </c>
      <c r="H62" s="106">
        <f t="shared" ref="H62:AJ62" si="65">IFERROR(H55*H56/88,0)</f>
        <v>0</v>
      </c>
      <c r="I62" s="106">
        <f t="shared" si="65"/>
        <v>0</v>
      </c>
      <c r="J62" s="106">
        <f t="shared" si="65"/>
        <v>0</v>
      </c>
      <c r="K62" s="106">
        <f t="shared" si="65"/>
        <v>0</v>
      </c>
      <c r="L62" s="106">
        <f t="shared" si="65"/>
        <v>0</v>
      </c>
      <c r="M62" s="106">
        <f t="shared" si="65"/>
        <v>0</v>
      </c>
      <c r="N62" s="106">
        <f t="shared" si="65"/>
        <v>0</v>
      </c>
      <c r="O62" s="106">
        <f t="shared" si="65"/>
        <v>0</v>
      </c>
      <c r="P62" s="106">
        <f t="shared" si="65"/>
        <v>0</v>
      </c>
      <c r="Q62" s="106">
        <f t="shared" si="65"/>
        <v>0</v>
      </c>
      <c r="R62" s="106">
        <f t="shared" si="65"/>
        <v>0</v>
      </c>
      <c r="S62" s="106">
        <f t="shared" si="65"/>
        <v>0</v>
      </c>
      <c r="T62" s="106">
        <f t="shared" si="65"/>
        <v>0</v>
      </c>
      <c r="U62" s="106">
        <f t="shared" si="65"/>
        <v>0</v>
      </c>
      <c r="V62" s="106">
        <f t="shared" si="65"/>
        <v>0</v>
      </c>
      <c r="W62" s="106">
        <f t="shared" si="65"/>
        <v>0</v>
      </c>
      <c r="X62" s="106">
        <f t="shared" si="65"/>
        <v>0</v>
      </c>
      <c r="Y62" s="106">
        <f t="shared" si="65"/>
        <v>0</v>
      </c>
      <c r="Z62" s="106">
        <f t="shared" si="65"/>
        <v>0</v>
      </c>
      <c r="AA62" s="106">
        <f t="shared" si="65"/>
        <v>0</v>
      </c>
      <c r="AB62" s="106">
        <f t="shared" si="65"/>
        <v>0</v>
      </c>
      <c r="AC62" s="106">
        <f t="shared" si="65"/>
        <v>0</v>
      </c>
      <c r="AD62" s="106">
        <f t="shared" si="65"/>
        <v>0</v>
      </c>
      <c r="AE62" s="106">
        <f t="shared" si="65"/>
        <v>0</v>
      </c>
      <c r="AF62" s="106">
        <f t="shared" si="65"/>
        <v>0</v>
      </c>
      <c r="AG62" s="106">
        <f t="shared" si="65"/>
        <v>0</v>
      </c>
      <c r="AH62" s="106">
        <f t="shared" si="65"/>
        <v>0</v>
      </c>
      <c r="AI62" s="106">
        <f t="shared" si="65"/>
        <v>0</v>
      </c>
      <c r="AJ62" s="106">
        <f t="shared" si="65"/>
        <v>0</v>
      </c>
      <c r="AK62" s="18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</row>
    <row r="63" spans="1:61" s="1" customFormat="1" ht="20.25" customHeight="1" x14ac:dyDescent="0.2">
      <c r="A63" s="14"/>
      <c r="B63" s="14"/>
      <c r="C63" s="14"/>
      <c r="D63" s="563"/>
      <c r="E63" s="551" t="e">
        <f>'Gruppe 1'!#REF!</f>
        <v>#REF!</v>
      </c>
      <c r="F63" s="53" t="str">
        <f>$F$6</f>
        <v>FM-Menge (kg)</v>
      </c>
      <c r="G63" s="104"/>
      <c r="H63" s="121" t="str">
        <f t="shared" ref="H63:V63" si="66">IFERROR(G63*H$164/G$164,"-")</f>
        <v>-</v>
      </c>
      <c r="I63" s="121" t="str">
        <f t="shared" si="66"/>
        <v>-</v>
      </c>
      <c r="J63" s="121" t="str">
        <f t="shared" si="66"/>
        <v>-</v>
      </c>
      <c r="K63" s="121" t="str">
        <f t="shared" si="66"/>
        <v>-</v>
      </c>
      <c r="L63" s="121" t="str">
        <f t="shared" si="66"/>
        <v>-</v>
      </c>
      <c r="M63" s="121" t="str">
        <f t="shared" si="66"/>
        <v>-</v>
      </c>
      <c r="N63" s="121" t="str">
        <f t="shared" si="66"/>
        <v>-</v>
      </c>
      <c r="O63" s="121" t="str">
        <f t="shared" si="66"/>
        <v>-</v>
      </c>
      <c r="P63" s="121" t="str">
        <f t="shared" si="66"/>
        <v>-</v>
      </c>
      <c r="Q63" s="121" t="str">
        <f t="shared" si="66"/>
        <v>-</v>
      </c>
      <c r="R63" s="121" t="str">
        <f t="shared" si="66"/>
        <v>-</v>
      </c>
      <c r="S63" s="121" t="str">
        <f t="shared" si="66"/>
        <v>-</v>
      </c>
      <c r="T63" s="121" t="str">
        <f t="shared" si="66"/>
        <v>-</v>
      </c>
      <c r="U63" s="121" t="str">
        <f t="shared" si="66"/>
        <v>-</v>
      </c>
      <c r="V63" s="121" t="str">
        <f t="shared" si="66"/>
        <v>-</v>
      </c>
      <c r="W63" s="121" t="str">
        <f>IFERROR(J63*W$164/J$164,"-")</f>
        <v>-</v>
      </c>
      <c r="X63" s="121" t="str">
        <f>IFERROR(W63*X$164/W$164,"-")</f>
        <v>-</v>
      </c>
      <c r="Y63" s="121" t="str">
        <f>IFERROR(X63*Y$164/X$164,"-")</f>
        <v>-</v>
      </c>
      <c r="Z63" s="121" t="str">
        <f>IFERROR(Y63*Z$164/Y$164,"-")</f>
        <v>-</v>
      </c>
      <c r="AA63" s="121" t="str">
        <f>IFERROR(Z63*AA$164/Z$164,"-")</f>
        <v>-</v>
      </c>
      <c r="AB63" s="121" t="str">
        <f>IFERROR(AA63*AB$164/AA$164,"-")</f>
        <v>-</v>
      </c>
      <c r="AC63" s="121" t="str">
        <f>IFERROR(P63*AC$164/P$164,"-")</f>
        <v>-</v>
      </c>
      <c r="AD63" s="121" t="str">
        <f t="shared" ref="AD63:AJ63" si="67">IFERROR(AC63*AD$164/AC$164,"-")</f>
        <v>-</v>
      </c>
      <c r="AE63" s="121" t="str">
        <f t="shared" si="67"/>
        <v>-</v>
      </c>
      <c r="AF63" s="121" t="str">
        <f t="shared" si="67"/>
        <v>-</v>
      </c>
      <c r="AG63" s="121" t="str">
        <f t="shared" si="67"/>
        <v>-</v>
      </c>
      <c r="AH63" s="121" t="str">
        <f t="shared" si="67"/>
        <v>-</v>
      </c>
      <c r="AI63" s="121" t="str">
        <f t="shared" si="67"/>
        <v>-</v>
      </c>
      <c r="AJ63" s="121" t="str">
        <f t="shared" si="67"/>
        <v>-</v>
      </c>
      <c r="AK63" s="18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1" s="1" customFormat="1" ht="20.25" customHeight="1" x14ac:dyDescent="0.2">
      <c r="A64" s="14"/>
      <c r="B64" s="14"/>
      <c r="C64" s="14"/>
      <c r="D64" s="563"/>
      <c r="E64" s="552"/>
      <c r="F64" s="53" t="s">
        <v>4</v>
      </c>
      <c r="G64" s="172" t="e">
        <f>'Gruppe 1'!#REF!</f>
        <v>#REF!</v>
      </c>
      <c r="H64" s="114" t="e">
        <f>G64</f>
        <v>#REF!</v>
      </c>
      <c r="I64" s="114" t="e">
        <f t="shared" ref="I64:V65" si="68">H64</f>
        <v>#REF!</v>
      </c>
      <c r="J64" s="114" t="e">
        <f t="shared" si="68"/>
        <v>#REF!</v>
      </c>
      <c r="K64" s="114" t="e">
        <f t="shared" si="68"/>
        <v>#REF!</v>
      </c>
      <c r="L64" s="114" t="e">
        <f t="shared" si="68"/>
        <v>#REF!</v>
      </c>
      <c r="M64" s="114" t="e">
        <f t="shared" si="68"/>
        <v>#REF!</v>
      </c>
      <c r="N64" s="114" t="e">
        <f t="shared" si="68"/>
        <v>#REF!</v>
      </c>
      <c r="O64" s="114" t="e">
        <f t="shared" si="68"/>
        <v>#REF!</v>
      </c>
      <c r="P64" s="114" t="e">
        <f t="shared" si="68"/>
        <v>#REF!</v>
      </c>
      <c r="Q64" s="114" t="e">
        <f t="shared" si="68"/>
        <v>#REF!</v>
      </c>
      <c r="R64" s="114" t="e">
        <f t="shared" si="68"/>
        <v>#REF!</v>
      </c>
      <c r="S64" s="114" t="e">
        <f t="shared" si="68"/>
        <v>#REF!</v>
      </c>
      <c r="T64" s="114" t="e">
        <f t="shared" si="68"/>
        <v>#REF!</v>
      </c>
      <c r="U64" s="114" t="e">
        <f t="shared" si="68"/>
        <v>#REF!</v>
      </c>
      <c r="V64" s="114" t="e">
        <f t="shared" si="68"/>
        <v>#REF!</v>
      </c>
      <c r="W64" s="114" t="e">
        <f>J64</f>
        <v>#REF!</v>
      </c>
      <c r="X64" s="114" t="e">
        <f t="shared" ref="X64:AB65" si="69">W64</f>
        <v>#REF!</v>
      </c>
      <c r="Y64" s="114" t="e">
        <f t="shared" si="69"/>
        <v>#REF!</v>
      </c>
      <c r="Z64" s="114" t="e">
        <f t="shared" si="69"/>
        <v>#REF!</v>
      </c>
      <c r="AA64" s="114" t="e">
        <f t="shared" si="69"/>
        <v>#REF!</v>
      </c>
      <c r="AB64" s="114" t="e">
        <f t="shared" si="69"/>
        <v>#REF!</v>
      </c>
      <c r="AC64" s="114" t="e">
        <f>P64</f>
        <v>#REF!</v>
      </c>
      <c r="AD64" s="114" t="e">
        <f t="shared" ref="AD64:AJ64" si="70">AC64</f>
        <v>#REF!</v>
      </c>
      <c r="AE64" s="114" t="e">
        <f t="shared" si="70"/>
        <v>#REF!</v>
      </c>
      <c r="AF64" s="114" t="e">
        <f t="shared" si="70"/>
        <v>#REF!</v>
      </c>
      <c r="AG64" s="114" t="e">
        <f t="shared" si="70"/>
        <v>#REF!</v>
      </c>
      <c r="AH64" s="114" t="e">
        <f t="shared" si="70"/>
        <v>#REF!</v>
      </c>
      <c r="AI64" s="114" t="e">
        <f t="shared" si="70"/>
        <v>#REF!</v>
      </c>
      <c r="AJ64" s="114" t="e">
        <f t="shared" si="70"/>
        <v>#REF!</v>
      </c>
      <c r="AK64" s="18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s="1" customFormat="1" ht="20.25" customHeight="1" x14ac:dyDescent="0.2">
      <c r="A65" s="14"/>
      <c r="B65" s="14"/>
      <c r="C65" s="14"/>
      <c r="D65" s="563"/>
      <c r="E65" s="552"/>
      <c r="F65" s="53" t="s">
        <v>47</v>
      </c>
      <c r="G65" s="112" t="e">
        <f>'Gruppe 1'!#REF!</f>
        <v>#REF!</v>
      </c>
      <c r="H65" s="116" t="e">
        <f t="shared" ref="H65:AJ65" si="71">G65</f>
        <v>#REF!</v>
      </c>
      <c r="I65" s="116" t="e">
        <f t="shared" si="71"/>
        <v>#REF!</v>
      </c>
      <c r="J65" s="116" t="e">
        <f t="shared" si="71"/>
        <v>#REF!</v>
      </c>
      <c r="K65" s="116" t="e">
        <f t="shared" si="71"/>
        <v>#REF!</v>
      </c>
      <c r="L65" s="116" t="e">
        <f t="shared" si="71"/>
        <v>#REF!</v>
      </c>
      <c r="M65" s="116" t="e">
        <f t="shared" si="71"/>
        <v>#REF!</v>
      </c>
      <c r="N65" s="116" t="e">
        <f t="shared" si="71"/>
        <v>#REF!</v>
      </c>
      <c r="O65" s="116" t="e">
        <f t="shared" si="71"/>
        <v>#REF!</v>
      </c>
      <c r="P65" s="116" t="e">
        <f t="shared" si="71"/>
        <v>#REF!</v>
      </c>
      <c r="Q65" s="116" t="e">
        <f t="shared" si="71"/>
        <v>#REF!</v>
      </c>
      <c r="R65" s="116" t="e">
        <f t="shared" si="68"/>
        <v>#REF!</v>
      </c>
      <c r="S65" s="116" t="e">
        <f t="shared" si="68"/>
        <v>#REF!</v>
      </c>
      <c r="T65" s="116" t="e">
        <f t="shared" si="68"/>
        <v>#REF!</v>
      </c>
      <c r="U65" s="116" t="e">
        <f t="shared" si="68"/>
        <v>#REF!</v>
      </c>
      <c r="V65" s="116" t="e">
        <f t="shared" si="68"/>
        <v>#REF!</v>
      </c>
      <c r="W65" s="116" t="e">
        <f>J65</f>
        <v>#REF!</v>
      </c>
      <c r="X65" s="116" t="e">
        <f t="shared" si="69"/>
        <v>#REF!</v>
      </c>
      <c r="Y65" s="116" t="e">
        <f t="shared" si="69"/>
        <v>#REF!</v>
      </c>
      <c r="Z65" s="116" t="e">
        <f t="shared" si="69"/>
        <v>#REF!</v>
      </c>
      <c r="AA65" s="116" t="e">
        <f t="shared" si="69"/>
        <v>#REF!</v>
      </c>
      <c r="AB65" s="116" t="e">
        <f t="shared" si="69"/>
        <v>#REF!</v>
      </c>
      <c r="AC65" s="116" t="e">
        <f>P65</f>
        <v>#REF!</v>
      </c>
      <c r="AD65" s="116" t="e">
        <f t="shared" si="71"/>
        <v>#REF!</v>
      </c>
      <c r="AE65" s="116" t="e">
        <f t="shared" si="71"/>
        <v>#REF!</v>
      </c>
      <c r="AF65" s="116" t="e">
        <f t="shared" si="71"/>
        <v>#REF!</v>
      </c>
      <c r="AG65" s="116" t="e">
        <f t="shared" si="71"/>
        <v>#REF!</v>
      </c>
      <c r="AH65" s="116" t="e">
        <f t="shared" si="71"/>
        <v>#REF!</v>
      </c>
      <c r="AI65" s="116" t="e">
        <f t="shared" si="71"/>
        <v>#REF!</v>
      </c>
      <c r="AJ65" s="116" t="e">
        <f t="shared" si="71"/>
        <v>#REF!</v>
      </c>
      <c r="AK65" s="18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s="1" customFormat="1" ht="20.25" hidden="1" customHeight="1" x14ac:dyDescent="0.2">
      <c r="A66" s="14"/>
      <c r="B66" s="14"/>
      <c r="C66" s="14"/>
      <c r="D66" s="563"/>
      <c r="E66" s="552"/>
      <c r="F66" s="53" t="s">
        <v>102</v>
      </c>
      <c r="G66" s="219">
        <f>IFERROR(G65*100/G64,0)</f>
        <v>0</v>
      </c>
      <c r="H66" s="219">
        <f t="shared" ref="H66:AJ66" si="72">IFERROR(H65*100/H64,0)</f>
        <v>0</v>
      </c>
      <c r="I66" s="219">
        <f t="shared" si="72"/>
        <v>0</v>
      </c>
      <c r="J66" s="219">
        <f t="shared" si="72"/>
        <v>0</v>
      </c>
      <c r="K66" s="219">
        <f t="shared" si="72"/>
        <v>0</v>
      </c>
      <c r="L66" s="219">
        <f t="shared" si="72"/>
        <v>0</v>
      </c>
      <c r="M66" s="219">
        <f t="shared" si="72"/>
        <v>0</v>
      </c>
      <c r="N66" s="219">
        <f t="shared" si="72"/>
        <v>0</v>
      </c>
      <c r="O66" s="219">
        <f t="shared" si="72"/>
        <v>0</v>
      </c>
      <c r="P66" s="219">
        <f t="shared" si="72"/>
        <v>0</v>
      </c>
      <c r="Q66" s="219">
        <f t="shared" si="72"/>
        <v>0</v>
      </c>
      <c r="R66" s="219">
        <f t="shared" si="72"/>
        <v>0</v>
      </c>
      <c r="S66" s="219">
        <f t="shared" si="72"/>
        <v>0</v>
      </c>
      <c r="T66" s="219">
        <f t="shared" si="72"/>
        <v>0</v>
      </c>
      <c r="U66" s="219">
        <f t="shared" si="72"/>
        <v>0</v>
      </c>
      <c r="V66" s="219">
        <f t="shared" si="72"/>
        <v>0</v>
      </c>
      <c r="W66" s="219">
        <f t="shared" si="72"/>
        <v>0</v>
      </c>
      <c r="X66" s="219">
        <f t="shared" si="72"/>
        <v>0</v>
      </c>
      <c r="Y66" s="219">
        <f t="shared" si="72"/>
        <v>0</v>
      </c>
      <c r="Z66" s="219">
        <f t="shared" si="72"/>
        <v>0</v>
      </c>
      <c r="AA66" s="219">
        <f t="shared" si="72"/>
        <v>0</v>
      </c>
      <c r="AB66" s="219">
        <f t="shared" si="72"/>
        <v>0</v>
      </c>
      <c r="AC66" s="219">
        <f t="shared" si="72"/>
        <v>0</v>
      </c>
      <c r="AD66" s="219">
        <f t="shared" si="72"/>
        <v>0</v>
      </c>
      <c r="AE66" s="219">
        <f t="shared" si="72"/>
        <v>0</v>
      </c>
      <c r="AF66" s="219">
        <f t="shared" si="72"/>
        <v>0</v>
      </c>
      <c r="AG66" s="219">
        <f t="shared" si="72"/>
        <v>0</v>
      </c>
      <c r="AH66" s="219">
        <f t="shared" si="72"/>
        <v>0</v>
      </c>
      <c r="AI66" s="219">
        <f t="shared" si="72"/>
        <v>0</v>
      </c>
      <c r="AJ66" s="219">
        <f t="shared" si="72"/>
        <v>0</v>
      </c>
      <c r="AK66" s="18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</row>
    <row r="67" spans="1:61" s="1" customFormat="1" ht="20.25" customHeight="1" x14ac:dyDescent="0.2">
      <c r="A67" s="14"/>
      <c r="B67" s="14"/>
      <c r="C67" s="14"/>
      <c r="D67" s="563"/>
      <c r="E67" s="553"/>
      <c r="F67" s="53" t="s">
        <v>105</v>
      </c>
      <c r="G67" s="232" t="e">
        <f>'Gruppe 1'!#REF!</f>
        <v>#REF!</v>
      </c>
      <c r="H67" s="232" t="e">
        <f>G67</f>
        <v>#REF!</v>
      </c>
      <c r="I67" s="232" t="e">
        <f t="shared" ref="I67:AJ67" si="73">H67</f>
        <v>#REF!</v>
      </c>
      <c r="J67" s="232" t="e">
        <f t="shared" si="73"/>
        <v>#REF!</v>
      </c>
      <c r="K67" s="232" t="e">
        <f t="shared" si="73"/>
        <v>#REF!</v>
      </c>
      <c r="L67" s="232" t="e">
        <f t="shared" si="73"/>
        <v>#REF!</v>
      </c>
      <c r="M67" s="232" t="e">
        <f t="shared" si="73"/>
        <v>#REF!</v>
      </c>
      <c r="N67" s="232" t="e">
        <f t="shared" si="73"/>
        <v>#REF!</v>
      </c>
      <c r="O67" s="232" t="e">
        <f t="shared" si="73"/>
        <v>#REF!</v>
      </c>
      <c r="P67" s="232" t="e">
        <f t="shared" si="73"/>
        <v>#REF!</v>
      </c>
      <c r="Q67" s="232" t="e">
        <f t="shared" si="73"/>
        <v>#REF!</v>
      </c>
      <c r="R67" s="232" t="e">
        <f t="shared" si="73"/>
        <v>#REF!</v>
      </c>
      <c r="S67" s="232" t="e">
        <f t="shared" si="73"/>
        <v>#REF!</v>
      </c>
      <c r="T67" s="232" t="e">
        <f t="shared" si="73"/>
        <v>#REF!</v>
      </c>
      <c r="U67" s="232" t="e">
        <f t="shared" si="73"/>
        <v>#REF!</v>
      </c>
      <c r="V67" s="232" t="e">
        <f t="shared" si="73"/>
        <v>#REF!</v>
      </c>
      <c r="W67" s="232" t="e">
        <f t="shared" si="73"/>
        <v>#REF!</v>
      </c>
      <c r="X67" s="232" t="e">
        <f t="shared" si="73"/>
        <v>#REF!</v>
      </c>
      <c r="Y67" s="232" t="e">
        <f t="shared" si="73"/>
        <v>#REF!</v>
      </c>
      <c r="Z67" s="232" t="e">
        <f t="shared" si="73"/>
        <v>#REF!</v>
      </c>
      <c r="AA67" s="232" t="e">
        <f t="shared" si="73"/>
        <v>#REF!</v>
      </c>
      <c r="AB67" s="232" t="e">
        <f t="shared" si="73"/>
        <v>#REF!</v>
      </c>
      <c r="AC67" s="232" t="e">
        <f t="shared" si="73"/>
        <v>#REF!</v>
      </c>
      <c r="AD67" s="232" t="e">
        <f t="shared" si="73"/>
        <v>#REF!</v>
      </c>
      <c r="AE67" s="232" t="e">
        <f t="shared" si="73"/>
        <v>#REF!</v>
      </c>
      <c r="AF67" s="232" t="e">
        <f t="shared" si="73"/>
        <v>#REF!</v>
      </c>
      <c r="AG67" s="232" t="e">
        <f t="shared" si="73"/>
        <v>#REF!</v>
      </c>
      <c r="AH67" s="232" t="e">
        <f t="shared" si="73"/>
        <v>#REF!</v>
      </c>
      <c r="AI67" s="232" t="e">
        <f t="shared" si="73"/>
        <v>#REF!</v>
      </c>
      <c r="AJ67" s="232" t="e">
        <f t="shared" si="73"/>
        <v>#REF!</v>
      </c>
      <c r="AK67" s="18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</row>
    <row r="68" spans="1:61" s="1" customFormat="1" ht="20.25" hidden="1" customHeight="1" x14ac:dyDescent="0.2">
      <c r="A68" s="14"/>
      <c r="B68" s="35">
        <f>B60+1</f>
        <v>9</v>
      </c>
      <c r="C68" s="27">
        <v>1</v>
      </c>
      <c r="D68" s="563"/>
      <c r="E68" s="254" t="s">
        <v>120</v>
      </c>
      <c r="F68" s="105" t="s">
        <v>29</v>
      </c>
      <c r="G68" s="106">
        <f>IFERROR(G63*G64/100*(100-G67)/100,0)</f>
        <v>0</v>
      </c>
      <c r="H68" s="106">
        <f>IFERROR(H63*H64/100*(100-H67)/100,0)</f>
        <v>0</v>
      </c>
      <c r="I68" s="106">
        <f t="shared" ref="I68:AJ68" si="74">IFERROR(I63*I64/100*(100-I67)/100,0)</f>
        <v>0</v>
      </c>
      <c r="J68" s="106">
        <f t="shared" si="74"/>
        <v>0</v>
      </c>
      <c r="K68" s="106">
        <f t="shared" si="74"/>
        <v>0</v>
      </c>
      <c r="L68" s="106">
        <f t="shared" si="74"/>
        <v>0</v>
      </c>
      <c r="M68" s="106">
        <f t="shared" si="74"/>
        <v>0</v>
      </c>
      <c r="N68" s="106">
        <f t="shared" si="74"/>
        <v>0</v>
      </c>
      <c r="O68" s="106">
        <f t="shared" si="74"/>
        <v>0</v>
      </c>
      <c r="P68" s="106">
        <f t="shared" si="74"/>
        <v>0</v>
      </c>
      <c r="Q68" s="106">
        <f t="shared" si="74"/>
        <v>0</v>
      </c>
      <c r="R68" s="106">
        <f t="shared" si="74"/>
        <v>0</v>
      </c>
      <c r="S68" s="106">
        <f t="shared" si="74"/>
        <v>0</v>
      </c>
      <c r="T68" s="106">
        <f t="shared" si="74"/>
        <v>0</v>
      </c>
      <c r="U68" s="106">
        <f t="shared" si="74"/>
        <v>0</v>
      </c>
      <c r="V68" s="106">
        <f t="shared" si="74"/>
        <v>0</v>
      </c>
      <c r="W68" s="106">
        <f t="shared" si="74"/>
        <v>0</v>
      </c>
      <c r="X68" s="106">
        <f t="shared" si="74"/>
        <v>0</v>
      </c>
      <c r="Y68" s="106">
        <f t="shared" si="74"/>
        <v>0</v>
      </c>
      <c r="Z68" s="106">
        <f t="shared" si="74"/>
        <v>0</v>
      </c>
      <c r="AA68" s="106">
        <f t="shared" si="74"/>
        <v>0</v>
      </c>
      <c r="AB68" s="106">
        <f t="shared" si="74"/>
        <v>0</v>
      </c>
      <c r="AC68" s="106">
        <f t="shared" si="74"/>
        <v>0</v>
      </c>
      <c r="AD68" s="106">
        <f t="shared" si="74"/>
        <v>0</v>
      </c>
      <c r="AE68" s="106">
        <f t="shared" si="74"/>
        <v>0</v>
      </c>
      <c r="AF68" s="106">
        <f t="shared" si="74"/>
        <v>0</v>
      </c>
      <c r="AG68" s="106">
        <f t="shared" si="74"/>
        <v>0</v>
      </c>
      <c r="AH68" s="106">
        <f t="shared" si="74"/>
        <v>0</v>
      </c>
      <c r="AI68" s="106">
        <f t="shared" si="74"/>
        <v>0</v>
      </c>
      <c r="AJ68" s="106">
        <f t="shared" si="74"/>
        <v>0</v>
      </c>
      <c r="AK68" s="18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</row>
    <row r="69" spans="1:61" s="1" customFormat="1" ht="20.25" hidden="1" customHeight="1" x14ac:dyDescent="0.2">
      <c r="A69" s="14"/>
      <c r="B69" s="27"/>
      <c r="C69" s="27">
        <f>C68+1</f>
        <v>2</v>
      </c>
      <c r="D69" s="563"/>
      <c r="E69" s="254" t="s">
        <v>120</v>
      </c>
      <c r="F69" s="105" t="s">
        <v>46</v>
      </c>
      <c r="G69" s="113">
        <f>IFERROR(G66/100*G68,0)</f>
        <v>0</v>
      </c>
      <c r="H69" s="113">
        <f>IFERROR(H66/100*H68,0)</f>
        <v>0</v>
      </c>
      <c r="I69" s="113">
        <f t="shared" ref="I69:AJ69" si="75">IFERROR(I66/100*I68,0)</f>
        <v>0</v>
      </c>
      <c r="J69" s="113">
        <f t="shared" si="75"/>
        <v>0</v>
      </c>
      <c r="K69" s="113">
        <f t="shared" si="75"/>
        <v>0</v>
      </c>
      <c r="L69" s="113">
        <f t="shared" si="75"/>
        <v>0</v>
      </c>
      <c r="M69" s="113">
        <f t="shared" si="75"/>
        <v>0</v>
      </c>
      <c r="N69" s="113">
        <f t="shared" si="75"/>
        <v>0</v>
      </c>
      <c r="O69" s="113">
        <f t="shared" si="75"/>
        <v>0</v>
      </c>
      <c r="P69" s="113">
        <f t="shared" si="75"/>
        <v>0</v>
      </c>
      <c r="Q69" s="113">
        <f t="shared" si="75"/>
        <v>0</v>
      </c>
      <c r="R69" s="113">
        <f t="shared" si="75"/>
        <v>0</v>
      </c>
      <c r="S69" s="113">
        <f t="shared" si="75"/>
        <v>0</v>
      </c>
      <c r="T69" s="113">
        <f t="shared" si="75"/>
        <v>0</v>
      </c>
      <c r="U69" s="113">
        <f t="shared" si="75"/>
        <v>0</v>
      </c>
      <c r="V69" s="113">
        <f t="shared" si="75"/>
        <v>0</v>
      </c>
      <c r="W69" s="113">
        <f t="shared" si="75"/>
        <v>0</v>
      </c>
      <c r="X69" s="113">
        <f t="shared" si="75"/>
        <v>0</v>
      </c>
      <c r="Y69" s="113">
        <f t="shared" si="75"/>
        <v>0</v>
      </c>
      <c r="Z69" s="113">
        <f t="shared" si="75"/>
        <v>0</v>
      </c>
      <c r="AA69" s="113">
        <f t="shared" si="75"/>
        <v>0</v>
      </c>
      <c r="AB69" s="113">
        <f t="shared" si="75"/>
        <v>0</v>
      </c>
      <c r="AC69" s="113">
        <f t="shared" si="75"/>
        <v>0</v>
      </c>
      <c r="AD69" s="113">
        <f t="shared" si="75"/>
        <v>0</v>
      </c>
      <c r="AE69" s="113">
        <f t="shared" si="75"/>
        <v>0</v>
      </c>
      <c r="AF69" s="113">
        <f t="shared" si="75"/>
        <v>0</v>
      </c>
      <c r="AG69" s="113">
        <f t="shared" si="75"/>
        <v>0</v>
      </c>
      <c r="AH69" s="113">
        <f t="shared" si="75"/>
        <v>0</v>
      </c>
      <c r="AI69" s="113">
        <f t="shared" si="75"/>
        <v>0</v>
      </c>
      <c r="AJ69" s="113">
        <f t="shared" si="75"/>
        <v>0</v>
      </c>
      <c r="AK69" s="18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</row>
    <row r="70" spans="1:61" s="1" customFormat="1" ht="20.25" hidden="1" customHeight="1" x14ac:dyDescent="0.2">
      <c r="A70" s="14"/>
      <c r="B70" s="14"/>
      <c r="C70" s="27">
        <v>3</v>
      </c>
      <c r="D70" s="563"/>
      <c r="E70" s="254" t="s">
        <v>119</v>
      </c>
      <c r="F70" s="105" t="s">
        <v>95</v>
      </c>
      <c r="G70" s="106">
        <f>IFERROR(G63*G64/88,0)</f>
        <v>0</v>
      </c>
      <c r="H70" s="106">
        <f t="shared" ref="H70:AJ70" si="76">IFERROR(H63*H64/88,0)</f>
        <v>0</v>
      </c>
      <c r="I70" s="106">
        <f t="shared" si="76"/>
        <v>0</v>
      </c>
      <c r="J70" s="106">
        <f t="shared" si="76"/>
        <v>0</v>
      </c>
      <c r="K70" s="106">
        <f t="shared" si="76"/>
        <v>0</v>
      </c>
      <c r="L70" s="106">
        <f t="shared" si="76"/>
        <v>0</v>
      </c>
      <c r="M70" s="106">
        <f t="shared" si="76"/>
        <v>0</v>
      </c>
      <c r="N70" s="106">
        <f t="shared" si="76"/>
        <v>0</v>
      </c>
      <c r="O70" s="106">
        <f t="shared" si="76"/>
        <v>0</v>
      </c>
      <c r="P70" s="106">
        <f t="shared" si="76"/>
        <v>0</v>
      </c>
      <c r="Q70" s="106">
        <f t="shared" si="76"/>
        <v>0</v>
      </c>
      <c r="R70" s="106">
        <f t="shared" si="76"/>
        <v>0</v>
      </c>
      <c r="S70" s="106">
        <f t="shared" si="76"/>
        <v>0</v>
      </c>
      <c r="T70" s="106">
        <f t="shared" si="76"/>
        <v>0</v>
      </c>
      <c r="U70" s="106">
        <f t="shared" si="76"/>
        <v>0</v>
      </c>
      <c r="V70" s="106">
        <f t="shared" si="76"/>
        <v>0</v>
      </c>
      <c r="W70" s="106">
        <f t="shared" si="76"/>
        <v>0</v>
      </c>
      <c r="X70" s="106">
        <f t="shared" si="76"/>
        <v>0</v>
      </c>
      <c r="Y70" s="106">
        <f t="shared" si="76"/>
        <v>0</v>
      </c>
      <c r="Z70" s="106">
        <f t="shared" si="76"/>
        <v>0</v>
      </c>
      <c r="AA70" s="106">
        <f t="shared" si="76"/>
        <v>0</v>
      </c>
      <c r="AB70" s="106">
        <f t="shared" si="76"/>
        <v>0</v>
      </c>
      <c r="AC70" s="106">
        <f t="shared" si="76"/>
        <v>0</v>
      </c>
      <c r="AD70" s="106">
        <f t="shared" si="76"/>
        <v>0</v>
      </c>
      <c r="AE70" s="106">
        <f t="shared" si="76"/>
        <v>0</v>
      </c>
      <c r="AF70" s="106">
        <f t="shared" si="76"/>
        <v>0</v>
      </c>
      <c r="AG70" s="106">
        <f t="shared" si="76"/>
        <v>0</v>
      </c>
      <c r="AH70" s="106">
        <f t="shared" si="76"/>
        <v>0</v>
      </c>
      <c r="AI70" s="106">
        <f t="shared" si="76"/>
        <v>0</v>
      </c>
      <c r="AJ70" s="106">
        <f t="shared" si="76"/>
        <v>0</v>
      </c>
      <c r="AK70" s="18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</row>
    <row r="71" spans="1:61" s="1" customFormat="1" ht="20.25" customHeight="1" x14ac:dyDescent="0.2">
      <c r="A71" s="14"/>
      <c r="B71" s="14"/>
      <c r="C71" s="14"/>
      <c r="D71" s="563"/>
      <c r="E71" s="551" t="e">
        <f>'Gruppe 1'!#REF!</f>
        <v>#REF!</v>
      </c>
      <c r="F71" s="53" t="str">
        <f>$F$6</f>
        <v>FM-Menge (kg)</v>
      </c>
      <c r="G71" s="104"/>
      <c r="H71" s="121" t="str">
        <f t="shared" ref="H71:V71" si="77">IFERROR(G71*H$164/G$164,"-")</f>
        <v>-</v>
      </c>
      <c r="I71" s="121" t="str">
        <f t="shared" si="77"/>
        <v>-</v>
      </c>
      <c r="J71" s="121" t="str">
        <f t="shared" si="77"/>
        <v>-</v>
      </c>
      <c r="K71" s="121" t="str">
        <f t="shared" si="77"/>
        <v>-</v>
      </c>
      <c r="L71" s="121" t="str">
        <f t="shared" si="77"/>
        <v>-</v>
      </c>
      <c r="M71" s="121" t="str">
        <f t="shared" si="77"/>
        <v>-</v>
      </c>
      <c r="N71" s="121" t="str">
        <f t="shared" si="77"/>
        <v>-</v>
      </c>
      <c r="O71" s="121" t="str">
        <f t="shared" si="77"/>
        <v>-</v>
      </c>
      <c r="P71" s="121" t="str">
        <f t="shared" si="77"/>
        <v>-</v>
      </c>
      <c r="Q71" s="121" t="str">
        <f t="shared" si="77"/>
        <v>-</v>
      </c>
      <c r="R71" s="121" t="str">
        <f t="shared" si="77"/>
        <v>-</v>
      </c>
      <c r="S71" s="121" t="str">
        <f t="shared" si="77"/>
        <v>-</v>
      </c>
      <c r="T71" s="121" t="str">
        <f t="shared" si="77"/>
        <v>-</v>
      </c>
      <c r="U71" s="121" t="str">
        <f t="shared" si="77"/>
        <v>-</v>
      </c>
      <c r="V71" s="121" t="str">
        <f t="shared" si="77"/>
        <v>-</v>
      </c>
      <c r="W71" s="121" t="str">
        <f>IFERROR(J71*W$164/J$164,"-")</f>
        <v>-</v>
      </c>
      <c r="X71" s="121" t="str">
        <f>IFERROR(W71*X$164/W$164,"-")</f>
        <v>-</v>
      </c>
      <c r="Y71" s="121" t="str">
        <f>IFERROR(X71*Y$164/X$164,"-")</f>
        <v>-</v>
      </c>
      <c r="Z71" s="121" t="str">
        <f>IFERROR(Y71*Z$164/Y$164,"-")</f>
        <v>-</v>
      </c>
      <c r="AA71" s="121" t="str">
        <f>IFERROR(Z71*AA$164/Z$164,"-")</f>
        <v>-</v>
      </c>
      <c r="AB71" s="121" t="str">
        <f>IFERROR(AA71*AB$164/AA$164,"-")</f>
        <v>-</v>
      </c>
      <c r="AC71" s="121" t="str">
        <f>IFERROR(P71*AC$164/P$164,"-")</f>
        <v>-</v>
      </c>
      <c r="AD71" s="121" t="str">
        <f t="shared" ref="AD71:AJ71" si="78">IFERROR(AC71*AD$164/AC$164,"-")</f>
        <v>-</v>
      </c>
      <c r="AE71" s="121" t="str">
        <f t="shared" si="78"/>
        <v>-</v>
      </c>
      <c r="AF71" s="121" t="str">
        <f t="shared" si="78"/>
        <v>-</v>
      </c>
      <c r="AG71" s="121" t="str">
        <f t="shared" si="78"/>
        <v>-</v>
      </c>
      <c r="AH71" s="121" t="str">
        <f t="shared" si="78"/>
        <v>-</v>
      </c>
      <c r="AI71" s="121" t="str">
        <f t="shared" si="78"/>
        <v>-</v>
      </c>
      <c r="AJ71" s="121" t="str">
        <f t="shared" si="78"/>
        <v>-</v>
      </c>
      <c r="AK71" s="18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</row>
    <row r="72" spans="1:61" s="1" customFormat="1" ht="20.25" customHeight="1" x14ac:dyDescent="0.2">
      <c r="A72" s="14"/>
      <c r="B72" s="14"/>
      <c r="C72" s="14"/>
      <c r="D72" s="563"/>
      <c r="E72" s="552"/>
      <c r="F72" s="53" t="s">
        <v>4</v>
      </c>
      <c r="G72" s="172" t="e">
        <f>'Gruppe 1'!#REF!</f>
        <v>#REF!</v>
      </c>
      <c r="H72" s="114" t="e">
        <f>G72</f>
        <v>#REF!</v>
      </c>
      <c r="I72" s="114" t="e">
        <f t="shared" ref="I72:V73" si="79">H72</f>
        <v>#REF!</v>
      </c>
      <c r="J72" s="114" t="e">
        <f t="shared" si="79"/>
        <v>#REF!</v>
      </c>
      <c r="K72" s="114" t="e">
        <f t="shared" si="79"/>
        <v>#REF!</v>
      </c>
      <c r="L72" s="114" t="e">
        <f t="shared" si="79"/>
        <v>#REF!</v>
      </c>
      <c r="M72" s="114" t="e">
        <f t="shared" si="79"/>
        <v>#REF!</v>
      </c>
      <c r="N72" s="114" t="e">
        <f t="shared" si="79"/>
        <v>#REF!</v>
      </c>
      <c r="O72" s="114" t="e">
        <f t="shared" si="79"/>
        <v>#REF!</v>
      </c>
      <c r="P72" s="114" t="e">
        <f t="shared" si="79"/>
        <v>#REF!</v>
      </c>
      <c r="Q72" s="114" t="e">
        <f t="shared" si="79"/>
        <v>#REF!</v>
      </c>
      <c r="R72" s="114" t="e">
        <f t="shared" si="79"/>
        <v>#REF!</v>
      </c>
      <c r="S72" s="114" t="e">
        <f t="shared" si="79"/>
        <v>#REF!</v>
      </c>
      <c r="T72" s="114" t="e">
        <f t="shared" si="79"/>
        <v>#REF!</v>
      </c>
      <c r="U72" s="114" t="e">
        <f t="shared" si="79"/>
        <v>#REF!</v>
      </c>
      <c r="V72" s="114" t="e">
        <f t="shared" si="79"/>
        <v>#REF!</v>
      </c>
      <c r="W72" s="114" t="e">
        <f>J72</f>
        <v>#REF!</v>
      </c>
      <c r="X72" s="114" t="e">
        <f t="shared" ref="X72:AB73" si="80">W72</f>
        <v>#REF!</v>
      </c>
      <c r="Y72" s="114" t="e">
        <f t="shared" si="80"/>
        <v>#REF!</v>
      </c>
      <c r="Z72" s="114" t="e">
        <f t="shared" si="80"/>
        <v>#REF!</v>
      </c>
      <c r="AA72" s="114" t="e">
        <f t="shared" si="80"/>
        <v>#REF!</v>
      </c>
      <c r="AB72" s="114" t="e">
        <f t="shared" si="80"/>
        <v>#REF!</v>
      </c>
      <c r="AC72" s="114" t="e">
        <f>P72</f>
        <v>#REF!</v>
      </c>
      <c r="AD72" s="114" t="e">
        <f t="shared" ref="AD72:AJ72" si="81">AC72</f>
        <v>#REF!</v>
      </c>
      <c r="AE72" s="114" t="e">
        <f t="shared" si="81"/>
        <v>#REF!</v>
      </c>
      <c r="AF72" s="114" t="e">
        <f t="shared" si="81"/>
        <v>#REF!</v>
      </c>
      <c r="AG72" s="114" t="e">
        <f t="shared" si="81"/>
        <v>#REF!</v>
      </c>
      <c r="AH72" s="114" t="e">
        <f t="shared" si="81"/>
        <v>#REF!</v>
      </c>
      <c r="AI72" s="114" t="e">
        <f t="shared" si="81"/>
        <v>#REF!</v>
      </c>
      <c r="AJ72" s="114" t="e">
        <f t="shared" si="81"/>
        <v>#REF!</v>
      </c>
      <c r="AK72" s="18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</row>
    <row r="73" spans="1:61" s="1" customFormat="1" ht="20.25" customHeight="1" x14ac:dyDescent="0.2">
      <c r="A73" s="14"/>
      <c r="B73" s="14"/>
      <c r="C73" s="14"/>
      <c r="D73" s="563"/>
      <c r="E73" s="552"/>
      <c r="F73" s="53" t="s">
        <v>47</v>
      </c>
      <c r="G73" s="112" t="e">
        <f>'Gruppe 1'!#REF!</f>
        <v>#REF!</v>
      </c>
      <c r="H73" s="116" t="e">
        <f t="shared" ref="H73:AJ73" si="82">G73</f>
        <v>#REF!</v>
      </c>
      <c r="I73" s="116" t="e">
        <f t="shared" si="82"/>
        <v>#REF!</v>
      </c>
      <c r="J73" s="116" t="e">
        <f t="shared" si="82"/>
        <v>#REF!</v>
      </c>
      <c r="K73" s="116" t="e">
        <f t="shared" si="82"/>
        <v>#REF!</v>
      </c>
      <c r="L73" s="116" t="e">
        <f t="shared" si="82"/>
        <v>#REF!</v>
      </c>
      <c r="M73" s="116" t="e">
        <f t="shared" si="82"/>
        <v>#REF!</v>
      </c>
      <c r="N73" s="116" t="e">
        <f t="shared" si="82"/>
        <v>#REF!</v>
      </c>
      <c r="O73" s="116" t="e">
        <f t="shared" si="82"/>
        <v>#REF!</v>
      </c>
      <c r="P73" s="116" t="e">
        <f t="shared" si="82"/>
        <v>#REF!</v>
      </c>
      <c r="Q73" s="116" t="e">
        <f t="shared" si="82"/>
        <v>#REF!</v>
      </c>
      <c r="R73" s="116" t="e">
        <f t="shared" si="79"/>
        <v>#REF!</v>
      </c>
      <c r="S73" s="116" t="e">
        <f t="shared" si="79"/>
        <v>#REF!</v>
      </c>
      <c r="T73" s="116" t="e">
        <f t="shared" si="79"/>
        <v>#REF!</v>
      </c>
      <c r="U73" s="116" t="e">
        <f t="shared" si="79"/>
        <v>#REF!</v>
      </c>
      <c r="V73" s="116" t="e">
        <f t="shared" si="79"/>
        <v>#REF!</v>
      </c>
      <c r="W73" s="116" t="e">
        <f>J73</f>
        <v>#REF!</v>
      </c>
      <c r="X73" s="116" t="e">
        <f t="shared" si="80"/>
        <v>#REF!</v>
      </c>
      <c r="Y73" s="116" t="e">
        <f t="shared" si="80"/>
        <v>#REF!</v>
      </c>
      <c r="Z73" s="116" t="e">
        <f t="shared" si="80"/>
        <v>#REF!</v>
      </c>
      <c r="AA73" s="116" t="e">
        <f t="shared" si="80"/>
        <v>#REF!</v>
      </c>
      <c r="AB73" s="116" t="e">
        <f t="shared" si="80"/>
        <v>#REF!</v>
      </c>
      <c r="AC73" s="116" t="e">
        <f>P73</f>
        <v>#REF!</v>
      </c>
      <c r="AD73" s="116" t="e">
        <f t="shared" si="82"/>
        <v>#REF!</v>
      </c>
      <c r="AE73" s="116" t="e">
        <f t="shared" si="82"/>
        <v>#REF!</v>
      </c>
      <c r="AF73" s="116" t="e">
        <f t="shared" si="82"/>
        <v>#REF!</v>
      </c>
      <c r="AG73" s="116" t="e">
        <f t="shared" si="82"/>
        <v>#REF!</v>
      </c>
      <c r="AH73" s="116" t="e">
        <f t="shared" si="82"/>
        <v>#REF!</v>
      </c>
      <c r="AI73" s="116" t="e">
        <f t="shared" si="82"/>
        <v>#REF!</v>
      </c>
      <c r="AJ73" s="116" t="e">
        <f t="shared" si="82"/>
        <v>#REF!</v>
      </c>
      <c r="AK73" s="18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4" spans="1:61" s="1" customFormat="1" ht="20.25" hidden="1" customHeight="1" x14ac:dyDescent="0.2">
      <c r="A74" s="14"/>
      <c r="B74" s="14"/>
      <c r="C74" s="14"/>
      <c r="D74" s="563"/>
      <c r="E74" s="552"/>
      <c r="F74" s="53" t="s">
        <v>102</v>
      </c>
      <c r="G74" s="219">
        <f>IFERROR(G73*100/G72,0)</f>
        <v>0</v>
      </c>
      <c r="H74" s="219">
        <f t="shared" ref="H74:AJ74" si="83">IFERROR(H73*100/H72,0)</f>
        <v>0</v>
      </c>
      <c r="I74" s="219">
        <f t="shared" si="83"/>
        <v>0</v>
      </c>
      <c r="J74" s="219">
        <f t="shared" si="83"/>
        <v>0</v>
      </c>
      <c r="K74" s="219">
        <f t="shared" si="83"/>
        <v>0</v>
      </c>
      <c r="L74" s="219">
        <f t="shared" si="83"/>
        <v>0</v>
      </c>
      <c r="M74" s="219">
        <f t="shared" si="83"/>
        <v>0</v>
      </c>
      <c r="N74" s="219">
        <f t="shared" si="83"/>
        <v>0</v>
      </c>
      <c r="O74" s="219">
        <f t="shared" si="83"/>
        <v>0</v>
      </c>
      <c r="P74" s="219">
        <f t="shared" si="83"/>
        <v>0</v>
      </c>
      <c r="Q74" s="219">
        <f t="shared" si="83"/>
        <v>0</v>
      </c>
      <c r="R74" s="219">
        <f t="shared" si="83"/>
        <v>0</v>
      </c>
      <c r="S74" s="219">
        <f t="shared" si="83"/>
        <v>0</v>
      </c>
      <c r="T74" s="219">
        <f t="shared" si="83"/>
        <v>0</v>
      </c>
      <c r="U74" s="219">
        <f t="shared" si="83"/>
        <v>0</v>
      </c>
      <c r="V74" s="219">
        <f t="shared" si="83"/>
        <v>0</v>
      </c>
      <c r="W74" s="219">
        <f t="shared" si="83"/>
        <v>0</v>
      </c>
      <c r="X74" s="219">
        <f t="shared" si="83"/>
        <v>0</v>
      </c>
      <c r="Y74" s="219">
        <f t="shared" si="83"/>
        <v>0</v>
      </c>
      <c r="Z74" s="219">
        <f t="shared" si="83"/>
        <v>0</v>
      </c>
      <c r="AA74" s="219">
        <f t="shared" si="83"/>
        <v>0</v>
      </c>
      <c r="AB74" s="219">
        <f t="shared" si="83"/>
        <v>0</v>
      </c>
      <c r="AC74" s="219">
        <f t="shared" si="83"/>
        <v>0</v>
      </c>
      <c r="AD74" s="219">
        <f t="shared" si="83"/>
        <v>0</v>
      </c>
      <c r="AE74" s="219">
        <f t="shared" si="83"/>
        <v>0</v>
      </c>
      <c r="AF74" s="219">
        <f t="shared" si="83"/>
        <v>0</v>
      </c>
      <c r="AG74" s="219">
        <f t="shared" si="83"/>
        <v>0</v>
      </c>
      <c r="AH74" s="219">
        <f t="shared" si="83"/>
        <v>0</v>
      </c>
      <c r="AI74" s="219">
        <f t="shared" si="83"/>
        <v>0</v>
      </c>
      <c r="AJ74" s="219">
        <f t="shared" si="83"/>
        <v>0</v>
      </c>
      <c r="AK74" s="18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</row>
    <row r="75" spans="1:61" s="1" customFormat="1" ht="20.25" customHeight="1" x14ac:dyDescent="0.2">
      <c r="A75" s="14"/>
      <c r="B75" s="14"/>
      <c r="C75" s="14"/>
      <c r="D75" s="563"/>
      <c r="E75" s="553"/>
      <c r="F75" s="53" t="s">
        <v>105</v>
      </c>
      <c r="G75" s="232" t="e">
        <f>'Gruppe 1'!#REF!</f>
        <v>#REF!</v>
      </c>
      <c r="H75" s="232" t="e">
        <f>G75</f>
        <v>#REF!</v>
      </c>
      <c r="I75" s="232" t="e">
        <f t="shared" ref="I75:AJ75" si="84">H75</f>
        <v>#REF!</v>
      </c>
      <c r="J75" s="232" t="e">
        <f t="shared" si="84"/>
        <v>#REF!</v>
      </c>
      <c r="K75" s="232" t="e">
        <f t="shared" si="84"/>
        <v>#REF!</v>
      </c>
      <c r="L75" s="232" t="e">
        <f t="shared" si="84"/>
        <v>#REF!</v>
      </c>
      <c r="M75" s="232" t="e">
        <f t="shared" si="84"/>
        <v>#REF!</v>
      </c>
      <c r="N75" s="232" t="e">
        <f t="shared" si="84"/>
        <v>#REF!</v>
      </c>
      <c r="O75" s="232" t="e">
        <f t="shared" si="84"/>
        <v>#REF!</v>
      </c>
      <c r="P75" s="232" t="e">
        <f t="shared" si="84"/>
        <v>#REF!</v>
      </c>
      <c r="Q75" s="232" t="e">
        <f t="shared" si="84"/>
        <v>#REF!</v>
      </c>
      <c r="R75" s="232" t="e">
        <f t="shared" si="84"/>
        <v>#REF!</v>
      </c>
      <c r="S75" s="232" t="e">
        <f t="shared" si="84"/>
        <v>#REF!</v>
      </c>
      <c r="T75" s="232" t="e">
        <f t="shared" si="84"/>
        <v>#REF!</v>
      </c>
      <c r="U75" s="232" t="e">
        <f t="shared" si="84"/>
        <v>#REF!</v>
      </c>
      <c r="V75" s="232" t="e">
        <f t="shared" si="84"/>
        <v>#REF!</v>
      </c>
      <c r="W75" s="232" t="e">
        <f t="shared" si="84"/>
        <v>#REF!</v>
      </c>
      <c r="X75" s="232" t="e">
        <f t="shared" si="84"/>
        <v>#REF!</v>
      </c>
      <c r="Y75" s="232" t="e">
        <f t="shared" si="84"/>
        <v>#REF!</v>
      </c>
      <c r="Z75" s="232" t="e">
        <f t="shared" si="84"/>
        <v>#REF!</v>
      </c>
      <c r="AA75" s="232" t="e">
        <f t="shared" si="84"/>
        <v>#REF!</v>
      </c>
      <c r="AB75" s="232" t="e">
        <f t="shared" si="84"/>
        <v>#REF!</v>
      </c>
      <c r="AC75" s="232" t="e">
        <f t="shared" si="84"/>
        <v>#REF!</v>
      </c>
      <c r="AD75" s="232" t="e">
        <f t="shared" si="84"/>
        <v>#REF!</v>
      </c>
      <c r="AE75" s="232" t="e">
        <f t="shared" si="84"/>
        <v>#REF!</v>
      </c>
      <c r="AF75" s="232" t="e">
        <f t="shared" si="84"/>
        <v>#REF!</v>
      </c>
      <c r="AG75" s="232" t="e">
        <f t="shared" si="84"/>
        <v>#REF!</v>
      </c>
      <c r="AH75" s="232" t="e">
        <f t="shared" si="84"/>
        <v>#REF!</v>
      </c>
      <c r="AI75" s="232" t="e">
        <f t="shared" si="84"/>
        <v>#REF!</v>
      </c>
      <c r="AJ75" s="232" t="e">
        <f t="shared" si="84"/>
        <v>#REF!</v>
      </c>
      <c r="AK75" s="18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</row>
    <row r="76" spans="1:61" s="1" customFormat="1" ht="20.25" hidden="1" customHeight="1" x14ac:dyDescent="0.2">
      <c r="A76" s="14"/>
      <c r="B76" s="35">
        <f>B68+1</f>
        <v>10</v>
      </c>
      <c r="C76" s="27">
        <v>1</v>
      </c>
      <c r="D76" s="563"/>
      <c r="E76" s="254" t="s">
        <v>120</v>
      </c>
      <c r="F76" s="105" t="s">
        <v>29</v>
      </c>
      <c r="G76" s="106">
        <f>IFERROR(G71*G72/100*(100-G75)/100,0)</f>
        <v>0</v>
      </c>
      <c r="H76" s="106">
        <f>IFERROR(H71*H72/100*(100-H75)/100,0)</f>
        <v>0</v>
      </c>
      <c r="I76" s="106">
        <f t="shared" ref="I76:AJ76" si="85">IFERROR(I71*I72/100*(100-I75)/100,0)</f>
        <v>0</v>
      </c>
      <c r="J76" s="106">
        <f t="shared" si="85"/>
        <v>0</v>
      </c>
      <c r="K76" s="106">
        <f t="shared" si="85"/>
        <v>0</v>
      </c>
      <c r="L76" s="106">
        <f t="shared" si="85"/>
        <v>0</v>
      </c>
      <c r="M76" s="106">
        <f t="shared" si="85"/>
        <v>0</v>
      </c>
      <c r="N76" s="106">
        <f t="shared" si="85"/>
        <v>0</v>
      </c>
      <c r="O76" s="106">
        <f t="shared" si="85"/>
        <v>0</v>
      </c>
      <c r="P76" s="106">
        <f t="shared" si="85"/>
        <v>0</v>
      </c>
      <c r="Q76" s="106">
        <f t="shared" si="85"/>
        <v>0</v>
      </c>
      <c r="R76" s="106">
        <f t="shared" si="85"/>
        <v>0</v>
      </c>
      <c r="S76" s="106">
        <f t="shared" si="85"/>
        <v>0</v>
      </c>
      <c r="T76" s="106">
        <f t="shared" si="85"/>
        <v>0</v>
      </c>
      <c r="U76" s="106">
        <f t="shared" si="85"/>
        <v>0</v>
      </c>
      <c r="V76" s="106">
        <f t="shared" si="85"/>
        <v>0</v>
      </c>
      <c r="W76" s="106">
        <f t="shared" si="85"/>
        <v>0</v>
      </c>
      <c r="X76" s="106">
        <f t="shared" si="85"/>
        <v>0</v>
      </c>
      <c r="Y76" s="106">
        <f t="shared" si="85"/>
        <v>0</v>
      </c>
      <c r="Z76" s="106">
        <f t="shared" si="85"/>
        <v>0</v>
      </c>
      <c r="AA76" s="106">
        <f t="shared" si="85"/>
        <v>0</v>
      </c>
      <c r="AB76" s="106">
        <f t="shared" si="85"/>
        <v>0</v>
      </c>
      <c r="AC76" s="106">
        <f t="shared" si="85"/>
        <v>0</v>
      </c>
      <c r="AD76" s="106">
        <f t="shared" si="85"/>
        <v>0</v>
      </c>
      <c r="AE76" s="106">
        <f t="shared" si="85"/>
        <v>0</v>
      </c>
      <c r="AF76" s="106">
        <f t="shared" si="85"/>
        <v>0</v>
      </c>
      <c r="AG76" s="106">
        <f t="shared" si="85"/>
        <v>0</v>
      </c>
      <c r="AH76" s="106">
        <f t="shared" si="85"/>
        <v>0</v>
      </c>
      <c r="AI76" s="106">
        <f t="shared" si="85"/>
        <v>0</v>
      </c>
      <c r="AJ76" s="106">
        <f t="shared" si="85"/>
        <v>0</v>
      </c>
      <c r="AK76" s="18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</row>
    <row r="77" spans="1:61" s="1" customFormat="1" ht="20.25" hidden="1" customHeight="1" x14ac:dyDescent="0.2">
      <c r="A77" s="14"/>
      <c r="B77" s="27"/>
      <c r="C77" s="27">
        <f>C76+1</f>
        <v>2</v>
      </c>
      <c r="D77" s="563"/>
      <c r="E77" s="254" t="s">
        <v>120</v>
      </c>
      <c r="F77" s="105" t="s">
        <v>46</v>
      </c>
      <c r="G77" s="113">
        <f>IFERROR(G74/100*G76,0)</f>
        <v>0</v>
      </c>
      <c r="H77" s="113">
        <f>IFERROR(H74/100*H76,0)</f>
        <v>0</v>
      </c>
      <c r="I77" s="113">
        <f t="shared" ref="I77:AJ77" si="86">IFERROR(I74/100*I76,0)</f>
        <v>0</v>
      </c>
      <c r="J77" s="113">
        <f t="shared" si="86"/>
        <v>0</v>
      </c>
      <c r="K77" s="113">
        <f t="shared" si="86"/>
        <v>0</v>
      </c>
      <c r="L77" s="113">
        <f t="shared" si="86"/>
        <v>0</v>
      </c>
      <c r="M77" s="113">
        <f t="shared" si="86"/>
        <v>0</v>
      </c>
      <c r="N77" s="113">
        <f t="shared" si="86"/>
        <v>0</v>
      </c>
      <c r="O77" s="113">
        <f t="shared" si="86"/>
        <v>0</v>
      </c>
      <c r="P77" s="113">
        <f t="shared" si="86"/>
        <v>0</v>
      </c>
      <c r="Q77" s="113">
        <f t="shared" si="86"/>
        <v>0</v>
      </c>
      <c r="R77" s="113">
        <f t="shared" si="86"/>
        <v>0</v>
      </c>
      <c r="S77" s="113">
        <f t="shared" si="86"/>
        <v>0</v>
      </c>
      <c r="T77" s="113">
        <f t="shared" si="86"/>
        <v>0</v>
      </c>
      <c r="U77" s="113">
        <f t="shared" si="86"/>
        <v>0</v>
      </c>
      <c r="V77" s="113">
        <f t="shared" si="86"/>
        <v>0</v>
      </c>
      <c r="W77" s="113">
        <f t="shared" si="86"/>
        <v>0</v>
      </c>
      <c r="X77" s="113">
        <f t="shared" si="86"/>
        <v>0</v>
      </c>
      <c r="Y77" s="113">
        <f t="shared" si="86"/>
        <v>0</v>
      </c>
      <c r="Z77" s="113">
        <f t="shared" si="86"/>
        <v>0</v>
      </c>
      <c r="AA77" s="113">
        <f t="shared" si="86"/>
        <v>0</v>
      </c>
      <c r="AB77" s="113">
        <f t="shared" si="86"/>
        <v>0</v>
      </c>
      <c r="AC77" s="113">
        <f t="shared" si="86"/>
        <v>0</v>
      </c>
      <c r="AD77" s="113">
        <f t="shared" si="86"/>
        <v>0</v>
      </c>
      <c r="AE77" s="113">
        <f t="shared" si="86"/>
        <v>0</v>
      </c>
      <c r="AF77" s="113">
        <f t="shared" si="86"/>
        <v>0</v>
      </c>
      <c r="AG77" s="113">
        <f t="shared" si="86"/>
        <v>0</v>
      </c>
      <c r="AH77" s="113">
        <f t="shared" si="86"/>
        <v>0</v>
      </c>
      <c r="AI77" s="113">
        <f t="shared" si="86"/>
        <v>0</v>
      </c>
      <c r="AJ77" s="113">
        <f t="shared" si="86"/>
        <v>0</v>
      </c>
      <c r="AK77" s="18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</row>
    <row r="78" spans="1:61" s="1" customFormat="1" ht="20.25" hidden="1" customHeight="1" x14ac:dyDescent="0.2">
      <c r="A78" s="14"/>
      <c r="B78" s="14"/>
      <c r="C78" s="27">
        <v>3</v>
      </c>
      <c r="D78" s="563"/>
      <c r="E78" s="254" t="s">
        <v>119</v>
      </c>
      <c r="F78" s="105" t="s">
        <v>95</v>
      </c>
      <c r="G78" s="106">
        <f>IFERROR(G71*G72/88,0)</f>
        <v>0</v>
      </c>
      <c r="H78" s="106">
        <f t="shared" ref="H78:AJ78" si="87">IFERROR(H71*H72/88,0)</f>
        <v>0</v>
      </c>
      <c r="I78" s="106">
        <f t="shared" si="87"/>
        <v>0</v>
      </c>
      <c r="J78" s="106">
        <f t="shared" si="87"/>
        <v>0</v>
      </c>
      <c r="K78" s="106">
        <f t="shared" si="87"/>
        <v>0</v>
      </c>
      <c r="L78" s="106">
        <f t="shared" si="87"/>
        <v>0</v>
      </c>
      <c r="M78" s="106">
        <f t="shared" si="87"/>
        <v>0</v>
      </c>
      <c r="N78" s="106">
        <f t="shared" si="87"/>
        <v>0</v>
      </c>
      <c r="O78" s="106">
        <f t="shared" si="87"/>
        <v>0</v>
      </c>
      <c r="P78" s="106">
        <f t="shared" si="87"/>
        <v>0</v>
      </c>
      <c r="Q78" s="106">
        <f t="shared" si="87"/>
        <v>0</v>
      </c>
      <c r="R78" s="106">
        <f t="shared" si="87"/>
        <v>0</v>
      </c>
      <c r="S78" s="106">
        <f t="shared" si="87"/>
        <v>0</v>
      </c>
      <c r="T78" s="106">
        <f t="shared" si="87"/>
        <v>0</v>
      </c>
      <c r="U78" s="106">
        <f t="shared" si="87"/>
        <v>0</v>
      </c>
      <c r="V78" s="106">
        <f t="shared" si="87"/>
        <v>0</v>
      </c>
      <c r="W78" s="106">
        <f t="shared" si="87"/>
        <v>0</v>
      </c>
      <c r="X78" s="106">
        <f t="shared" si="87"/>
        <v>0</v>
      </c>
      <c r="Y78" s="106">
        <f t="shared" si="87"/>
        <v>0</v>
      </c>
      <c r="Z78" s="106">
        <f t="shared" si="87"/>
        <v>0</v>
      </c>
      <c r="AA78" s="106">
        <f t="shared" si="87"/>
        <v>0</v>
      </c>
      <c r="AB78" s="106">
        <f t="shared" si="87"/>
        <v>0</v>
      </c>
      <c r="AC78" s="106">
        <f t="shared" si="87"/>
        <v>0</v>
      </c>
      <c r="AD78" s="106">
        <f t="shared" si="87"/>
        <v>0</v>
      </c>
      <c r="AE78" s="106">
        <f t="shared" si="87"/>
        <v>0</v>
      </c>
      <c r="AF78" s="106">
        <f t="shared" si="87"/>
        <v>0</v>
      </c>
      <c r="AG78" s="106">
        <f t="shared" si="87"/>
        <v>0</v>
      </c>
      <c r="AH78" s="106">
        <f t="shared" si="87"/>
        <v>0</v>
      </c>
      <c r="AI78" s="106">
        <f t="shared" si="87"/>
        <v>0</v>
      </c>
      <c r="AJ78" s="106">
        <f t="shared" si="87"/>
        <v>0</v>
      </c>
      <c r="AK78" s="18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</row>
    <row r="79" spans="1:61" s="1" customFormat="1" ht="20.25" customHeight="1" x14ac:dyDescent="0.2">
      <c r="A79" s="14"/>
      <c r="B79" s="14"/>
      <c r="C79" s="14"/>
      <c r="D79" s="563"/>
      <c r="E79" s="551" t="e">
        <f>'Gruppe 1'!#REF!</f>
        <v>#REF!</v>
      </c>
      <c r="F79" s="53" t="str">
        <f>$F$6</f>
        <v>FM-Menge (kg)</v>
      </c>
      <c r="G79" s="104"/>
      <c r="H79" s="121" t="str">
        <f t="shared" ref="H79:V79" si="88">IFERROR(G79*H$164/G$164,"-")</f>
        <v>-</v>
      </c>
      <c r="I79" s="121" t="str">
        <f t="shared" si="88"/>
        <v>-</v>
      </c>
      <c r="J79" s="121" t="str">
        <f t="shared" si="88"/>
        <v>-</v>
      </c>
      <c r="K79" s="121" t="str">
        <f t="shared" si="88"/>
        <v>-</v>
      </c>
      <c r="L79" s="121" t="str">
        <f t="shared" si="88"/>
        <v>-</v>
      </c>
      <c r="M79" s="121" t="str">
        <f t="shared" si="88"/>
        <v>-</v>
      </c>
      <c r="N79" s="121" t="str">
        <f t="shared" si="88"/>
        <v>-</v>
      </c>
      <c r="O79" s="121" t="str">
        <f t="shared" si="88"/>
        <v>-</v>
      </c>
      <c r="P79" s="121" t="str">
        <f t="shared" si="88"/>
        <v>-</v>
      </c>
      <c r="Q79" s="121" t="str">
        <f t="shared" si="88"/>
        <v>-</v>
      </c>
      <c r="R79" s="121" t="str">
        <f t="shared" si="88"/>
        <v>-</v>
      </c>
      <c r="S79" s="121" t="str">
        <f t="shared" si="88"/>
        <v>-</v>
      </c>
      <c r="T79" s="121" t="str">
        <f t="shared" si="88"/>
        <v>-</v>
      </c>
      <c r="U79" s="121" t="str">
        <f t="shared" si="88"/>
        <v>-</v>
      </c>
      <c r="V79" s="121" t="str">
        <f t="shared" si="88"/>
        <v>-</v>
      </c>
      <c r="W79" s="121" t="str">
        <f>IFERROR(J79*W$164/J$164,"-")</f>
        <v>-</v>
      </c>
      <c r="X79" s="121" t="str">
        <f>IFERROR(W79*X$164/W$164,"-")</f>
        <v>-</v>
      </c>
      <c r="Y79" s="121" t="str">
        <f>IFERROR(X79*Y$164/X$164,"-")</f>
        <v>-</v>
      </c>
      <c r="Z79" s="121" t="str">
        <f>IFERROR(Y79*Z$164/Y$164,"-")</f>
        <v>-</v>
      </c>
      <c r="AA79" s="121" t="str">
        <f>IFERROR(Z79*AA$164/Z$164,"-")</f>
        <v>-</v>
      </c>
      <c r="AB79" s="121" t="str">
        <f>IFERROR(AA79*AB$164/AA$164,"-")</f>
        <v>-</v>
      </c>
      <c r="AC79" s="121" t="str">
        <f>IFERROR(P79*AC$164/P$164,"-")</f>
        <v>-</v>
      </c>
      <c r="AD79" s="121" t="str">
        <f t="shared" ref="AD79:AJ79" si="89">IFERROR(AC79*AD$164/AC$164,"-")</f>
        <v>-</v>
      </c>
      <c r="AE79" s="121" t="str">
        <f t="shared" si="89"/>
        <v>-</v>
      </c>
      <c r="AF79" s="121" t="str">
        <f t="shared" si="89"/>
        <v>-</v>
      </c>
      <c r="AG79" s="121" t="str">
        <f t="shared" si="89"/>
        <v>-</v>
      </c>
      <c r="AH79" s="121" t="str">
        <f t="shared" si="89"/>
        <v>-</v>
      </c>
      <c r="AI79" s="121" t="str">
        <f t="shared" si="89"/>
        <v>-</v>
      </c>
      <c r="AJ79" s="121" t="str">
        <f t="shared" si="89"/>
        <v>-</v>
      </c>
      <c r="AK79" s="18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</row>
    <row r="80" spans="1:61" s="1" customFormat="1" ht="20.25" customHeight="1" x14ac:dyDescent="0.2">
      <c r="A80" s="14"/>
      <c r="B80" s="14"/>
      <c r="C80" s="14"/>
      <c r="D80" s="563"/>
      <c r="E80" s="552"/>
      <c r="F80" s="53" t="s">
        <v>4</v>
      </c>
      <c r="G80" s="172" t="e">
        <f>'Gruppe 1'!#REF!</f>
        <v>#REF!</v>
      </c>
      <c r="H80" s="114" t="e">
        <f>G80</f>
        <v>#REF!</v>
      </c>
      <c r="I80" s="114" t="e">
        <f t="shared" ref="I80:V81" si="90">H80</f>
        <v>#REF!</v>
      </c>
      <c r="J80" s="114" t="e">
        <f t="shared" si="90"/>
        <v>#REF!</v>
      </c>
      <c r="K80" s="114" t="e">
        <f t="shared" si="90"/>
        <v>#REF!</v>
      </c>
      <c r="L80" s="114" t="e">
        <f t="shared" si="90"/>
        <v>#REF!</v>
      </c>
      <c r="M80" s="114" t="e">
        <f t="shared" si="90"/>
        <v>#REF!</v>
      </c>
      <c r="N80" s="114" t="e">
        <f t="shared" si="90"/>
        <v>#REF!</v>
      </c>
      <c r="O80" s="114" t="e">
        <f t="shared" si="90"/>
        <v>#REF!</v>
      </c>
      <c r="P80" s="114" t="e">
        <f t="shared" si="90"/>
        <v>#REF!</v>
      </c>
      <c r="Q80" s="114" t="e">
        <f t="shared" si="90"/>
        <v>#REF!</v>
      </c>
      <c r="R80" s="114" t="e">
        <f t="shared" si="90"/>
        <v>#REF!</v>
      </c>
      <c r="S80" s="114" t="e">
        <f t="shared" si="90"/>
        <v>#REF!</v>
      </c>
      <c r="T80" s="114" t="e">
        <f t="shared" si="90"/>
        <v>#REF!</v>
      </c>
      <c r="U80" s="114" t="e">
        <f t="shared" si="90"/>
        <v>#REF!</v>
      </c>
      <c r="V80" s="114" t="e">
        <f t="shared" si="90"/>
        <v>#REF!</v>
      </c>
      <c r="W80" s="114" t="e">
        <f>J80</f>
        <v>#REF!</v>
      </c>
      <c r="X80" s="114" t="e">
        <f t="shared" ref="X80:AB81" si="91">W80</f>
        <v>#REF!</v>
      </c>
      <c r="Y80" s="114" t="e">
        <f t="shared" si="91"/>
        <v>#REF!</v>
      </c>
      <c r="Z80" s="114" t="e">
        <f t="shared" si="91"/>
        <v>#REF!</v>
      </c>
      <c r="AA80" s="114" t="e">
        <f t="shared" si="91"/>
        <v>#REF!</v>
      </c>
      <c r="AB80" s="114" t="e">
        <f t="shared" si="91"/>
        <v>#REF!</v>
      </c>
      <c r="AC80" s="114" t="e">
        <f>P80</f>
        <v>#REF!</v>
      </c>
      <c r="AD80" s="114" t="e">
        <f t="shared" ref="AD80:AJ80" si="92">AC80</f>
        <v>#REF!</v>
      </c>
      <c r="AE80" s="114" t="e">
        <f t="shared" si="92"/>
        <v>#REF!</v>
      </c>
      <c r="AF80" s="114" t="e">
        <f t="shared" si="92"/>
        <v>#REF!</v>
      </c>
      <c r="AG80" s="114" t="e">
        <f t="shared" si="92"/>
        <v>#REF!</v>
      </c>
      <c r="AH80" s="114" t="e">
        <f t="shared" si="92"/>
        <v>#REF!</v>
      </c>
      <c r="AI80" s="114" t="e">
        <f t="shared" si="92"/>
        <v>#REF!</v>
      </c>
      <c r="AJ80" s="114" t="e">
        <f t="shared" si="92"/>
        <v>#REF!</v>
      </c>
      <c r="AK80" s="18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</row>
    <row r="81" spans="1:61" s="1" customFormat="1" ht="20.25" customHeight="1" x14ac:dyDescent="0.2">
      <c r="A81" s="14"/>
      <c r="B81" s="14"/>
      <c r="C81" s="14"/>
      <c r="D81" s="563"/>
      <c r="E81" s="552"/>
      <c r="F81" s="53" t="s">
        <v>47</v>
      </c>
      <c r="G81" s="112" t="e">
        <f>'Gruppe 1'!#REF!</f>
        <v>#REF!</v>
      </c>
      <c r="H81" s="116" t="e">
        <f t="shared" ref="H81:AJ81" si="93">G81</f>
        <v>#REF!</v>
      </c>
      <c r="I81" s="116" t="e">
        <f t="shared" si="93"/>
        <v>#REF!</v>
      </c>
      <c r="J81" s="116" t="e">
        <f t="shared" si="93"/>
        <v>#REF!</v>
      </c>
      <c r="K81" s="116" t="e">
        <f t="shared" si="93"/>
        <v>#REF!</v>
      </c>
      <c r="L81" s="116" t="e">
        <f t="shared" si="93"/>
        <v>#REF!</v>
      </c>
      <c r="M81" s="116" t="e">
        <f t="shared" si="93"/>
        <v>#REF!</v>
      </c>
      <c r="N81" s="116" t="e">
        <f t="shared" si="93"/>
        <v>#REF!</v>
      </c>
      <c r="O81" s="116" t="e">
        <f t="shared" si="93"/>
        <v>#REF!</v>
      </c>
      <c r="P81" s="116" t="e">
        <f t="shared" si="93"/>
        <v>#REF!</v>
      </c>
      <c r="Q81" s="116" t="e">
        <f t="shared" si="93"/>
        <v>#REF!</v>
      </c>
      <c r="R81" s="116" t="e">
        <f t="shared" si="90"/>
        <v>#REF!</v>
      </c>
      <c r="S81" s="116" t="e">
        <f t="shared" si="90"/>
        <v>#REF!</v>
      </c>
      <c r="T81" s="116" t="e">
        <f t="shared" si="90"/>
        <v>#REF!</v>
      </c>
      <c r="U81" s="116" t="e">
        <f t="shared" si="90"/>
        <v>#REF!</v>
      </c>
      <c r="V81" s="116" t="e">
        <f t="shared" si="90"/>
        <v>#REF!</v>
      </c>
      <c r="W81" s="116" t="e">
        <f>J81</f>
        <v>#REF!</v>
      </c>
      <c r="X81" s="116" t="e">
        <f t="shared" si="91"/>
        <v>#REF!</v>
      </c>
      <c r="Y81" s="116" t="e">
        <f t="shared" si="91"/>
        <v>#REF!</v>
      </c>
      <c r="Z81" s="116" t="e">
        <f t="shared" si="91"/>
        <v>#REF!</v>
      </c>
      <c r="AA81" s="116" t="e">
        <f t="shared" si="91"/>
        <v>#REF!</v>
      </c>
      <c r="AB81" s="116" t="e">
        <f t="shared" si="91"/>
        <v>#REF!</v>
      </c>
      <c r="AC81" s="116" t="e">
        <f>P81</f>
        <v>#REF!</v>
      </c>
      <c r="AD81" s="116" t="e">
        <f t="shared" si="93"/>
        <v>#REF!</v>
      </c>
      <c r="AE81" s="116" t="e">
        <f t="shared" si="93"/>
        <v>#REF!</v>
      </c>
      <c r="AF81" s="116" t="e">
        <f t="shared" si="93"/>
        <v>#REF!</v>
      </c>
      <c r="AG81" s="116" t="e">
        <f t="shared" si="93"/>
        <v>#REF!</v>
      </c>
      <c r="AH81" s="116" t="e">
        <f t="shared" si="93"/>
        <v>#REF!</v>
      </c>
      <c r="AI81" s="116" t="e">
        <f t="shared" si="93"/>
        <v>#REF!</v>
      </c>
      <c r="AJ81" s="116" t="e">
        <f t="shared" si="93"/>
        <v>#REF!</v>
      </c>
      <c r="AK81" s="18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</row>
    <row r="82" spans="1:61" s="1" customFormat="1" ht="20.25" hidden="1" customHeight="1" x14ac:dyDescent="0.2">
      <c r="A82" s="14"/>
      <c r="B82" s="14"/>
      <c r="C82" s="14"/>
      <c r="D82" s="563"/>
      <c r="E82" s="552"/>
      <c r="F82" s="53" t="s">
        <v>102</v>
      </c>
      <c r="G82" s="219">
        <f>IFERROR(G81*100/G80,0)</f>
        <v>0</v>
      </c>
      <c r="H82" s="219">
        <f t="shared" ref="H82:AJ82" si="94">IFERROR(H81*100/H80,0)</f>
        <v>0</v>
      </c>
      <c r="I82" s="219">
        <f t="shared" si="94"/>
        <v>0</v>
      </c>
      <c r="J82" s="219">
        <f t="shared" si="94"/>
        <v>0</v>
      </c>
      <c r="K82" s="219">
        <f t="shared" si="94"/>
        <v>0</v>
      </c>
      <c r="L82" s="219">
        <f t="shared" si="94"/>
        <v>0</v>
      </c>
      <c r="M82" s="219">
        <f t="shared" si="94"/>
        <v>0</v>
      </c>
      <c r="N82" s="219">
        <f t="shared" si="94"/>
        <v>0</v>
      </c>
      <c r="O82" s="219">
        <f t="shared" si="94"/>
        <v>0</v>
      </c>
      <c r="P82" s="219">
        <f t="shared" si="94"/>
        <v>0</v>
      </c>
      <c r="Q82" s="219">
        <f t="shared" si="94"/>
        <v>0</v>
      </c>
      <c r="R82" s="219">
        <f t="shared" si="94"/>
        <v>0</v>
      </c>
      <c r="S82" s="219">
        <f t="shared" si="94"/>
        <v>0</v>
      </c>
      <c r="T82" s="219">
        <f t="shared" si="94"/>
        <v>0</v>
      </c>
      <c r="U82" s="219">
        <f t="shared" si="94"/>
        <v>0</v>
      </c>
      <c r="V82" s="219">
        <f t="shared" si="94"/>
        <v>0</v>
      </c>
      <c r="W82" s="219">
        <f t="shared" si="94"/>
        <v>0</v>
      </c>
      <c r="X82" s="219">
        <f t="shared" si="94"/>
        <v>0</v>
      </c>
      <c r="Y82" s="219">
        <f t="shared" si="94"/>
        <v>0</v>
      </c>
      <c r="Z82" s="219">
        <f t="shared" si="94"/>
        <v>0</v>
      </c>
      <c r="AA82" s="219">
        <f t="shared" si="94"/>
        <v>0</v>
      </c>
      <c r="AB82" s="219">
        <f t="shared" si="94"/>
        <v>0</v>
      </c>
      <c r="AC82" s="219">
        <f t="shared" si="94"/>
        <v>0</v>
      </c>
      <c r="AD82" s="219">
        <f t="shared" si="94"/>
        <v>0</v>
      </c>
      <c r="AE82" s="219">
        <f t="shared" si="94"/>
        <v>0</v>
      </c>
      <c r="AF82" s="219">
        <f t="shared" si="94"/>
        <v>0</v>
      </c>
      <c r="AG82" s="219">
        <f t="shared" si="94"/>
        <v>0</v>
      </c>
      <c r="AH82" s="219">
        <f t="shared" si="94"/>
        <v>0</v>
      </c>
      <c r="AI82" s="219">
        <f t="shared" si="94"/>
        <v>0</v>
      </c>
      <c r="AJ82" s="219">
        <f t="shared" si="94"/>
        <v>0</v>
      </c>
      <c r="AK82" s="18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</row>
    <row r="83" spans="1:61" s="1" customFormat="1" ht="20.25" customHeight="1" x14ac:dyDescent="0.2">
      <c r="A83" s="14"/>
      <c r="B83" s="14"/>
      <c r="C83" s="14"/>
      <c r="D83" s="563"/>
      <c r="E83" s="553"/>
      <c r="F83" s="53" t="s">
        <v>105</v>
      </c>
      <c r="G83" s="232" t="e">
        <f>'Gruppe 1'!#REF!</f>
        <v>#REF!</v>
      </c>
      <c r="H83" s="232" t="e">
        <f>G83</f>
        <v>#REF!</v>
      </c>
      <c r="I83" s="232" t="e">
        <f t="shared" ref="I83:AJ83" si="95">H83</f>
        <v>#REF!</v>
      </c>
      <c r="J83" s="232" t="e">
        <f t="shared" si="95"/>
        <v>#REF!</v>
      </c>
      <c r="K83" s="232" t="e">
        <f t="shared" si="95"/>
        <v>#REF!</v>
      </c>
      <c r="L83" s="232" t="e">
        <f t="shared" si="95"/>
        <v>#REF!</v>
      </c>
      <c r="M83" s="232" t="e">
        <f t="shared" si="95"/>
        <v>#REF!</v>
      </c>
      <c r="N83" s="232" t="e">
        <f t="shared" si="95"/>
        <v>#REF!</v>
      </c>
      <c r="O83" s="232" t="e">
        <f t="shared" si="95"/>
        <v>#REF!</v>
      </c>
      <c r="P83" s="232" t="e">
        <f t="shared" si="95"/>
        <v>#REF!</v>
      </c>
      <c r="Q83" s="232" t="e">
        <f t="shared" si="95"/>
        <v>#REF!</v>
      </c>
      <c r="R83" s="232" t="e">
        <f t="shared" si="95"/>
        <v>#REF!</v>
      </c>
      <c r="S83" s="232" t="e">
        <f t="shared" si="95"/>
        <v>#REF!</v>
      </c>
      <c r="T83" s="232" t="e">
        <f t="shared" si="95"/>
        <v>#REF!</v>
      </c>
      <c r="U83" s="232" t="e">
        <f t="shared" si="95"/>
        <v>#REF!</v>
      </c>
      <c r="V83" s="232" t="e">
        <f t="shared" si="95"/>
        <v>#REF!</v>
      </c>
      <c r="W83" s="232" t="e">
        <f t="shared" si="95"/>
        <v>#REF!</v>
      </c>
      <c r="X83" s="232" t="e">
        <f t="shared" si="95"/>
        <v>#REF!</v>
      </c>
      <c r="Y83" s="232" t="e">
        <f t="shared" si="95"/>
        <v>#REF!</v>
      </c>
      <c r="Z83" s="232" t="e">
        <f t="shared" si="95"/>
        <v>#REF!</v>
      </c>
      <c r="AA83" s="232" t="e">
        <f t="shared" si="95"/>
        <v>#REF!</v>
      </c>
      <c r="AB83" s="232" t="e">
        <f t="shared" si="95"/>
        <v>#REF!</v>
      </c>
      <c r="AC83" s="232" t="e">
        <f t="shared" si="95"/>
        <v>#REF!</v>
      </c>
      <c r="AD83" s="232" t="e">
        <f t="shared" si="95"/>
        <v>#REF!</v>
      </c>
      <c r="AE83" s="232" t="e">
        <f t="shared" si="95"/>
        <v>#REF!</v>
      </c>
      <c r="AF83" s="232" t="e">
        <f t="shared" si="95"/>
        <v>#REF!</v>
      </c>
      <c r="AG83" s="232" t="e">
        <f t="shared" si="95"/>
        <v>#REF!</v>
      </c>
      <c r="AH83" s="232" t="e">
        <f t="shared" si="95"/>
        <v>#REF!</v>
      </c>
      <c r="AI83" s="232" t="e">
        <f t="shared" si="95"/>
        <v>#REF!</v>
      </c>
      <c r="AJ83" s="232" t="e">
        <f t="shared" si="95"/>
        <v>#REF!</v>
      </c>
      <c r="AK83" s="18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</row>
    <row r="84" spans="1:61" s="1" customFormat="1" ht="20.25" hidden="1" customHeight="1" x14ac:dyDescent="0.2">
      <c r="A84" s="14"/>
      <c r="B84" s="35">
        <f>B76+1</f>
        <v>11</v>
      </c>
      <c r="C84" s="27">
        <v>1</v>
      </c>
      <c r="D84" s="563"/>
      <c r="E84" s="254" t="s">
        <v>120</v>
      </c>
      <c r="F84" s="105" t="s">
        <v>29</v>
      </c>
      <c r="G84" s="106">
        <f>IFERROR(G79*G80/100*(100-G83)/100,0)</f>
        <v>0</v>
      </c>
      <c r="H84" s="106">
        <f>IFERROR(H79*H80/100*(100-H83)/100,0)</f>
        <v>0</v>
      </c>
      <c r="I84" s="106">
        <f t="shared" ref="I84:AJ84" si="96">IFERROR(I79*I80/100*(100-I83)/100,0)</f>
        <v>0</v>
      </c>
      <c r="J84" s="106">
        <f t="shared" si="96"/>
        <v>0</v>
      </c>
      <c r="K84" s="106">
        <f t="shared" si="96"/>
        <v>0</v>
      </c>
      <c r="L84" s="106">
        <f t="shared" si="96"/>
        <v>0</v>
      </c>
      <c r="M84" s="106">
        <f t="shared" si="96"/>
        <v>0</v>
      </c>
      <c r="N84" s="106">
        <f t="shared" si="96"/>
        <v>0</v>
      </c>
      <c r="O84" s="106">
        <f t="shared" si="96"/>
        <v>0</v>
      </c>
      <c r="P84" s="106">
        <f t="shared" si="96"/>
        <v>0</v>
      </c>
      <c r="Q84" s="106">
        <f t="shared" si="96"/>
        <v>0</v>
      </c>
      <c r="R84" s="106">
        <f t="shared" si="96"/>
        <v>0</v>
      </c>
      <c r="S84" s="106">
        <f t="shared" si="96"/>
        <v>0</v>
      </c>
      <c r="T84" s="106">
        <f t="shared" si="96"/>
        <v>0</v>
      </c>
      <c r="U84" s="106">
        <f t="shared" si="96"/>
        <v>0</v>
      </c>
      <c r="V84" s="106">
        <f t="shared" si="96"/>
        <v>0</v>
      </c>
      <c r="W84" s="106">
        <f t="shared" si="96"/>
        <v>0</v>
      </c>
      <c r="X84" s="106">
        <f t="shared" si="96"/>
        <v>0</v>
      </c>
      <c r="Y84" s="106">
        <f t="shared" si="96"/>
        <v>0</v>
      </c>
      <c r="Z84" s="106">
        <f t="shared" si="96"/>
        <v>0</v>
      </c>
      <c r="AA84" s="106">
        <f t="shared" si="96"/>
        <v>0</v>
      </c>
      <c r="AB84" s="106">
        <f t="shared" si="96"/>
        <v>0</v>
      </c>
      <c r="AC84" s="106">
        <f t="shared" si="96"/>
        <v>0</v>
      </c>
      <c r="AD84" s="106">
        <f t="shared" si="96"/>
        <v>0</v>
      </c>
      <c r="AE84" s="106">
        <f t="shared" si="96"/>
        <v>0</v>
      </c>
      <c r="AF84" s="106">
        <f t="shared" si="96"/>
        <v>0</v>
      </c>
      <c r="AG84" s="106">
        <f t="shared" si="96"/>
        <v>0</v>
      </c>
      <c r="AH84" s="106">
        <f t="shared" si="96"/>
        <v>0</v>
      </c>
      <c r="AI84" s="106">
        <f t="shared" si="96"/>
        <v>0</v>
      </c>
      <c r="AJ84" s="106">
        <f t="shared" si="96"/>
        <v>0</v>
      </c>
      <c r="AK84" s="18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</row>
    <row r="85" spans="1:61" s="1" customFormat="1" ht="20.25" hidden="1" customHeight="1" x14ac:dyDescent="0.2">
      <c r="A85" s="14"/>
      <c r="B85" s="27"/>
      <c r="C85" s="27">
        <f>C84+1</f>
        <v>2</v>
      </c>
      <c r="D85" s="563"/>
      <c r="E85" s="254" t="s">
        <v>120</v>
      </c>
      <c r="F85" s="105" t="s">
        <v>46</v>
      </c>
      <c r="G85" s="113">
        <f>IFERROR(G82/100*G84,0)</f>
        <v>0</v>
      </c>
      <c r="H85" s="113">
        <f>IFERROR(H82/100*H84,0)</f>
        <v>0</v>
      </c>
      <c r="I85" s="113">
        <f t="shared" ref="I85:AJ85" si="97">IFERROR(I82/100*I84,0)</f>
        <v>0</v>
      </c>
      <c r="J85" s="113">
        <f t="shared" si="97"/>
        <v>0</v>
      </c>
      <c r="K85" s="113">
        <f t="shared" si="97"/>
        <v>0</v>
      </c>
      <c r="L85" s="113">
        <f t="shared" si="97"/>
        <v>0</v>
      </c>
      <c r="M85" s="113">
        <f t="shared" si="97"/>
        <v>0</v>
      </c>
      <c r="N85" s="113">
        <f t="shared" si="97"/>
        <v>0</v>
      </c>
      <c r="O85" s="113">
        <f t="shared" si="97"/>
        <v>0</v>
      </c>
      <c r="P85" s="113">
        <f t="shared" si="97"/>
        <v>0</v>
      </c>
      <c r="Q85" s="113">
        <f t="shared" si="97"/>
        <v>0</v>
      </c>
      <c r="R85" s="113">
        <f t="shared" si="97"/>
        <v>0</v>
      </c>
      <c r="S85" s="113">
        <f t="shared" si="97"/>
        <v>0</v>
      </c>
      <c r="T85" s="113">
        <f t="shared" si="97"/>
        <v>0</v>
      </c>
      <c r="U85" s="113">
        <f t="shared" si="97"/>
        <v>0</v>
      </c>
      <c r="V85" s="113">
        <f t="shared" si="97"/>
        <v>0</v>
      </c>
      <c r="W85" s="113">
        <f t="shared" si="97"/>
        <v>0</v>
      </c>
      <c r="X85" s="113">
        <f t="shared" si="97"/>
        <v>0</v>
      </c>
      <c r="Y85" s="113">
        <f t="shared" si="97"/>
        <v>0</v>
      </c>
      <c r="Z85" s="113">
        <f t="shared" si="97"/>
        <v>0</v>
      </c>
      <c r="AA85" s="113">
        <f t="shared" si="97"/>
        <v>0</v>
      </c>
      <c r="AB85" s="113">
        <f t="shared" si="97"/>
        <v>0</v>
      </c>
      <c r="AC85" s="113">
        <f t="shared" si="97"/>
        <v>0</v>
      </c>
      <c r="AD85" s="113">
        <f t="shared" si="97"/>
        <v>0</v>
      </c>
      <c r="AE85" s="113">
        <f t="shared" si="97"/>
        <v>0</v>
      </c>
      <c r="AF85" s="113">
        <f t="shared" si="97"/>
        <v>0</v>
      </c>
      <c r="AG85" s="113">
        <f t="shared" si="97"/>
        <v>0</v>
      </c>
      <c r="AH85" s="113">
        <f t="shared" si="97"/>
        <v>0</v>
      </c>
      <c r="AI85" s="113">
        <f t="shared" si="97"/>
        <v>0</v>
      </c>
      <c r="AJ85" s="113">
        <f t="shared" si="97"/>
        <v>0</v>
      </c>
      <c r="AK85" s="18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</row>
    <row r="86" spans="1:61" s="1" customFormat="1" ht="20.25" hidden="1" customHeight="1" x14ac:dyDescent="0.2">
      <c r="A86" s="14"/>
      <c r="B86" s="14"/>
      <c r="C86" s="27">
        <v>3</v>
      </c>
      <c r="D86" s="563"/>
      <c r="E86" s="254" t="s">
        <v>119</v>
      </c>
      <c r="F86" s="105" t="s">
        <v>95</v>
      </c>
      <c r="G86" s="106">
        <f>IFERROR(G79*G80/88,0)</f>
        <v>0</v>
      </c>
      <c r="H86" s="106">
        <f t="shared" ref="H86:AJ86" si="98">IFERROR(H79*H80/88,0)</f>
        <v>0</v>
      </c>
      <c r="I86" s="106">
        <f t="shared" si="98"/>
        <v>0</v>
      </c>
      <c r="J86" s="106">
        <f t="shared" si="98"/>
        <v>0</v>
      </c>
      <c r="K86" s="106">
        <f t="shared" si="98"/>
        <v>0</v>
      </c>
      <c r="L86" s="106">
        <f t="shared" si="98"/>
        <v>0</v>
      </c>
      <c r="M86" s="106">
        <f t="shared" si="98"/>
        <v>0</v>
      </c>
      <c r="N86" s="106">
        <f t="shared" si="98"/>
        <v>0</v>
      </c>
      <c r="O86" s="106">
        <f t="shared" si="98"/>
        <v>0</v>
      </c>
      <c r="P86" s="106">
        <f t="shared" si="98"/>
        <v>0</v>
      </c>
      <c r="Q86" s="106">
        <f t="shared" si="98"/>
        <v>0</v>
      </c>
      <c r="R86" s="106">
        <f t="shared" si="98"/>
        <v>0</v>
      </c>
      <c r="S86" s="106">
        <f t="shared" si="98"/>
        <v>0</v>
      </c>
      <c r="T86" s="106">
        <f t="shared" si="98"/>
        <v>0</v>
      </c>
      <c r="U86" s="106">
        <f t="shared" si="98"/>
        <v>0</v>
      </c>
      <c r="V86" s="106">
        <f t="shared" si="98"/>
        <v>0</v>
      </c>
      <c r="W86" s="106">
        <f t="shared" si="98"/>
        <v>0</v>
      </c>
      <c r="X86" s="106">
        <f t="shared" si="98"/>
        <v>0</v>
      </c>
      <c r="Y86" s="106">
        <f t="shared" si="98"/>
        <v>0</v>
      </c>
      <c r="Z86" s="106">
        <f t="shared" si="98"/>
        <v>0</v>
      </c>
      <c r="AA86" s="106">
        <f t="shared" si="98"/>
        <v>0</v>
      </c>
      <c r="AB86" s="106">
        <f t="shared" si="98"/>
        <v>0</v>
      </c>
      <c r="AC86" s="106">
        <f t="shared" si="98"/>
        <v>0</v>
      </c>
      <c r="AD86" s="106">
        <f t="shared" si="98"/>
        <v>0</v>
      </c>
      <c r="AE86" s="106">
        <f t="shared" si="98"/>
        <v>0</v>
      </c>
      <c r="AF86" s="106">
        <f t="shared" si="98"/>
        <v>0</v>
      </c>
      <c r="AG86" s="106">
        <f t="shared" si="98"/>
        <v>0</v>
      </c>
      <c r="AH86" s="106">
        <f t="shared" si="98"/>
        <v>0</v>
      </c>
      <c r="AI86" s="106">
        <f t="shared" si="98"/>
        <v>0</v>
      </c>
      <c r="AJ86" s="106">
        <f t="shared" si="98"/>
        <v>0</v>
      </c>
      <c r="AK86" s="18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</row>
    <row r="87" spans="1:61" s="1" customFormat="1" ht="20.25" customHeight="1" x14ac:dyDescent="0.2">
      <c r="A87" s="14"/>
      <c r="B87" s="14"/>
      <c r="C87" s="14"/>
      <c r="D87" s="563"/>
      <c r="E87" s="551" t="e">
        <f>'Gruppe 1'!#REF!</f>
        <v>#REF!</v>
      </c>
      <c r="F87" s="53" t="str">
        <f>$F$6</f>
        <v>FM-Menge (kg)</v>
      </c>
      <c r="G87" s="104"/>
      <c r="H87" s="121" t="str">
        <f t="shared" ref="H87:V87" si="99">IFERROR(G87*H$164/G$164,"-")</f>
        <v>-</v>
      </c>
      <c r="I87" s="121" t="str">
        <f t="shared" si="99"/>
        <v>-</v>
      </c>
      <c r="J87" s="121" t="str">
        <f t="shared" si="99"/>
        <v>-</v>
      </c>
      <c r="K87" s="121" t="str">
        <f t="shared" si="99"/>
        <v>-</v>
      </c>
      <c r="L87" s="121" t="str">
        <f t="shared" si="99"/>
        <v>-</v>
      </c>
      <c r="M87" s="121" t="str">
        <f t="shared" si="99"/>
        <v>-</v>
      </c>
      <c r="N87" s="121" t="str">
        <f t="shared" si="99"/>
        <v>-</v>
      </c>
      <c r="O87" s="121" t="str">
        <f t="shared" si="99"/>
        <v>-</v>
      </c>
      <c r="P87" s="121" t="str">
        <f t="shared" si="99"/>
        <v>-</v>
      </c>
      <c r="Q87" s="121" t="str">
        <f t="shared" si="99"/>
        <v>-</v>
      </c>
      <c r="R87" s="121" t="str">
        <f t="shared" si="99"/>
        <v>-</v>
      </c>
      <c r="S87" s="121" t="str">
        <f t="shared" si="99"/>
        <v>-</v>
      </c>
      <c r="T87" s="121" t="str">
        <f t="shared" si="99"/>
        <v>-</v>
      </c>
      <c r="U87" s="121" t="str">
        <f t="shared" si="99"/>
        <v>-</v>
      </c>
      <c r="V87" s="121" t="str">
        <f t="shared" si="99"/>
        <v>-</v>
      </c>
      <c r="W87" s="121" t="str">
        <f>IFERROR(J87*W$164/J$164,"-")</f>
        <v>-</v>
      </c>
      <c r="X87" s="121" t="str">
        <f>IFERROR(W87*X$164/W$164,"-")</f>
        <v>-</v>
      </c>
      <c r="Y87" s="121" t="str">
        <f>IFERROR(X87*Y$164/X$164,"-")</f>
        <v>-</v>
      </c>
      <c r="Z87" s="121" t="str">
        <f>IFERROR(Y87*Z$164/Y$164,"-")</f>
        <v>-</v>
      </c>
      <c r="AA87" s="121" t="str">
        <f>IFERROR(Z87*AA$164/Z$164,"-")</f>
        <v>-</v>
      </c>
      <c r="AB87" s="121" t="str">
        <f>IFERROR(AA87*AB$164/AA$164,"-")</f>
        <v>-</v>
      </c>
      <c r="AC87" s="121" t="str">
        <f>IFERROR(P87*AC$164/P$164,"-")</f>
        <v>-</v>
      </c>
      <c r="AD87" s="121" t="str">
        <f t="shared" ref="AD87:AJ87" si="100">IFERROR(AC87*AD$164/AC$164,"-")</f>
        <v>-</v>
      </c>
      <c r="AE87" s="121" t="str">
        <f t="shared" si="100"/>
        <v>-</v>
      </c>
      <c r="AF87" s="121" t="str">
        <f t="shared" si="100"/>
        <v>-</v>
      </c>
      <c r="AG87" s="121" t="str">
        <f t="shared" si="100"/>
        <v>-</v>
      </c>
      <c r="AH87" s="121" t="str">
        <f t="shared" si="100"/>
        <v>-</v>
      </c>
      <c r="AI87" s="121" t="str">
        <f t="shared" si="100"/>
        <v>-</v>
      </c>
      <c r="AJ87" s="121" t="str">
        <f t="shared" si="100"/>
        <v>-</v>
      </c>
      <c r="AK87" s="18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</row>
    <row r="88" spans="1:61" s="1" customFormat="1" ht="20.25" customHeight="1" x14ac:dyDescent="0.2">
      <c r="A88" s="14"/>
      <c r="B88" s="14"/>
      <c r="C88" s="14"/>
      <c r="D88" s="563"/>
      <c r="E88" s="552"/>
      <c r="F88" s="53" t="s">
        <v>4</v>
      </c>
      <c r="G88" s="172" t="e">
        <f>'Gruppe 1'!#REF!</f>
        <v>#REF!</v>
      </c>
      <c r="H88" s="114" t="e">
        <f>G88</f>
        <v>#REF!</v>
      </c>
      <c r="I88" s="114" t="e">
        <f t="shared" ref="I88:V89" si="101">H88</f>
        <v>#REF!</v>
      </c>
      <c r="J88" s="114" t="e">
        <f t="shared" si="101"/>
        <v>#REF!</v>
      </c>
      <c r="K88" s="114" t="e">
        <f t="shared" si="101"/>
        <v>#REF!</v>
      </c>
      <c r="L88" s="114" t="e">
        <f t="shared" si="101"/>
        <v>#REF!</v>
      </c>
      <c r="M88" s="114" t="e">
        <f t="shared" si="101"/>
        <v>#REF!</v>
      </c>
      <c r="N88" s="114" t="e">
        <f t="shared" si="101"/>
        <v>#REF!</v>
      </c>
      <c r="O88" s="114" t="e">
        <f t="shared" si="101"/>
        <v>#REF!</v>
      </c>
      <c r="P88" s="114" t="e">
        <f t="shared" si="101"/>
        <v>#REF!</v>
      </c>
      <c r="Q88" s="114" t="e">
        <f t="shared" si="101"/>
        <v>#REF!</v>
      </c>
      <c r="R88" s="114" t="e">
        <f t="shared" si="101"/>
        <v>#REF!</v>
      </c>
      <c r="S88" s="114" t="e">
        <f t="shared" si="101"/>
        <v>#REF!</v>
      </c>
      <c r="T88" s="114" t="e">
        <f t="shared" si="101"/>
        <v>#REF!</v>
      </c>
      <c r="U88" s="114" t="e">
        <f t="shared" si="101"/>
        <v>#REF!</v>
      </c>
      <c r="V88" s="114" t="e">
        <f t="shared" si="101"/>
        <v>#REF!</v>
      </c>
      <c r="W88" s="114" t="e">
        <f>J88</f>
        <v>#REF!</v>
      </c>
      <c r="X88" s="114" t="e">
        <f t="shared" ref="X88:AB89" si="102">W88</f>
        <v>#REF!</v>
      </c>
      <c r="Y88" s="114" t="e">
        <f t="shared" si="102"/>
        <v>#REF!</v>
      </c>
      <c r="Z88" s="114" t="e">
        <f t="shared" si="102"/>
        <v>#REF!</v>
      </c>
      <c r="AA88" s="114" t="e">
        <f t="shared" si="102"/>
        <v>#REF!</v>
      </c>
      <c r="AB88" s="114" t="e">
        <f t="shared" si="102"/>
        <v>#REF!</v>
      </c>
      <c r="AC88" s="114" t="e">
        <f>P88</f>
        <v>#REF!</v>
      </c>
      <c r="AD88" s="114" t="e">
        <f t="shared" ref="AD88:AJ88" si="103">AC88</f>
        <v>#REF!</v>
      </c>
      <c r="AE88" s="114" t="e">
        <f t="shared" si="103"/>
        <v>#REF!</v>
      </c>
      <c r="AF88" s="114" t="e">
        <f t="shared" si="103"/>
        <v>#REF!</v>
      </c>
      <c r="AG88" s="114" t="e">
        <f t="shared" si="103"/>
        <v>#REF!</v>
      </c>
      <c r="AH88" s="114" t="e">
        <f t="shared" si="103"/>
        <v>#REF!</v>
      </c>
      <c r="AI88" s="114" t="e">
        <f t="shared" si="103"/>
        <v>#REF!</v>
      </c>
      <c r="AJ88" s="114" t="e">
        <f t="shared" si="103"/>
        <v>#REF!</v>
      </c>
      <c r="AK88" s="18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</row>
    <row r="89" spans="1:61" s="1" customFormat="1" ht="20.25" customHeight="1" x14ac:dyDescent="0.2">
      <c r="A89" s="14"/>
      <c r="B89" s="14"/>
      <c r="C89" s="14"/>
      <c r="D89" s="563"/>
      <c r="E89" s="552"/>
      <c r="F89" s="53" t="s">
        <v>47</v>
      </c>
      <c r="G89" s="112" t="e">
        <f>'Gruppe 1'!#REF!</f>
        <v>#REF!</v>
      </c>
      <c r="H89" s="116" t="e">
        <f t="shared" ref="H89:AJ89" si="104">G89</f>
        <v>#REF!</v>
      </c>
      <c r="I89" s="116" t="e">
        <f t="shared" si="104"/>
        <v>#REF!</v>
      </c>
      <c r="J89" s="116" t="e">
        <f t="shared" si="104"/>
        <v>#REF!</v>
      </c>
      <c r="K89" s="116" t="e">
        <f t="shared" si="104"/>
        <v>#REF!</v>
      </c>
      <c r="L89" s="116" t="e">
        <f t="shared" si="104"/>
        <v>#REF!</v>
      </c>
      <c r="M89" s="116" t="e">
        <f t="shared" si="104"/>
        <v>#REF!</v>
      </c>
      <c r="N89" s="116" t="e">
        <f t="shared" si="104"/>
        <v>#REF!</v>
      </c>
      <c r="O89" s="116" t="e">
        <f t="shared" si="104"/>
        <v>#REF!</v>
      </c>
      <c r="P89" s="116" t="e">
        <f t="shared" si="104"/>
        <v>#REF!</v>
      </c>
      <c r="Q89" s="116" t="e">
        <f t="shared" si="104"/>
        <v>#REF!</v>
      </c>
      <c r="R89" s="116" t="e">
        <f t="shared" si="101"/>
        <v>#REF!</v>
      </c>
      <c r="S89" s="116" t="e">
        <f t="shared" si="101"/>
        <v>#REF!</v>
      </c>
      <c r="T89" s="116" t="e">
        <f t="shared" si="101"/>
        <v>#REF!</v>
      </c>
      <c r="U89" s="116" t="e">
        <f t="shared" si="101"/>
        <v>#REF!</v>
      </c>
      <c r="V89" s="116" t="e">
        <f t="shared" si="101"/>
        <v>#REF!</v>
      </c>
      <c r="W89" s="116" t="e">
        <f>J89</f>
        <v>#REF!</v>
      </c>
      <c r="X89" s="116" t="e">
        <f t="shared" si="102"/>
        <v>#REF!</v>
      </c>
      <c r="Y89" s="116" t="e">
        <f t="shared" si="102"/>
        <v>#REF!</v>
      </c>
      <c r="Z89" s="116" t="e">
        <f t="shared" si="102"/>
        <v>#REF!</v>
      </c>
      <c r="AA89" s="116" t="e">
        <f t="shared" si="102"/>
        <v>#REF!</v>
      </c>
      <c r="AB89" s="116" t="e">
        <f t="shared" si="102"/>
        <v>#REF!</v>
      </c>
      <c r="AC89" s="116" t="e">
        <f>P89</f>
        <v>#REF!</v>
      </c>
      <c r="AD89" s="116" t="e">
        <f t="shared" si="104"/>
        <v>#REF!</v>
      </c>
      <c r="AE89" s="116" t="e">
        <f t="shared" si="104"/>
        <v>#REF!</v>
      </c>
      <c r="AF89" s="116" t="e">
        <f t="shared" si="104"/>
        <v>#REF!</v>
      </c>
      <c r="AG89" s="116" t="e">
        <f t="shared" si="104"/>
        <v>#REF!</v>
      </c>
      <c r="AH89" s="116" t="e">
        <f t="shared" si="104"/>
        <v>#REF!</v>
      </c>
      <c r="AI89" s="116" t="e">
        <f t="shared" si="104"/>
        <v>#REF!</v>
      </c>
      <c r="AJ89" s="116" t="e">
        <f t="shared" si="104"/>
        <v>#REF!</v>
      </c>
      <c r="AK89" s="18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</row>
    <row r="90" spans="1:61" s="1" customFormat="1" ht="20.25" hidden="1" customHeight="1" x14ac:dyDescent="0.2">
      <c r="A90" s="14"/>
      <c r="B90" s="14"/>
      <c r="C90" s="14"/>
      <c r="D90" s="563"/>
      <c r="E90" s="552"/>
      <c r="F90" s="53" t="s">
        <v>102</v>
      </c>
      <c r="G90" s="219">
        <f>IFERROR(G89*100/G88,0)</f>
        <v>0</v>
      </c>
      <c r="H90" s="219">
        <f t="shared" ref="H90:AJ90" si="105">IFERROR(H89*100/H88,0)</f>
        <v>0</v>
      </c>
      <c r="I90" s="219">
        <f t="shared" si="105"/>
        <v>0</v>
      </c>
      <c r="J90" s="219">
        <f t="shared" si="105"/>
        <v>0</v>
      </c>
      <c r="K90" s="219">
        <f t="shared" si="105"/>
        <v>0</v>
      </c>
      <c r="L90" s="219">
        <f t="shared" si="105"/>
        <v>0</v>
      </c>
      <c r="M90" s="219">
        <f t="shared" si="105"/>
        <v>0</v>
      </c>
      <c r="N90" s="219">
        <f t="shared" si="105"/>
        <v>0</v>
      </c>
      <c r="O90" s="219">
        <f t="shared" si="105"/>
        <v>0</v>
      </c>
      <c r="P90" s="219">
        <f t="shared" si="105"/>
        <v>0</v>
      </c>
      <c r="Q90" s="219">
        <f t="shared" si="105"/>
        <v>0</v>
      </c>
      <c r="R90" s="219">
        <f t="shared" si="105"/>
        <v>0</v>
      </c>
      <c r="S90" s="219">
        <f t="shared" si="105"/>
        <v>0</v>
      </c>
      <c r="T90" s="219">
        <f t="shared" si="105"/>
        <v>0</v>
      </c>
      <c r="U90" s="219">
        <f t="shared" si="105"/>
        <v>0</v>
      </c>
      <c r="V90" s="219">
        <f t="shared" si="105"/>
        <v>0</v>
      </c>
      <c r="W90" s="219">
        <f t="shared" si="105"/>
        <v>0</v>
      </c>
      <c r="X90" s="219">
        <f t="shared" si="105"/>
        <v>0</v>
      </c>
      <c r="Y90" s="219">
        <f t="shared" si="105"/>
        <v>0</v>
      </c>
      <c r="Z90" s="219">
        <f t="shared" si="105"/>
        <v>0</v>
      </c>
      <c r="AA90" s="219">
        <f t="shared" si="105"/>
        <v>0</v>
      </c>
      <c r="AB90" s="219">
        <f t="shared" si="105"/>
        <v>0</v>
      </c>
      <c r="AC90" s="219">
        <f t="shared" si="105"/>
        <v>0</v>
      </c>
      <c r="AD90" s="219">
        <f t="shared" si="105"/>
        <v>0</v>
      </c>
      <c r="AE90" s="219">
        <f t="shared" si="105"/>
        <v>0</v>
      </c>
      <c r="AF90" s="219">
        <f t="shared" si="105"/>
        <v>0</v>
      </c>
      <c r="AG90" s="219">
        <f t="shared" si="105"/>
        <v>0</v>
      </c>
      <c r="AH90" s="219">
        <f t="shared" si="105"/>
        <v>0</v>
      </c>
      <c r="AI90" s="219">
        <f t="shared" si="105"/>
        <v>0</v>
      </c>
      <c r="AJ90" s="219">
        <f t="shared" si="105"/>
        <v>0</v>
      </c>
      <c r="AK90" s="18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</row>
    <row r="91" spans="1:61" s="1" customFormat="1" ht="20.25" customHeight="1" x14ac:dyDescent="0.2">
      <c r="A91" s="14"/>
      <c r="B91" s="14"/>
      <c r="C91" s="14"/>
      <c r="D91" s="563"/>
      <c r="E91" s="553"/>
      <c r="F91" s="53" t="s">
        <v>105</v>
      </c>
      <c r="G91" s="232" t="e">
        <f>'Gruppe 1'!#REF!</f>
        <v>#REF!</v>
      </c>
      <c r="H91" s="232" t="e">
        <f>G91</f>
        <v>#REF!</v>
      </c>
      <c r="I91" s="232" t="e">
        <f t="shared" ref="I91:AJ91" si="106">H91</f>
        <v>#REF!</v>
      </c>
      <c r="J91" s="232" t="e">
        <f t="shared" si="106"/>
        <v>#REF!</v>
      </c>
      <c r="K91" s="232" t="e">
        <f t="shared" si="106"/>
        <v>#REF!</v>
      </c>
      <c r="L91" s="232" t="e">
        <f t="shared" si="106"/>
        <v>#REF!</v>
      </c>
      <c r="M91" s="232" t="e">
        <f t="shared" si="106"/>
        <v>#REF!</v>
      </c>
      <c r="N91" s="232" t="e">
        <f t="shared" si="106"/>
        <v>#REF!</v>
      </c>
      <c r="O91" s="232" t="e">
        <f t="shared" si="106"/>
        <v>#REF!</v>
      </c>
      <c r="P91" s="232" t="e">
        <f t="shared" si="106"/>
        <v>#REF!</v>
      </c>
      <c r="Q91" s="232" t="e">
        <f t="shared" si="106"/>
        <v>#REF!</v>
      </c>
      <c r="R91" s="232" t="e">
        <f t="shared" si="106"/>
        <v>#REF!</v>
      </c>
      <c r="S91" s="232" t="e">
        <f t="shared" si="106"/>
        <v>#REF!</v>
      </c>
      <c r="T91" s="232" t="e">
        <f t="shared" si="106"/>
        <v>#REF!</v>
      </c>
      <c r="U91" s="232" t="e">
        <f t="shared" si="106"/>
        <v>#REF!</v>
      </c>
      <c r="V91" s="232" t="e">
        <f t="shared" si="106"/>
        <v>#REF!</v>
      </c>
      <c r="W91" s="232" t="e">
        <f t="shared" si="106"/>
        <v>#REF!</v>
      </c>
      <c r="X91" s="232" t="e">
        <f t="shared" si="106"/>
        <v>#REF!</v>
      </c>
      <c r="Y91" s="232" t="e">
        <f t="shared" si="106"/>
        <v>#REF!</v>
      </c>
      <c r="Z91" s="232" t="e">
        <f t="shared" si="106"/>
        <v>#REF!</v>
      </c>
      <c r="AA91" s="232" t="e">
        <f t="shared" si="106"/>
        <v>#REF!</v>
      </c>
      <c r="AB91" s="232" t="e">
        <f t="shared" si="106"/>
        <v>#REF!</v>
      </c>
      <c r="AC91" s="232" t="e">
        <f t="shared" si="106"/>
        <v>#REF!</v>
      </c>
      <c r="AD91" s="232" t="e">
        <f t="shared" si="106"/>
        <v>#REF!</v>
      </c>
      <c r="AE91" s="232" t="e">
        <f t="shared" si="106"/>
        <v>#REF!</v>
      </c>
      <c r="AF91" s="232" t="e">
        <f t="shared" si="106"/>
        <v>#REF!</v>
      </c>
      <c r="AG91" s="232" t="e">
        <f t="shared" si="106"/>
        <v>#REF!</v>
      </c>
      <c r="AH91" s="232" t="e">
        <f t="shared" si="106"/>
        <v>#REF!</v>
      </c>
      <c r="AI91" s="232" t="e">
        <f t="shared" si="106"/>
        <v>#REF!</v>
      </c>
      <c r="AJ91" s="232" t="e">
        <f t="shared" si="106"/>
        <v>#REF!</v>
      </c>
      <c r="AK91" s="18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</row>
    <row r="92" spans="1:61" s="1" customFormat="1" ht="20.25" hidden="1" customHeight="1" x14ac:dyDescent="0.2">
      <c r="A92" s="14"/>
      <c r="B92" s="35">
        <f>B84+1</f>
        <v>12</v>
      </c>
      <c r="C92" s="27">
        <v>1</v>
      </c>
      <c r="D92" s="563"/>
      <c r="E92" s="254" t="s">
        <v>120</v>
      </c>
      <c r="F92" s="105" t="s">
        <v>29</v>
      </c>
      <c r="G92" s="106">
        <f>IFERROR(G87*G88/100*(100-G91)/100,0)</f>
        <v>0</v>
      </c>
      <c r="H92" s="106">
        <f>IFERROR(H87*H88/100*(100-H91)/100,0)</f>
        <v>0</v>
      </c>
      <c r="I92" s="106">
        <f t="shared" ref="I92:AJ92" si="107">IFERROR(I87*I88/100*(100-I91)/100,0)</f>
        <v>0</v>
      </c>
      <c r="J92" s="106">
        <f t="shared" si="107"/>
        <v>0</v>
      </c>
      <c r="K92" s="106">
        <f t="shared" si="107"/>
        <v>0</v>
      </c>
      <c r="L92" s="106">
        <f t="shared" si="107"/>
        <v>0</v>
      </c>
      <c r="M92" s="106">
        <f t="shared" si="107"/>
        <v>0</v>
      </c>
      <c r="N92" s="106">
        <f t="shared" si="107"/>
        <v>0</v>
      </c>
      <c r="O92" s="106">
        <f t="shared" si="107"/>
        <v>0</v>
      </c>
      <c r="P92" s="106">
        <f t="shared" si="107"/>
        <v>0</v>
      </c>
      <c r="Q92" s="106">
        <f t="shared" si="107"/>
        <v>0</v>
      </c>
      <c r="R92" s="106">
        <f t="shared" si="107"/>
        <v>0</v>
      </c>
      <c r="S92" s="106">
        <f t="shared" si="107"/>
        <v>0</v>
      </c>
      <c r="T92" s="106">
        <f t="shared" si="107"/>
        <v>0</v>
      </c>
      <c r="U92" s="106">
        <f t="shared" si="107"/>
        <v>0</v>
      </c>
      <c r="V92" s="106">
        <f t="shared" si="107"/>
        <v>0</v>
      </c>
      <c r="W92" s="106">
        <f t="shared" si="107"/>
        <v>0</v>
      </c>
      <c r="X92" s="106">
        <f t="shared" si="107"/>
        <v>0</v>
      </c>
      <c r="Y92" s="106">
        <f t="shared" si="107"/>
        <v>0</v>
      </c>
      <c r="Z92" s="106">
        <f t="shared" si="107"/>
        <v>0</v>
      </c>
      <c r="AA92" s="106">
        <f t="shared" si="107"/>
        <v>0</v>
      </c>
      <c r="AB92" s="106">
        <f t="shared" si="107"/>
        <v>0</v>
      </c>
      <c r="AC92" s="106">
        <f t="shared" si="107"/>
        <v>0</v>
      </c>
      <c r="AD92" s="106">
        <f t="shared" si="107"/>
        <v>0</v>
      </c>
      <c r="AE92" s="106">
        <f t="shared" si="107"/>
        <v>0</v>
      </c>
      <c r="AF92" s="106">
        <f t="shared" si="107"/>
        <v>0</v>
      </c>
      <c r="AG92" s="106">
        <f t="shared" si="107"/>
        <v>0</v>
      </c>
      <c r="AH92" s="106">
        <f t="shared" si="107"/>
        <v>0</v>
      </c>
      <c r="AI92" s="106">
        <f t="shared" si="107"/>
        <v>0</v>
      </c>
      <c r="AJ92" s="106">
        <f t="shared" si="107"/>
        <v>0</v>
      </c>
      <c r="AK92" s="18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</row>
    <row r="93" spans="1:61" s="1" customFormat="1" ht="20.25" hidden="1" customHeight="1" x14ac:dyDescent="0.2">
      <c r="A93" s="14"/>
      <c r="B93" s="27"/>
      <c r="C93" s="27">
        <f>C92+1</f>
        <v>2</v>
      </c>
      <c r="D93" s="563"/>
      <c r="E93" s="254" t="s">
        <v>120</v>
      </c>
      <c r="F93" s="105" t="s">
        <v>46</v>
      </c>
      <c r="G93" s="113">
        <f>IFERROR(G90/100*G92,0)</f>
        <v>0</v>
      </c>
      <c r="H93" s="113">
        <f>IFERROR(H90/100*H92,0)</f>
        <v>0</v>
      </c>
      <c r="I93" s="113">
        <f t="shared" ref="I93:AJ93" si="108">IFERROR(I90/100*I92,0)</f>
        <v>0</v>
      </c>
      <c r="J93" s="113">
        <f t="shared" si="108"/>
        <v>0</v>
      </c>
      <c r="K93" s="113">
        <f t="shared" si="108"/>
        <v>0</v>
      </c>
      <c r="L93" s="113">
        <f t="shared" si="108"/>
        <v>0</v>
      </c>
      <c r="M93" s="113">
        <f t="shared" si="108"/>
        <v>0</v>
      </c>
      <c r="N93" s="113">
        <f t="shared" si="108"/>
        <v>0</v>
      </c>
      <c r="O93" s="113">
        <f t="shared" si="108"/>
        <v>0</v>
      </c>
      <c r="P93" s="113">
        <f t="shared" si="108"/>
        <v>0</v>
      </c>
      <c r="Q93" s="113">
        <f t="shared" si="108"/>
        <v>0</v>
      </c>
      <c r="R93" s="113">
        <f t="shared" si="108"/>
        <v>0</v>
      </c>
      <c r="S93" s="113">
        <f t="shared" si="108"/>
        <v>0</v>
      </c>
      <c r="T93" s="113">
        <f t="shared" si="108"/>
        <v>0</v>
      </c>
      <c r="U93" s="113">
        <f t="shared" si="108"/>
        <v>0</v>
      </c>
      <c r="V93" s="113">
        <f t="shared" si="108"/>
        <v>0</v>
      </c>
      <c r="W93" s="113">
        <f t="shared" si="108"/>
        <v>0</v>
      </c>
      <c r="X93" s="113">
        <f t="shared" si="108"/>
        <v>0</v>
      </c>
      <c r="Y93" s="113">
        <f t="shared" si="108"/>
        <v>0</v>
      </c>
      <c r="Z93" s="113">
        <f t="shared" si="108"/>
        <v>0</v>
      </c>
      <c r="AA93" s="113">
        <f t="shared" si="108"/>
        <v>0</v>
      </c>
      <c r="AB93" s="113">
        <f t="shared" si="108"/>
        <v>0</v>
      </c>
      <c r="AC93" s="113">
        <f t="shared" si="108"/>
        <v>0</v>
      </c>
      <c r="AD93" s="113">
        <f t="shared" si="108"/>
        <v>0</v>
      </c>
      <c r="AE93" s="113">
        <f t="shared" si="108"/>
        <v>0</v>
      </c>
      <c r="AF93" s="113">
        <f t="shared" si="108"/>
        <v>0</v>
      </c>
      <c r="AG93" s="113">
        <f t="shared" si="108"/>
        <v>0</v>
      </c>
      <c r="AH93" s="113">
        <f t="shared" si="108"/>
        <v>0</v>
      </c>
      <c r="AI93" s="113">
        <f t="shared" si="108"/>
        <v>0</v>
      </c>
      <c r="AJ93" s="113">
        <f t="shared" si="108"/>
        <v>0</v>
      </c>
      <c r="AK93" s="18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</row>
    <row r="94" spans="1:61" s="1" customFormat="1" ht="20.25" hidden="1" customHeight="1" x14ac:dyDescent="0.2">
      <c r="A94" s="14"/>
      <c r="B94" s="14"/>
      <c r="C94" s="27">
        <v>3</v>
      </c>
      <c r="D94" s="563"/>
      <c r="E94" s="254" t="s">
        <v>119</v>
      </c>
      <c r="F94" s="105" t="s">
        <v>95</v>
      </c>
      <c r="G94" s="106">
        <f>IFERROR(G87*G88/88,0)</f>
        <v>0</v>
      </c>
      <c r="H94" s="106">
        <f t="shared" ref="H94:AJ94" si="109">IFERROR(H87*H88/88,0)</f>
        <v>0</v>
      </c>
      <c r="I94" s="106">
        <f t="shared" si="109"/>
        <v>0</v>
      </c>
      <c r="J94" s="106">
        <f t="shared" si="109"/>
        <v>0</v>
      </c>
      <c r="K94" s="106">
        <f t="shared" si="109"/>
        <v>0</v>
      </c>
      <c r="L94" s="106">
        <f t="shared" si="109"/>
        <v>0</v>
      </c>
      <c r="M94" s="106">
        <f t="shared" si="109"/>
        <v>0</v>
      </c>
      <c r="N94" s="106">
        <f t="shared" si="109"/>
        <v>0</v>
      </c>
      <c r="O94" s="106">
        <f t="shared" si="109"/>
        <v>0</v>
      </c>
      <c r="P94" s="106">
        <f t="shared" si="109"/>
        <v>0</v>
      </c>
      <c r="Q94" s="106">
        <f t="shared" si="109"/>
        <v>0</v>
      </c>
      <c r="R94" s="106">
        <f t="shared" si="109"/>
        <v>0</v>
      </c>
      <c r="S94" s="106">
        <f t="shared" si="109"/>
        <v>0</v>
      </c>
      <c r="T94" s="106">
        <f t="shared" si="109"/>
        <v>0</v>
      </c>
      <c r="U94" s="106">
        <f t="shared" si="109"/>
        <v>0</v>
      </c>
      <c r="V94" s="106">
        <f t="shared" si="109"/>
        <v>0</v>
      </c>
      <c r="W94" s="106">
        <f t="shared" si="109"/>
        <v>0</v>
      </c>
      <c r="X94" s="106">
        <f t="shared" si="109"/>
        <v>0</v>
      </c>
      <c r="Y94" s="106">
        <f t="shared" si="109"/>
        <v>0</v>
      </c>
      <c r="Z94" s="106">
        <f t="shared" si="109"/>
        <v>0</v>
      </c>
      <c r="AA94" s="106">
        <f t="shared" si="109"/>
        <v>0</v>
      </c>
      <c r="AB94" s="106">
        <f t="shared" si="109"/>
        <v>0</v>
      </c>
      <c r="AC94" s="106">
        <f t="shared" si="109"/>
        <v>0</v>
      </c>
      <c r="AD94" s="106">
        <f t="shared" si="109"/>
        <v>0</v>
      </c>
      <c r="AE94" s="106">
        <f t="shared" si="109"/>
        <v>0</v>
      </c>
      <c r="AF94" s="106">
        <f t="shared" si="109"/>
        <v>0</v>
      </c>
      <c r="AG94" s="106">
        <f t="shared" si="109"/>
        <v>0</v>
      </c>
      <c r="AH94" s="106">
        <f t="shared" si="109"/>
        <v>0</v>
      </c>
      <c r="AI94" s="106">
        <f t="shared" si="109"/>
        <v>0</v>
      </c>
      <c r="AJ94" s="106">
        <f t="shared" si="109"/>
        <v>0</v>
      </c>
      <c r="AK94" s="18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</row>
    <row r="95" spans="1:61" s="1" customFormat="1" ht="20.25" customHeight="1" x14ac:dyDescent="0.2">
      <c r="A95" s="14"/>
      <c r="B95" s="14"/>
      <c r="C95" s="14"/>
      <c r="D95" s="563"/>
      <c r="E95" s="551" t="e">
        <f>'Gruppe 1'!#REF!</f>
        <v>#REF!</v>
      </c>
      <c r="F95" s="53" t="str">
        <f>$F$6</f>
        <v>FM-Menge (kg)</v>
      </c>
      <c r="G95" s="104"/>
      <c r="H95" s="121" t="str">
        <f t="shared" ref="H95:V95" si="110">IFERROR(G95*H$164/G$164,"-")</f>
        <v>-</v>
      </c>
      <c r="I95" s="121" t="str">
        <f t="shared" si="110"/>
        <v>-</v>
      </c>
      <c r="J95" s="121" t="str">
        <f t="shared" si="110"/>
        <v>-</v>
      </c>
      <c r="K95" s="121" t="str">
        <f t="shared" si="110"/>
        <v>-</v>
      </c>
      <c r="L95" s="121" t="str">
        <f t="shared" si="110"/>
        <v>-</v>
      </c>
      <c r="M95" s="121" t="str">
        <f t="shared" si="110"/>
        <v>-</v>
      </c>
      <c r="N95" s="121" t="str">
        <f t="shared" si="110"/>
        <v>-</v>
      </c>
      <c r="O95" s="121" t="str">
        <f t="shared" si="110"/>
        <v>-</v>
      </c>
      <c r="P95" s="121" t="str">
        <f t="shared" si="110"/>
        <v>-</v>
      </c>
      <c r="Q95" s="121" t="str">
        <f t="shared" si="110"/>
        <v>-</v>
      </c>
      <c r="R95" s="121" t="str">
        <f t="shared" si="110"/>
        <v>-</v>
      </c>
      <c r="S95" s="121" t="str">
        <f t="shared" si="110"/>
        <v>-</v>
      </c>
      <c r="T95" s="121" t="str">
        <f t="shared" si="110"/>
        <v>-</v>
      </c>
      <c r="U95" s="121" t="str">
        <f t="shared" si="110"/>
        <v>-</v>
      </c>
      <c r="V95" s="121" t="str">
        <f t="shared" si="110"/>
        <v>-</v>
      </c>
      <c r="W95" s="121" t="str">
        <f>IFERROR(J95*W$164/J$164,"-")</f>
        <v>-</v>
      </c>
      <c r="X95" s="121" t="str">
        <f>IFERROR(W95*X$164/W$164,"-")</f>
        <v>-</v>
      </c>
      <c r="Y95" s="121" t="str">
        <f>IFERROR(X95*Y$164/X$164,"-")</f>
        <v>-</v>
      </c>
      <c r="Z95" s="121" t="str">
        <f>IFERROR(Y95*Z$164/Y$164,"-")</f>
        <v>-</v>
      </c>
      <c r="AA95" s="121" t="str">
        <f>IFERROR(Z95*AA$164/Z$164,"-")</f>
        <v>-</v>
      </c>
      <c r="AB95" s="121" t="str">
        <f>IFERROR(AA95*AB$164/AA$164,"-")</f>
        <v>-</v>
      </c>
      <c r="AC95" s="121" t="str">
        <f>IFERROR(P95*AC$164/P$164,"-")</f>
        <v>-</v>
      </c>
      <c r="AD95" s="121" t="str">
        <f t="shared" ref="AD95:AJ95" si="111">IFERROR(AC95*AD$164/AC$164,"-")</f>
        <v>-</v>
      </c>
      <c r="AE95" s="121" t="str">
        <f t="shared" si="111"/>
        <v>-</v>
      </c>
      <c r="AF95" s="121" t="str">
        <f t="shared" si="111"/>
        <v>-</v>
      </c>
      <c r="AG95" s="121" t="str">
        <f t="shared" si="111"/>
        <v>-</v>
      </c>
      <c r="AH95" s="121" t="str">
        <f t="shared" si="111"/>
        <v>-</v>
      </c>
      <c r="AI95" s="121" t="str">
        <f t="shared" si="111"/>
        <v>-</v>
      </c>
      <c r="AJ95" s="121" t="str">
        <f t="shared" si="111"/>
        <v>-</v>
      </c>
      <c r="AK95" s="18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</row>
    <row r="96" spans="1:61" s="1" customFormat="1" ht="20.25" customHeight="1" x14ac:dyDescent="0.2">
      <c r="A96" s="14"/>
      <c r="B96" s="14"/>
      <c r="C96" s="14"/>
      <c r="D96" s="563"/>
      <c r="E96" s="552"/>
      <c r="F96" s="53" t="s">
        <v>4</v>
      </c>
      <c r="G96" s="172" t="e">
        <f>'Gruppe 1'!#REF!</f>
        <v>#REF!</v>
      </c>
      <c r="H96" s="114" t="e">
        <f>G96</f>
        <v>#REF!</v>
      </c>
      <c r="I96" s="114" t="e">
        <f t="shared" ref="I96:V97" si="112">H96</f>
        <v>#REF!</v>
      </c>
      <c r="J96" s="114" t="e">
        <f t="shared" si="112"/>
        <v>#REF!</v>
      </c>
      <c r="K96" s="114" t="e">
        <f t="shared" si="112"/>
        <v>#REF!</v>
      </c>
      <c r="L96" s="114" t="e">
        <f t="shared" si="112"/>
        <v>#REF!</v>
      </c>
      <c r="M96" s="114" t="e">
        <f t="shared" si="112"/>
        <v>#REF!</v>
      </c>
      <c r="N96" s="114" t="e">
        <f t="shared" si="112"/>
        <v>#REF!</v>
      </c>
      <c r="O96" s="114" t="e">
        <f t="shared" si="112"/>
        <v>#REF!</v>
      </c>
      <c r="P96" s="114" t="e">
        <f t="shared" si="112"/>
        <v>#REF!</v>
      </c>
      <c r="Q96" s="114" t="e">
        <f t="shared" si="112"/>
        <v>#REF!</v>
      </c>
      <c r="R96" s="114" t="e">
        <f t="shared" si="112"/>
        <v>#REF!</v>
      </c>
      <c r="S96" s="114" t="e">
        <f t="shared" si="112"/>
        <v>#REF!</v>
      </c>
      <c r="T96" s="114" t="e">
        <f t="shared" si="112"/>
        <v>#REF!</v>
      </c>
      <c r="U96" s="114" t="e">
        <f t="shared" si="112"/>
        <v>#REF!</v>
      </c>
      <c r="V96" s="114" t="e">
        <f t="shared" si="112"/>
        <v>#REF!</v>
      </c>
      <c r="W96" s="114" t="e">
        <f>J96</f>
        <v>#REF!</v>
      </c>
      <c r="X96" s="114" t="e">
        <f t="shared" ref="X96:AB97" si="113">W96</f>
        <v>#REF!</v>
      </c>
      <c r="Y96" s="114" t="e">
        <f t="shared" si="113"/>
        <v>#REF!</v>
      </c>
      <c r="Z96" s="114" t="e">
        <f t="shared" si="113"/>
        <v>#REF!</v>
      </c>
      <c r="AA96" s="114" t="e">
        <f t="shared" si="113"/>
        <v>#REF!</v>
      </c>
      <c r="AB96" s="114" t="e">
        <f t="shared" si="113"/>
        <v>#REF!</v>
      </c>
      <c r="AC96" s="114" t="e">
        <f>P96</f>
        <v>#REF!</v>
      </c>
      <c r="AD96" s="114" t="e">
        <f t="shared" ref="AD96:AJ96" si="114">AC96</f>
        <v>#REF!</v>
      </c>
      <c r="AE96" s="114" t="e">
        <f t="shared" si="114"/>
        <v>#REF!</v>
      </c>
      <c r="AF96" s="114" t="e">
        <f t="shared" si="114"/>
        <v>#REF!</v>
      </c>
      <c r="AG96" s="114" t="e">
        <f t="shared" si="114"/>
        <v>#REF!</v>
      </c>
      <c r="AH96" s="114" t="e">
        <f t="shared" si="114"/>
        <v>#REF!</v>
      </c>
      <c r="AI96" s="114" t="e">
        <f t="shared" si="114"/>
        <v>#REF!</v>
      </c>
      <c r="AJ96" s="114" t="e">
        <f t="shared" si="114"/>
        <v>#REF!</v>
      </c>
      <c r="AK96" s="18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</row>
    <row r="97" spans="1:61" s="1" customFormat="1" ht="20.25" customHeight="1" x14ac:dyDescent="0.2">
      <c r="A97" s="14"/>
      <c r="B97" s="14"/>
      <c r="C97" s="14"/>
      <c r="D97" s="563"/>
      <c r="E97" s="552"/>
      <c r="F97" s="53" t="s">
        <v>47</v>
      </c>
      <c r="G97" s="112" t="e">
        <f>'Gruppe 1'!#REF!</f>
        <v>#REF!</v>
      </c>
      <c r="H97" s="116" t="e">
        <f t="shared" ref="H97:AJ97" si="115">G97</f>
        <v>#REF!</v>
      </c>
      <c r="I97" s="116" t="e">
        <f t="shared" si="115"/>
        <v>#REF!</v>
      </c>
      <c r="J97" s="116" t="e">
        <f t="shared" si="115"/>
        <v>#REF!</v>
      </c>
      <c r="K97" s="116" t="e">
        <f t="shared" si="115"/>
        <v>#REF!</v>
      </c>
      <c r="L97" s="116" t="e">
        <f t="shared" si="115"/>
        <v>#REF!</v>
      </c>
      <c r="M97" s="116" t="e">
        <f t="shared" si="115"/>
        <v>#REF!</v>
      </c>
      <c r="N97" s="116" t="e">
        <f t="shared" si="115"/>
        <v>#REF!</v>
      </c>
      <c r="O97" s="116" t="e">
        <f t="shared" si="115"/>
        <v>#REF!</v>
      </c>
      <c r="P97" s="116" t="e">
        <f t="shared" si="115"/>
        <v>#REF!</v>
      </c>
      <c r="Q97" s="116" t="e">
        <f t="shared" si="115"/>
        <v>#REF!</v>
      </c>
      <c r="R97" s="116" t="e">
        <f t="shared" si="112"/>
        <v>#REF!</v>
      </c>
      <c r="S97" s="116" t="e">
        <f t="shared" si="112"/>
        <v>#REF!</v>
      </c>
      <c r="T97" s="116" t="e">
        <f t="shared" si="112"/>
        <v>#REF!</v>
      </c>
      <c r="U97" s="116" t="e">
        <f t="shared" si="112"/>
        <v>#REF!</v>
      </c>
      <c r="V97" s="116" t="e">
        <f t="shared" si="112"/>
        <v>#REF!</v>
      </c>
      <c r="W97" s="116" t="e">
        <f>J97</f>
        <v>#REF!</v>
      </c>
      <c r="X97" s="116" t="e">
        <f t="shared" si="113"/>
        <v>#REF!</v>
      </c>
      <c r="Y97" s="116" t="e">
        <f t="shared" si="113"/>
        <v>#REF!</v>
      </c>
      <c r="Z97" s="116" t="e">
        <f t="shared" si="113"/>
        <v>#REF!</v>
      </c>
      <c r="AA97" s="116" t="e">
        <f t="shared" si="113"/>
        <v>#REF!</v>
      </c>
      <c r="AB97" s="116" t="e">
        <f t="shared" si="113"/>
        <v>#REF!</v>
      </c>
      <c r="AC97" s="116" t="e">
        <f>P97</f>
        <v>#REF!</v>
      </c>
      <c r="AD97" s="116" t="e">
        <f t="shared" si="115"/>
        <v>#REF!</v>
      </c>
      <c r="AE97" s="116" t="e">
        <f t="shared" si="115"/>
        <v>#REF!</v>
      </c>
      <c r="AF97" s="116" t="e">
        <f t="shared" si="115"/>
        <v>#REF!</v>
      </c>
      <c r="AG97" s="116" t="e">
        <f t="shared" si="115"/>
        <v>#REF!</v>
      </c>
      <c r="AH97" s="116" t="e">
        <f t="shared" si="115"/>
        <v>#REF!</v>
      </c>
      <c r="AI97" s="116" t="e">
        <f t="shared" si="115"/>
        <v>#REF!</v>
      </c>
      <c r="AJ97" s="116" t="e">
        <f t="shared" si="115"/>
        <v>#REF!</v>
      </c>
      <c r="AK97" s="18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</row>
    <row r="98" spans="1:61" s="1" customFormat="1" ht="20.25" hidden="1" customHeight="1" x14ac:dyDescent="0.2">
      <c r="A98" s="14"/>
      <c r="B98" s="14"/>
      <c r="C98" s="14"/>
      <c r="D98" s="563"/>
      <c r="E98" s="552"/>
      <c r="F98" s="53" t="s">
        <v>102</v>
      </c>
      <c r="G98" s="219">
        <f>IFERROR(G97*100/G96,0)</f>
        <v>0</v>
      </c>
      <c r="H98" s="219">
        <f t="shared" ref="H98:AJ98" si="116">IFERROR(H97*100/H96,0)</f>
        <v>0</v>
      </c>
      <c r="I98" s="219">
        <f t="shared" si="116"/>
        <v>0</v>
      </c>
      <c r="J98" s="219">
        <f t="shared" si="116"/>
        <v>0</v>
      </c>
      <c r="K98" s="219">
        <f t="shared" si="116"/>
        <v>0</v>
      </c>
      <c r="L98" s="219">
        <f t="shared" si="116"/>
        <v>0</v>
      </c>
      <c r="M98" s="219">
        <f t="shared" si="116"/>
        <v>0</v>
      </c>
      <c r="N98" s="219">
        <f t="shared" si="116"/>
        <v>0</v>
      </c>
      <c r="O98" s="219">
        <f t="shared" si="116"/>
        <v>0</v>
      </c>
      <c r="P98" s="219">
        <f t="shared" si="116"/>
        <v>0</v>
      </c>
      <c r="Q98" s="219">
        <f t="shared" si="116"/>
        <v>0</v>
      </c>
      <c r="R98" s="219">
        <f t="shared" si="116"/>
        <v>0</v>
      </c>
      <c r="S98" s="219">
        <f t="shared" si="116"/>
        <v>0</v>
      </c>
      <c r="T98" s="219">
        <f t="shared" si="116"/>
        <v>0</v>
      </c>
      <c r="U98" s="219">
        <f t="shared" si="116"/>
        <v>0</v>
      </c>
      <c r="V98" s="219">
        <f t="shared" si="116"/>
        <v>0</v>
      </c>
      <c r="W98" s="219">
        <f t="shared" si="116"/>
        <v>0</v>
      </c>
      <c r="X98" s="219">
        <f t="shared" si="116"/>
        <v>0</v>
      </c>
      <c r="Y98" s="219">
        <f t="shared" si="116"/>
        <v>0</v>
      </c>
      <c r="Z98" s="219">
        <f t="shared" si="116"/>
        <v>0</v>
      </c>
      <c r="AA98" s="219">
        <f t="shared" si="116"/>
        <v>0</v>
      </c>
      <c r="AB98" s="219">
        <f t="shared" si="116"/>
        <v>0</v>
      </c>
      <c r="AC98" s="219">
        <f t="shared" si="116"/>
        <v>0</v>
      </c>
      <c r="AD98" s="219">
        <f t="shared" si="116"/>
        <v>0</v>
      </c>
      <c r="AE98" s="219">
        <f t="shared" si="116"/>
        <v>0</v>
      </c>
      <c r="AF98" s="219">
        <f t="shared" si="116"/>
        <v>0</v>
      </c>
      <c r="AG98" s="219">
        <f t="shared" si="116"/>
        <v>0</v>
      </c>
      <c r="AH98" s="219">
        <f t="shared" si="116"/>
        <v>0</v>
      </c>
      <c r="AI98" s="219">
        <f t="shared" si="116"/>
        <v>0</v>
      </c>
      <c r="AJ98" s="219">
        <f t="shared" si="116"/>
        <v>0</v>
      </c>
      <c r="AK98" s="18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</row>
    <row r="99" spans="1:61" s="1" customFormat="1" ht="20.25" customHeight="1" x14ac:dyDescent="0.2">
      <c r="A99" s="14"/>
      <c r="B99" s="14"/>
      <c r="C99" s="14"/>
      <c r="D99" s="563"/>
      <c r="E99" s="553"/>
      <c r="F99" s="53" t="s">
        <v>105</v>
      </c>
      <c r="G99" s="232" t="e">
        <f>'Gruppe 1'!#REF!</f>
        <v>#REF!</v>
      </c>
      <c r="H99" s="232" t="e">
        <f>G99</f>
        <v>#REF!</v>
      </c>
      <c r="I99" s="232" t="e">
        <f t="shared" ref="I99:AJ99" si="117">H99</f>
        <v>#REF!</v>
      </c>
      <c r="J99" s="232" t="e">
        <f t="shared" si="117"/>
        <v>#REF!</v>
      </c>
      <c r="K99" s="232" t="e">
        <f t="shared" si="117"/>
        <v>#REF!</v>
      </c>
      <c r="L99" s="232" t="e">
        <f t="shared" si="117"/>
        <v>#REF!</v>
      </c>
      <c r="M99" s="232" t="e">
        <f t="shared" si="117"/>
        <v>#REF!</v>
      </c>
      <c r="N99" s="232" t="e">
        <f t="shared" si="117"/>
        <v>#REF!</v>
      </c>
      <c r="O99" s="232" t="e">
        <f t="shared" si="117"/>
        <v>#REF!</v>
      </c>
      <c r="P99" s="232" t="e">
        <f t="shared" si="117"/>
        <v>#REF!</v>
      </c>
      <c r="Q99" s="232" t="e">
        <f t="shared" si="117"/>
        <v>#REF!</v>
      </c>
      <c r="R99" s="232" t="e">
        <f t="shared" si="117"/>
        <v>#REF!</v>
      </c>
      <c r="S99" s="232" t="e">
        <f t="shared" si="117"/>
        <v>#REF!</v>
      </c>
      <c r="T99" s="232" t="e">
        <f t="shared" si="117"/>
        <v>#REF!</v>
      </c>
      <c r="U99" s="232" t="e">
        <f t="shared" si="117"/>
        <v>#REF!</v>
      </c>
      <c r="V99" s="232" t="e">
        <f t="shared" si="117"/>
        <v>#REF!</v>
      </c>
      <c r="W99" s="232" t="e">
        <f t="shared" si="117"/>
        <v>#REF!</v>
      </c>
      <c r="X99" s="232" t="e">
        <f t="shared" si="117"/>
        <v>#REF!</v>
      </c>
      <c r="Y99" s="232" t="e">
        <f t="shared" si="117"/>
        <v>#REF!</v>
      </c>
      <c r="Z99" s="232" t="e">
        <f t="shared" si="117"/>
        <v>#REF!</v>
      </c>
      <c r="AA99" s="232" t="e">
        <f t="shared" si="117"/>
        <v>#REF!</v>
      </c>
      <c r="AB99" s="232" t="e">
        <f t="shared" si="117"/>
        <v>#REF!</v>
      </c>
      <c r="AC99" s="232" t="e">
        <f t="shared" si="117"/>
        <v>#REF!</v>
      </c>
      <c r="AD99" s="232" t="e">
        <f t="shared" si="117"/>
        <v>#REF!</v>
      </c>
      <c r="AE99" s="232" t="e">
        <f t="shared" si="117"/>
        <v>#REF!</v>
      </c>
      <c r="AF99" s="232" t="e">
        <f t="shared" si="117"/>
        <v>#REF!</v>
      </c>
      <c r="AG99" s="232" t="e">
        <f t="shared" si="117"/>
        <v>#REF!</v>
      </c>
      <c r="AH99" s="232" t="e">
        <f t="shared" si="117"/>
        <v>#REF!</v>
      </c>
      <c r="AI99" s="232" t="e">
        <f t="shared" si="117"/>
        <v>#REF!</v>
      </c>
      <c r="AJ99" s="232" t="e">
        <f t="shared" si="117"/>
        <v>#REF!</v>
      </c>
      <c r="AK99" s="18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</row>
    <row r="100" spans="1:61" s="1" customFormat="1" ht="20.25" hidden="1" customHeight="1" x14ac:dyDescent="0.2">
      <c r="A100" s="14"/>
      <c r="B100" s="35">
        <f>B92+1</f>
        <v>13</v>
      </c>
      <c r="C100" s="27">
        <v>1</v>
      </c>
      <c r="D100" s="563"/>
      <c r="E100" s="254" t="s">
        <v>120</v>
      </c>
      <c r="F100" s="105" t="s">
        <v>29</v>
      </c>
      <c r="G100" s="106">
        <f>IFERROR(G95*G96/100*(100-G99)/100,0)</f>
        <v>0</v>
      </c>
      <c r="H100" s="106">
        <f>IFERROR(H95*H96/100*(100-H99)/100,0)</f>
        <v>0</v>
      </c>
      <c r="I100" s="106">
        <f t="shared" ref="I100:AJ100" si="118">IFERROR(I95*I96/100*(100-I99)/100,0)</f>
        <v>0</v>
      </c>
      <c r="J100" s="106">
        <f t="shared" si="118"/>
        <v>0</v>
      </c>
      <c r="K100" s="106">
        <f t="shared" si="118"/>
        <v>0</v>
      </c>
      <c r="L100" s="106">
        <f t="shared" si="118"/>
        <v>0</v>
      </c>
      <c r="M100" s="106">
        <f t="shared" si="118"/>
        <v>0</v>
      </c>
      <c r="N100" s="106">
        <f t="shared" si="118"/>
        <v>0</v>
      </c>
      <c r="O100" s="106">
        <f t="shared" si="118"/>
        <v>0</v>
      </c>
      <c r="P100" s="106">
        <f t="shared" si="118"/>
        <v>0</v>
      </c>
      <c r="Q100" s="106">
        <f t="shared" si="118"/>
        <v>0</v>
      </c>
      <c r="R100" s="106">
        <f t="shared" si="118"/>
        <v>0</v>
      </c>
      <c r="S100" s="106">
        <f t="shared" si="118"/>
        <v>0</v>
      </c>
      <c r="T100" s="106">
        <f t="shared" si="118"/>
        <v>0</v>
      </c>
      <c r="U100" s="106">
        <f t="shared" si="118"/>
        <v>0</v>
      </c>
      <c r="V100" s="106">
        <f t="shared" si="118"/>
        <v>0</v>
      </c>
      <c r="W100" s="106">
        <f t="shared" si="118"/>
        <v>0</v>
      </c>
      <c r="X100" s="106">
        <f t="shared" si="118"/>
        <v>0</v>
      </c>
      <c r="Y100" s="106">
        <f t="shared" si="118"/>
        <v>0</v>
      </c>
      <c r="Z100" s="106">
        <f t="shared" si="118"/>
        <v>0</v>
      </c>
      <c r="AA100" s="106">
        <f t="shared" si="118"/>
        <v>0</v>
      </c>
      <c r="AB100" s="106">
        <f t="shared" si="118"/>
        <v>0</v>
      </c>
      <c r="AC100" s="106">
        <f t="shared" si="118"/>
        <v>0</v>
      </c>
      <c r="AD100" s="106">
        <f t="shared" si="118"/>
        <v>0</v>
      </c>
      <c r="AE100" s="106">
        <f t="shared" si="118"/>
        <v>0</v>
      </c>
      <c r="AF100" s="106">
        <f t="shared" si="118"/>
        <v>0</v>
      </c>
      <c r="AG100" s="106">
        <f t="shared" si="118"/>
        <v>0</v>
      </c>
      <c r="AH100" s="106">
        <f t="shared" si="118"/>
        <v>0</v>
      </c>
      <c r="AI100" s="106">
        <f t="shared" si="118"/>
        <v>0</v>
      </c>
      <c r="AJ100" s="106">
        <f t="shared" si="118"/>
        <v>0</v>
      </c>
      <c r="AK100" s="18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</row>
    <row r="101" spans="1:61" s="1" customFormat="1" ht="20.25" hidden="1" customHeight="1" x14ac:dyDescent="0.2">
      <c r="A101" s="14"/>
      <c r="B101" s="27"/>
      <c r="C101" s="27">
        <f>C100+1</f>
        <v>2</v>
      </c>
      <c r="D101" s="563"/>
      <c r="E101" s="254" t="s">
        <v>120</v>
      </c>
      <c r="F101" s="105" t="s">
        <v>46</v>
      </c>
      <c r="G101" s="113">
        <f>IFERROR(G98/100*G100,0)</f>
        <v>0</v>
      </c>
      <c r="H101" s="113">
        <f>IFERROR(H98/100*H100,0)</f>
        <v>0</v>
      </c>
      <c r="I101" s="113">
        <f t="shared" ref="I101:AJ101" si="119">IFERROR(I98/100*I100,0)</f>
        <v>0</v>
      </c>
      <c r="J101" s="113">
        <f t="shared" si="119"/>
        <v>0</v>
      </c>
      <c r="K101" s="113">
        <f t="shared" si="119"/>
        <v>0</v>
      </c>
      <c r="L101" s="113">
        <f t="shared" si="119"/>
        <v>0</v>
      </c>
      <c r="M101" s="113">
        <f t="shared" si="119"/>
        <v>0</v>
      </c>
      <c r="N101" s="113">
        <f t="shared" si="119"/>
        <v>0</v>
      </c>
      <c r="O101" s="113">
        <f t="shared" si="119"/>
        <v>0</v>
      </c>
      <c r="P101" s="113">
        <f t="shared" si="119"/>
        <v>0</v>
      </c>
      <c r="Q101" s="113">
        <f t="shared" si="119"/>
        <v>0</v>
      </c>
      <c r="R101" s="113">
        <f t="shared" si="119"/>
        <v>0</v>
      </c>
      <c r="S101" s="113">
        <f t="shared" si="119"/>
        <v>0</v>
      </c>
      <c r="T101" s="113">
        <f t="shared" si="119"/>
        <v>0</v>
      </c>
      <c r="U101" s="113">
        <f t="shared" si="119"/>
        <v>0</v>
      </c>
      <c r="V101" s="113">
        <f t="shared" si="119"/>
        <v>0</v>
      </c>
      <c r="W101" s="113">
        <f t="shared" si="119"/>
        <v>0</v>
      </c>
      <c r="X101" s="113">
        <f t="shared" si="119"/>
        <v>0</v>
      </c>
      <c r="Y101" s="113">
        <f t="shared" si="119"/>
        <v>0</v>
      </c>
      <c r="Z101" s="113">
        <f t="shared" si="119"/>
        <v>0</v>
      </c>
      <c r="AA101" s="113">
        <f t="shared" si="119"/>
        <v>0</v>
      </c>
      <c r="AB101" s="113">
        <f t="shared" si="119"/>
        <v>0</v>
      </c>
      <c r="AC101" s="113">
        <f t="shared" si="119"/>
        <v>0</v>
      </c>
      <c r="AD101" s="113">
        <f t="shared" si="119"/>
        <v>0</v>
      </c>
      <c r="AE101" s="113">
        <f t="shared" si="119"/>
        <v>0</v>
      </c>
      <c r="AF101" s="113">
        <f t="shared" si="119"/>
        <v>0</v>
      </c>
      <c r="AG101" s="113">
        <f t="shared" si="119"/>
        <v>0</v>
      </c>
      <c r="AH101" s="113">
        <f t="shared" si="119"/>
        <v>0</v>
      </c>
      <c r="AI101" s="113">
        <f t="shared" si="119"/>
        <v>0</v>
      </c>
      <c r="AJ101" s="113">
        <f t="shared" si="119"/>
        <v>0</v>
      </c>
      <c r="AK101" s="18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</row>
    <row r="102" spans="1:61" s="1" customFormat="1" ht="20.25" hidden="1" customHeight="1" x14ac:dyDescent="0.2">
      <c r="A102" s="14"/>
      <c r="B102" s="14"/>
      <c r="C102" s="27">
        <v>3</v>
      </c>
      <c r="D102" s="563"/>
      <c r="E102" s="254" t="s">
        <v>119</v>
      </c>
      <c r="F102" s="105" t="s">
        <v>95</v>
      </c>
      <c r="G102" s="106">
        <f>IFERROR(G95*G96/88,0)</f>
        <v>0</v>
      </c>
      <c r="H102" s="106">
        <f t="shared" ref="H102:AJ102" si="120">IFERROR(H95*H96/88,0)</f>
        <v>0</v>
      </c>
      <c r="I102" s="106">
        <f t="shared" si="120"/>
        <v>0</v>
      </c>
      <c r="J102" s="106">
        <f t="shared" si="120"/>
        <v>0</v>
      </c>
      <c r="K102" s="106">
        <f t="shared" si="120"/>
        <v>0</v>
      </c>
      <c r="L102" s="106">
        <f t="shared" si="120"/>
        <v>0</v>
      </c>
      <c r="M102" s="106">
        <f t="shared" si="120"/>
        <v>0</v>
      </c>
      <c r="N102" s="106">
        <f t="shared" si="120"/>
        <v>0</v>
      </c>
      <c r="O102" s="106">
        <f t="shared" si="120"/>
        <v>0</v>
      </c>
      <c r="P102" s="106">
        <f t="shared" si="120"/>
        <v>0</v>
      </c>
      <c r="Q102" s="106">
        <f t="shared" si="120"/>
        <v>0</v>
      </c>
      <c r="R102" s="106">
        <f t="shared" si="120"/>
        <v>0</v>
      </c>
      <c r="S102" s="106">
        <f t="shared" si="120"/>
        <v>0</v>
      </c>
      <c r="T102" s="106">
        <f t="shared" si="120"/>
        <v>0</v>
      </c>
      <c r="U102" s="106">
        <f t="shared" si="120"/>
        <v>0</v>
      </c>
      <c r="V102" s="106">
        <f t="shared" si="120"/>
        <v>0</v>
      </c>
      <c r="W102" s="106">
        <f t="shared" si="120"/>
        <v>0</v>
      </c>
      <c r="X102" s="106">
        <f t="shared" si="120"/>
        <v>0</v>
      </c>
      <c r="Y102" s="106">
        <f t="shared" si="120"/>
        <v>0</v>
      </c>
      <c r="Z102" s="106">
        <f t="shared" si="120"/>
        <v>0</v>
      </c>
      <c r="AA102" s="106">
        <f t="shared" si="120"/>
        <v>0</v>
      </c>
      <c r="AB102" s="106">
        <f t="shared" si="120"/>
        <v>0</v>
      </c>
      <c r="AC102" s="106">
        <f t="shared" si="120"/>
        <v>0</v>
      </c>
      <c r="AD102" s="106">
        <f t="shared" si="120"/>
        <v>0</v>
      </c>
      <c r="AE102" s="106">
        <f t="shared" si="120"/>
        <v>0</v>
      </c>
      <c r="AF102" s="106">
        <f t="shared" si="120"/>
        <v>0</v>
      </c>
      <c r="AG102" s="106">
        <f t="shared" si="120"/>
        <v>0</v>
      </c>
      <c r="AH102" s="106">
        <f t="shared" si="120"/>
        <v>0</v>
      </c>
      <c r="AI102" s="106">
        <f t="shared" si="120"/>
        <v>0</v>
      </c>
      <c r="AJ102" s="106">
        <f t="shared" si="120"/>
        <v>0</v>
      </c>
      <c r="AK102" s="18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</row>
    <row r="103" spans="1:61" s="1" customFormat="1" ht="20.25" customHeight="1" x14ac:dyDescent="0.2">
      <c r="A103" s="14"/>
      <c r="B103" s="14"/>
      <c r="C103" s="14"/>
      <c r="D103" s="563"/>
      <c r="E103" s="551" t="e">
        <f>'Gruppe 1'!#REF!</f>
        <v>#REF!</v>
      </c>
      <c r="F103" s="53" t="str">
        <f>$F$6</f>
        <v>FM-Menge (kg)</v>
      </c>
      <c r="G103" s="104"/>
      <c r="H103" s="121" t="str">
        <f t="shared" ref="H103:V103" si="121">IFERROR(G103*H$164/G$164,"-")</f>
        <v>-</v>
      </c>
      <c r="I103" s="121" t="str">
        <f t="shared" si="121"/>
        <v>-</v>
      </c>
      <c r="J103" s="121" t="str">
        <f t="shared" si="121"/>
        <v>-</v>
      </c>
      <c r="K103" s="121" t="str">
        <f t="shared" si="121"/>
        <v>-</v>
      </c>
      <c r="L103" s="121" t="str">
        <f t="shared" si="121"/>
        <v>-</v>
      </c>
      <c r="M103" s="121" t="str">
        <f t="shared" si="121"/>
        <v>-</v>
      </c>
      <c r="N103" s="121" t="str">
        <f t="shared" si="121"/>
        <v>-</v>
      </c>
      <c r="O103" s="121" t="str">
        <f t="shared" si="121"/>
        <v>-</v>
      </c>
      <c r="P103" s="121" t="str">
        <f t="shared" si="121"/>
        <v>-</v>
      </c>
      <c r="Q103" s="121" t="str">
        <f t="shared" si="121"/>
        <v>-</v>
      </c>
      <c r="R103" s="121" t="str">
        <f t="shared" si="121"/>
        <v>-</v>
      </c>
      <c r="S103" s="121" t="str">
        <f t="shared" si="121"/>
        <v>-</v>
      </c>
      <c r="T103" s="121" t="str">
        <f t="shared" si="121"/>
        <v>-</v>
      </c>
      <c r="U103" s="121" t="str">
        <f t="shared" si="121"/>
        <v>-</v>
      </c>
      <c r="V103" s="121" t="str">
        <f t="shared" si="121"/>
        <v>-</v>
      </c>
      <c r="W103" s="121" t="str">
        <f>IFERROR(J103*W$164/J$164,"-")</f>
        <v>-</v>
      </c>
      <c r="X103" s="121" t="str">
        <f>IFERROR(W103*X$164/W$164,"-")</f>
        <v>-</v>
      </c>
      <c r="Y103" s="121" t="str">
        <f>IFERROR(X103*Y$164/X$164,"-")</f>
        <v>-</v>
      </c>
      <c r="Z103" s="121" t="str">
        <f>IFERROR(Y103*Z$164/Y$164,"-")</f>
        <v>-</v>
      </c>
      <c r="AA103" s="121" t="str">
        <f>IFERROR(Z103*AA$164/Z$164,"-")</f>
        <v>-</v>
      </c>
      <c r="AB103" s="121" t="str">
        <f>IFERROR(AA103*AB$164/AA$164,"-")</f>
        <v>-</v>
      </c>
      <c r="AC103" s="121" t="str">
        <f>IFERROR(P103*AC$164/P$164,"-")</f>
        <v>-</v>
      </c>
      <c r="AD103" s="121" t="str">
        <f t="shared" ref="AD103:AJ103" si="122">IFERROR(AC103*AD$164/AC$164,"-")</f>
        <v>-</v>
      </c>
      <c r="AE103" s="121" t="str">
        <f t="shared" si="122"/>
        <v>-</v>
      </c>
      <c r="AF103" s="121" t="str">
        <f t="shared" si="122"/>
        <v>-</v>
      </c>
      <c r="AG103" s="121" t="str">
        <f t="shared" si="122"/>
        <v>-</v>
      </c>
      <c r="AH103" s="121" t="str">
        <f t="shared" si="122"/>
        <v>-</v>
      </c>
      <c r="AI103" s="121" t="str">
        <f t="shared" si="122"/>
        <v>-</v>
      </c>
      <c r="AJ103" s="121" t="str">
        <f t="shared" si="122"/>
        <v>-</v>
      </c>
      <c r="AK103" s="18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</row>
    <row r="104" spans="1:61" s="1" customFormat="1" ht="20.25" customHeight="1" x14ac:dyDescent="0.2">
      <c r="A104" s="14"/>
      <c r="B104" s="14"/>
      <c r="C104" s="14"/>
      <c r="D104" s="563"/>
      <c r="E104" s="552"/>
      <c r="F104" s="53" t="s">
        <v>4</v>
      </c>
      <c r="G104" s="172" t="e">
        <f>'Gruppe 1'!#REF!</f>
        <v>#REF!</v>
      </c>
      <c r="H104" s="114" t="e">
        <f>G104</f>
        <v>#REF!</v>
      </c>
      <c r="I104" s="114" t="e">
        <f t="shared" ref="I104:V105" si="123">H104</f>
        <v>#REF!</v>
      </c>
      <c r="J104" s="114" t="e">
        <f t="shared" si="123"/>
        <v>#REF!</v>
      </c>
      <c r="K104" s="114" t="e">
        <f t="shared" si="123"/>
        <v>#REF!</v>
      </c>
      <c r="L104" s="114" t="e">
        <f t="shared" si="123"/>
        <v>#REF!</v>
      </c>
      <c r="M104" s="114" t="e">
        <f t="shared" si="123"/>
        <v>#REF!</v>
      </c>
      <c r="N104" s="114" t="e">
        <f t="shared" si="123"/>
        <v>#REF!</v>
      </c>
      <c r="O104" s="114" t="e">
        <f t="shared" si="123"/>
        <v>#REF!</v>
      </c>
      <c r="P104" s="114" t="e">
        <f t="shared" si="123"/>
        <v>#REF!</v>
      </c>
      <c r="Q104" s="114" t="e">
        <f t="shared" si="123"/>
        <v>#REF!</v>
      </c>
      <c r="R104" s="114" t="e">
        <f t="shared" si="123"/>
        <v>#REF!</v>
      </c>
      <c r="S104" s="114" t="e">
        <f t="shared" si="123"/>
        <v>#REF!</v>
      </c>
      <c r="T104" s="114" t="e">
        <f t="shared" si="123"/>
        <v>#REF!</v>
      </c>
      <c r="U104" s="114" t="e">
        <f t="shared" si="123"/>
        <v>#REF!</v>
      </c>
      <c r="V104" s="114" t="e">
        <f t="shared" si="123"/>
        <v>#REF!</v>
      </c>
      <c r="W104" s="114" t="e">
        <f>J104</f>
        <v>#REF!</v>
      </c>
      <c r="X104" s="114" t="e">
        <f t="shared" ref="X104:AB105" si="124">W104</f>
        <v>#REF!</v>
      </c>
      <c r="Y104" s="114" t="e">
        <f t="shared" si="124"/>
        <v>#REF!</v>
      </c>
      <c r="Z104" s="114" t="e">
        <f t="shared" si="124"/>
        <v>#REF!</v>
      </c>
      <c r="AA104" s="114" t="e">
        <f t="shared" si="124"/>
        <v>#REF!</v>
      </c>
      <c r="AB104" s="114" t="e">
        <f t="shared" si="124"/>
        <v>#REF!</v>
      </c>
      <c r="AC104" s="114" t="e">
        <f>P104</f>
        <v>#REF!</v>
      </c>
      <c r="AD104" s="114" t="e">
        <f t="shared" ref="AD104:AJ104" si="125">AC104</f>
        <v>#REF!</v>
      </c>
      <c r="AE104" s="114" t="e">
        <f t="shared" si="125"/>
        <v>#REF!</v>
      </c>
      <c r="AF104" s="114" t="e">
        <f t="shared" si="125"/>
        <v>#REF!</v>
      </c>
      <c r="AG104" s="114" t="e">
        <f t="shared" si="125"/>
        <v>#REF!</v>
      </c>
      <c r="AH104" s="114" t="e">
        <f t="shared" si="125"/>
        <v>#REF!</v>
      </c>
      <c r="AI104" s="114" t="e">
        <f t="shared" si="125"/>
        <v>#REF!</v>
      </c>
      <c r="AJ104" s="114" t="e">
        <f t="shared" si="125"/>
        <v>#REF!</v>
      </c>
      <c r="AK104" s="18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</row>
    <row r="105" spans="1:61" s="1" customFormat="1" ht="20.25" customHeight="1" x14ac:dyDescent="0.2">
      <c r="A105" s="14"/>
      <c r="B105" s="14"/>
      <c r="C105" s="14"/>
      <c r="D105" s="563"/>
      <c r="E105" s="552"/>
      <c r="F105" s="53" t="s">
        <v>47</v>
      </c>
      <c r="G105" s="112" t="e">
        <f>'Gruppe 1'!#REF!</f>
        <v>#REF!</v>
      </c>
      <c r="H105" s="116" t="e">
        <f t="shared" ref="H105:AJ105" si="126">G105</f>
        <v>#REF!</v>
      </c>
      <c r="I105" s="116" t="e">
        <f t="shared" si="126"/>
        <v>#REF!</v>
      </c>
      <c r="J105" s="116" t="e">
        <f t="shared" si="126"/>
        <v>#REF!</v>
      </c>
      <c r="K105" s="116" t="e">
        <f t="shared" si="126"/>
        <v>#REF!</v>
      </c>
      <c r="L105" s="116" t="e">
        <f t="shared" si="126"/>
        <v>#REF!</v>
      </c>
      <c r="M105" s="116" t="e">
        <f t="shared" si="126"/>
        <v>#REF!</v>
      </c>
      <c r="N105" s="116" t="e">
        <f t="shared" si="126"/>
        <v>#REF!</v>
      </c>
      <c r="O105" s="116" t="e">
        <f t="shared" si="126"/>
        <v>#REF!</v>
      </c>
      <c r="P105" s="116" t="e">
        <f t="shared" si="126"/>
        <v>#REF!</v>
      </c>
      <c r="Q105" s="116" t="e">
        <f t="shared" si="126"/>
        <v>#REF!</v>
      </c>
      <c r="R105" s="116" t="e">
        <f t="shared" si="123"/>
        <v>#REF!</v>
      </c>
      <c r="S105" s="116" t="e">
        <f t="shared" si="123"/>
        <v>#REF!</v>
      </c>
      <c r="T105" s="116" t="e">
        <f t="shared" si="123"/>
        <v>#REF!</v>
      </c>
      <c r="U105" s="116" t="e">
        <f t="shared" si="123"/>
        <v>#REF!</v>
      </c>
      <c r="V105" s="116" t="e">
        <f t="shared" si="123"/>
        <v>#REF!</v>
      </c>
      <c r="W105" s="116" t="e">
        <f>J105</f>
        <v>#REF!</v>
      </c>
      <c r="X105" s="116" t="e">
        <f t="shared" si="124"/>
        <v>#REF!</v>
      </c>
      <c r="Y105" s="116" t="e">
        <f t="shared" si="124"/>
        <v>#REF!</v>
      </c>
      <c r="Z105" s="116" t="e">
        <f t="shared" si="124"/>
        <v>#REF!</v>
      </c>
      <c r="AA105" s="116" t="e">
        <f t="shared" si="124"/>
        <v>#REF!</v>
      </c>
      <c r="AB105" s="116" t="e">
        <f t="shared" si="124"/>
        <v>#REF!</v>
      </c>
      <c r="AC105" s="116" t="e">
        <f>P105</f>
        <v>#REF!</v>
      </c>
      <c r="AD105" s="116" t="e">
        <f t="shared" si="126"/>
        <v>#REF!</v>
      </c>
      <c r="AE105" s="116" t="e">
        <f t="shared" si="126"/>
        <v>#REF!</v>
      </c>
      <c r="AF105" s="116" t="e">
        <f t="shared" si="126"/>
        <v>#REF!</v>
      </c>
      <c r="AG105" s="116" t="e">
        <f t="shared" si="126"/>
        <v>#REF!</v>
      </c>
      <c r="AH105" s="116" t="e">
        <f t="shared" si="126"/>
        <v>#REF!</v>
      </c>
      <c r="AI105" s="116" t="e">
        <f t="shared" si="126"/>
        <v>#REF!</v>
      </c>
      <c r="AJ105" s="116" t="e">
        <f t="shared" si="126"/>
        <v>#REF!</v>
      </c>
      <c r="AK105" s="18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</row>
    <row r="106" spans="1:61" s="1" customFormat="1" ht="20.25" hidden="1" customHeight="1" x14ac:dyDescent="0.2">
      <c r="A106" s="14"/>
      <c r="B106" s="14"/>
      <c r="C106" s="14"/>
      <c r="D106" s="563"/>
      <c r="E106" s="552"/>
      <c r="F106" s="53" t="s">
        <v>102</v>
      </c>
      <c r="G106" s="219">
        <f>IFERROR(G105*100/G104,0)</f>
        <v>0</v>
      </c>
      <c r="H106" s="219">
        <f t="shared" ref="H106:AJ106" si="127">IFERROR(H105*100/H104,0)</f>
        <v>0</v>
      </c>
      <c r="I106" s="219">
        <f t="shared" si="127"/>
        <v>0</v>
      </c>
      <c r="J106" s="219">
        <f t="shared" si="127"/>
        <v>0</v>
      </c>
      <c r="K106" s="219">
        <f t="shared" si="127"/>
        <v>0</v>
      </c>
      <c r="L106" s="219">
        <f t="shared" si="127"/>
        <v>0</v>
      </c>
      <c r="M106" s="219">
        <f t="shared" si="127"/>
        <v>0</v>
      </c>
      <c r="N106" s="219">
        <f t="shared" si="127"/>
        <v>0</v>
      </c>
      <c r="O106" s="219">
        <f t="shared" si="127"/>
        <v>0</v>
      </c>
      <c r="P106" s="219">
        <f t="shared" si="127"/>
        <v>0</v>
      </c>
      <c r="Q106" s="219">
        <f t="shared" si="127"/>
        <v>0</v>
      </c>
      <c r="R106" s="219">
        <f t="shared" si="127"/>
        <v>0</v>
      </c>
      <c r="S106" s="219">
        <f t="shared" si="127"/>
        <v>0</v>
      </c>
      <c r="T106" s="219">
        <f t="shared" si="127"/>
        <v>0</v>
      </c>
      <c r="U106" s="219">
        <f t="shared" si="127"/>
        <v>0</v>
      </c>
      <c r="V106" s="219">
        <f t="shared" si="127"/>
        <v>0</v>
      </c>
      <c r="W106" s="219">
        <f t="shared" si="127"/>
        <v>0</v>
      </c>
      <c r="X106" s="219">
        <f t="shared" si="127"/>
        <v>0</v>
      </c>
      <c r="Y106" s="219">
        <f t="shared" si="127"/>
        <v>0</v>
      </c>
      <c r="Z106" s="219">
        <f t="shared" si="127"/>
        <v>0</v>
      </c>
      <c r="AA106" s="219">
        <f t="shared" si="127"/>
        <v>0</v>
      </c>
      <c r="AB106" s="219">
        <f t="shared" si="127"/>
        <v>0</v>
      </c>
      <c r="AC106" s="219">
        <f t="shared" si="127"/>
        <v>0</v>
      </c>
      <c r="AD106" s="219">
        <f t="shared" si="127"/>
        <v>0</v>
      </c>
      <c r="AE106" s="219">
        <f t="shared" si="127"/>
        <v>0</v>
      </c>
      <c r="AF106" s="219">
        <f t="shared" si="127"/>
        <v>0</v>
      </c>
      <c r="AG106" s="219">
        <f t="shared" si="127"/>
        <v>0</v>
      </c>
      <c r="AH106" s="219">
        <f t="shared" si="127"/>
        <v>0</v>
      </c>
      <c r="AI106" s="219">
        <f t="shared" si="127"/>
        <v>0</v>
      </c>
      <c r="AJ106" s="219">
        <f t="shared" si="127"/>
        <v>0</v>
      </c>
      <c r="AK106" s="18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</row>
    <row r="107" spans="1:61" s="1" customFormat="1" ht="20.25" customHeight="1" x14ac:dyDescent="0.2">
      <c r="A107" s="14"/>
      <c r="B107" s="14"/>
      <c r="C107" s="14"/>
      <c r="D107" s="563"/>
      <c r="E107" s="553"/>
      <c r="F107" s="53" t="s">
        <v>105</v>
      </c>
      <c r="G107" s="232" t="e">
        <f>'Gruppe 1'!#REF!</f>
        <v>#REF!</v>
      </c>
      <c r="H107" s="232" t="e">
        <f>G107</f>
        <v>#REF!</v>
      </c>
      <c r="I107" s="232" t="e">
        <f t="shared" ref="I107:AJ107" si="128">H107</f>
        <v>#REF!</v>
      </c>
      <c r="J107" s="232" t="e">
        <f t="shared" si="128"/>
        <v>#REF!</v>
      </c>
      <c r="K107" s="232" t="e">
        <f t="shared" si="128"/>
        <v>#REF!</v>
      </c>
      <c r="L107" s="232" t="e">
        <f t="shared" si="128"/>
        <v>#REF!</v>
      </c>
      <c r="M107" s="232" t="e">
        <f t="shared" si="128"/>
        <v>#REF!</v>
      </c>
      <c r="N107" s="232" t="e">
        <f t="shared" si="128"/>
        <v>#REF!</v>
      </c>
      <c r="O107" s="232" t="e">
        <f t="shared" si="128"/>
        <v>#REF!</v>
      </c>
      <c r="P107" s="232" t="e">
        <f t="shared" si="128"/>
        <v>#REF!</v>
      </c>
      <c r="Q107" s="232" t="e">
        <f t="shared" si="128"/>
        <v>#REF!</v>
      </c>
      <c r="R107" s="232" t="e">
        <f t="shared" si="128"/>
        <v>#REF!</v>
      </c>
      <c r="S107" s="232" t="e">
        <f t="shared" si="128"/>
        <v>#REF!</v>
      </c>
      <c r="T107" s="232" t="e">
        <f t="shared" si="128"/>
        <v>#REF!</v>
      </c>
      <c r="U107" s="232" t="e">
        <f t="shared" si="128"/>
        <v>#REF!</v>
      </c>
      <c r="V107" s="232" t="e">
        <f t="shared" si="128"/>
        <v>#REF!</v>
      </c>
      <c r="W107" s="232" t="e">
        <f t="shared" si="128"/>
        <v>#REF!</v>
      </c>
      <c r="X107" s="232" t="e">
        <f t="shared" si="128"/>
        <v>#REF!</v>
      </c>
      <c r="Y107" s="232" t="e">
        <f t="shared" si="128"/>
        <v>#REF!</v>
      </c>
      <c r="Z107" s="232" t="e">
        <f t="shared" si="128"/>
        <v>#REF!</v>
      </c>
      <c r="AA107" s="232" t="e">
        <f t="shared" si="128"/>
        <v>#REF!</v>
      </c>
      <c r="AB107" s="232" t="e">
        <f t="shared" si="128"/>
        <v>#REF!</v>
      </c>
      <c r="AC107" s="232" t="e">
        <f t="shared" si="128"/>
        <v>#REF!</v>
      </c>
      <c r="AD107" s="232" t="e">
        <f t="shared" si="128"/>
        <v>#REF!</v>
      </c>
      <c r="AE107" s="232" t="e">
        <f t="shared" si="128"/>
        <v>#REF!</v>
      </c>
      <c r="AF107" s="232" t="e">
        <f t="shared" si="128"/>
        <v>#REF!</v>
      </c>
      <c r="AG107" s="232" t="e">
        <f t="shared" si="128"/>
        <v>#REF!</v>
      </c>
      <c r="AH107" s="232" t="e">
        <f t="shared" si="128"/>
        <v>#REF!</v>
      </c>
      <c r="AI107" s="232" t="e">
        <f t="shared" si="128"/>
        <v>#REF!</v>
      </c>
      <c r="AJ107" s="232" t="e">
        <f t="shared" si="128"/>
        <v>#REF!</v>
      </c>
      <c r="AK107" s="18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</row>
    <row r="108" spans="1:61" s="1" customFormat="1" ht="20.25" hidden="1" customHeight="1" x14ac:dyDescent="0.2">
      <c r="A108" s="14"/>
      <c r="B108" s="35">
        <f>B100+1</f>
        <v>14</v>
      </c>
      <c r="C108" s="27">
        <v>1</v>
      </c>
      <c r="D108" s="563"/>
      <c r="E108" s="254" t="s">
        <v>120</v>
      </c>
      <c r="F108" s="105" t="s">
        <v>29</v>
      </c>
      <c r="G108" s="106">
        <f>IFERROR(G103*G104/100*(100-G107)/100,0)</f>
        <v>0</v>
      </c>
      <c r="H108" s="106">
        <f>IFERROR(H103*H104/100*(100-H107)/100,0)</f>
        <v>0</v>
      </c>
      <c r="I108" s="106">
        <f t="shared" ref="I108:AJ108" si="129">IFERROR(I103*I104/100*(100-I107)/100,0)</f>
        <v>0</v>
      </c>
      <c r="J108" s="106">
        <f t="shared" si="129"/>
        <v>0</v>
      </c>
      <c r="K108" s="106">
        <f t="shared" si="129"/>
        <v>0</v>
      </c>
      <c r="L108" s="106">
        <f t="shared" si="129"/>
        <v>0</v>
      </c>
      <c r="M108" s="106">
        <f t="shared" si="129"/>
        <v>0</v>
      </c>
      <c r="N108" s="106">
        <f t="shared" si="129"/>
        <v>0</v>
      </c>
      <c r="O108" s="106">
        <f t="shared" si="129"/>
        <v>0</v>
      </c>
      <c r="P108" s="106">
        <f t="shared" si="129"/>
        <v>0</v>
      </c>
      <c r="Q108" s="106">
        <f t="shared" si="129"/>
        <v>0</v>
      </c>
      <c r="R108" s="106">
        <f t="shared" si="129"/>
        <v>0</v>
      </c>
      <c r="S108" s="106">
        <f t="shared" si="129"/>
        <v>0</v>
      </c>
      <c r="T108" s="106">
        <f t="shared" si="129"/>
        <v>0</v>
      </c>
      <c r="U108" s="106">
        <f t="shared" si="129"/>
        <v>0</v>
      </c>
      <c r="V108" s="106">
        <f t="shared" si="129"/>
        <v>0</v>
      </c>
      <c r="W108" s="106">
        <f t="shared" si="129"/>
        <v>0</v>
      </c>
      <c r="X108" s="106">
        <f t="shared" si="129"/>
        <v>0</v>
      </c>
      <c r="Y108" s="106">
        <f t="shared" si="129"/>
        <v>0</v>
      </c>
      <c r="Z108" s="106">
        <f t="shared" si="129"/>
        <v>0</v>
      </c>
      <c r="AA108" s="106">
        <f t="shared" si="129"/>
        <v>0</v>
      </c>
      <c r="AB108" s="106">
        <f t="shared" si="129"/>
        <v>0</v>
      </c>
      <c r="AC108" s="106">
        <f t="shared" si="129"/>
        <v>0</v>
      </c>
      <c r="AD108" s="106">
        <f t="shared" si="129"/>
        <v>0</v>
      </c>
      <c r="AE108" s="106">
        <f t="shared" si="129"/>
        <v>0</v>
      </c>
      <c r="AF108" s="106">
        <f t="shared" si="129"/>
        <v>0</v>
      </c>
      <c r="AG108" s="106">
        <f t="shared" si="129"/>
        <v>0</v>
      </c>
      <c r="AH108" s="106">
        <f t="shared" si="129"/>
        <v>0</v>
      </c>
      <c r="AI108" s="106">
        <f t="shared" si="129"/>
        <v>0</v>
      </c>
      <c r="AJ108" s="106">
        <f t="shared" si="129"/>
        <v>0</v>
      </c>
      <c r="AK108" s="18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</row>
    <row r="109" spans="1:61" s="1" customFormat="1" ht="20.25" hidden="1" customHeight="1" x14ac:dyDescent="0.2">
      <c r="A109" s="14"/>
      <c r="B109" s="27"/>
      <c r="C109" s="27">
        <f>C108+1</f>
        <v>2</v>
      </c>
      <c r="D109" s="563"/>
      <c r="E109" s="254" t="s">
        <v>120</v>
      </c>
      <c r="F109" s="105" t="s">
        <v>46</v>
      </c>
      <c r="G109" s="113">
        <f>IFERROR(G106/100*G108,0)</f>
        <v>0</v>
      </c>
      <c r="H109" s="113">
        <f>IFERROR(H106/100*H108,0)</f>
        <v>0</v>
      </c>
      <c r="I109" s="113">
        <f t="shared" ref="I109:AJ109" si="130">IFERROR(I106/100*I108,0)</f>
        <v>0</v>
      </c>
      <c r="J109" s="113">
        <f t="shared" si="130"/>
        <v>0</v>
      </c>
      <c r="K109" s="113">
        <f t="shared" si="130"/>
        <v>0</v>
      </c>
      <c r="L109" s="113">
        <f t="shared" si="130"/>
        <v>0</v>
      </c>
      <c r="M109" s="113">
        <f t="shared" si="130"/>
        <v>0</v>
      </c>
      <c r="N109" s="113">
        <f t="shared" si="130"/>
        <v>0</v>
      </c>
      <c r="O109" s="113">
        <f t="shared" si="130"/>
        <v>0</v>
      </c>
      <c r="P109" s="113">
        <f t="shared" si="130"/>
        <v>0</v>
      </c>
      <c r="Q109" s="113">
        <f t="shared" si="130"/>
        <v>0</v>
      </c>
      <c r="R109" s="113">
        <f t="shared" si="130"/>
        <v>0</v>
      </c>
      <c r="S109" s="113">
        <f t="shared" si="130"/>
        <v>0</v>
      </c>
      <c r="T109" s="113">
        <f t="shared" si="130"/>
        <v>0</v>
      </c>
      <c r="U109" s="113">
        <f t="shared" si="130"/>
        <v>0</v>
      </c>
      <c r="V109" s="113">
        <f t="shared" si="130"/>
        <v>0</v>
      </c>
      <c r="W109" s="113">
        <f t="shared" si="130"/>
        <v>0</v>
      </c>
      <c r="X109" s="113">
        <f t="shared" si="130"/>
        <v>0</v>
      </c>
      <c r="Y109" s="113">
        <f t="shared" si="130"/>
        <v>0</v>
      </c>
      <c r="Z109" s="113">
        <f t="shared" si="130"/>
        <v>0</v>
      </c>
      <c r="AA109" s="113">
        <f t="shared" si="130"/>
        <v>0</v>
      </c>
      <c r="AB109" s="113">
        <f t="shared" si="130"/>
        <v>0</v>
      </c>
      <c r="AC109" s="113">
        <f t="shared" si="130"/>
        <v>0</v>
      </c>
      <c r="AD109" s="113">
        <f t="shared" si="130"/>
        <v>0</v>
      </c>
      <c r="AE109" s="113">
        <f t="shared" si="130"/>
        <v>0</v>
      </c>
      <c r="AF109" s="113">
        <f t="shared" si="130"/>
        <v>0</v>
      </c>
      <c r="AG109" s="113">
        <f t="shared" si="130"/>
        <v>0</v>
      </c>
      <c r="AH109" s="113">
        <f t="shared" si="130"/>
        <v>0</v>
      </c>
      <c r="AI109" s="113">
        <f t="shared" si="130"/>
        <v>0</v>
      </c>
      <c r="AJ109" s="113">
        <f t="shared" si="130"/>
        <v>0</v>
      </c>
      <c r="AK109" s="18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</row>
    <row r="110" spans="1:61" s="1" customFormat="1" ht="20.25" hidden="1" customHeight="1" x14ac:dyDescent="0.2">
      <c r="A110" s="14"/>
      <c r="B110" s="14"/>
      <c r="C110" s="27">
        <v>3</v>
      </c>
      <c r="D110" s="563"/>
      <c r="E110" s="254" t="s">
        <v>119</v>
      </c>
      <c r="F110" s="105" t="s">
        <v>95</v>
      </c>
      <c r="G110" s="106">
        <f>IFERROR(G103*G104/88,0)</f>
        <v>0</v>
      </c>
      <c r="H110" s="106">
        <f t="shared" ref="H110:AJ110" si="131">IFERROR(H103*H104/88,0)</f>
        <v>0</v>
      </c>
      <c r="I110" s="106">
        <f t="shared" si="131"/>
        <v>0</v>
      </c>
      <c r="J110" s="106">
        <f t="shared" si="131"/>
        <v>0</v>
      </c>
      <c r="K110" s="106">
        <f t="shared" si="131"/>
        <v>0</v>
      </c>
      <c r="L110" s="106">
        <f t="shared" si="131"/>
        <v>0</v>
      </c>
      <c r="M110" s="106">
        <f t="shared" si="131"/>
        <v>0</v>
      </c>
      <c r="N110" s="106">
        <f t="shared" si="131"/>
        <v>0</v>
      </c>
      <c r="O110" s="106">
        <f t="shared" si="131"/>
        <v>0</v>
      </c>
      <c r="P110" s="106">
        <f t="shared" si="131"/>
        <v>0</v>
      </c>
      <c r="Q110" s="106">
        <f t="shared" si="131"/>
        <v>0</v>
      </c>
      <c r="R110" s="106">
        <f t="shared" si="131"/>
        <v>0</v>
      </c>
      <c r="S110" s="106">
        <f t="shared" si="131"/>
        <v>0</v>
      </c>
      <c r="T110" s="106">
        <f t="shared" si="131"/>
        <v>0</v>
      </c>
      <c r="U110" s="106">
        <f t="shared" si="131"/>
        <v>0</v>
      </c>
      <c r="V110" s="106">
        <f t="shared" si="131"/>
        <v>0</v>
      </c>
      <c r="W110" s="106">
        <f t="shared" si="131"/>
        <v>0</v>
      </c>
      <c r="X110" s="106">
        <f t="shared" si="131"/>
        <v>0</v>
      </c>
      <c r="Y110" s="106">
        <f t="shared" si="131"/>
        <v>0</v>
      </c>
      <c r="Z110" s="106">
        <f t="shared" si="131"/>
        <v>0</v>
      </c>
      <c r="AA110" s="106">
        <f t="shared" si="131"/>
        <v>0</v>
      </c>
      <c r="AB110" s="106">
        <f t="shared" si="131"/>
        <v>0</v>
      </c>
      <c r="AC110" s="106">
        <f t="shared" si="131"/>
        <v>0</v>
      </c>
      <c r="AD110" s="106">
        <f t="shared" si="131"/>
        <v>0</v>
      </c>
      <c r="AE110" s="106">
        <f t="shared" si="131"/>
        <v>0</v>
      </c>
      <c r="AF110" s="106">
        <f t="shared" si="131"/>
        <v>0</v>
      </c>
      <c r="AG110" s="106">
        <f t="shared" si="131"/>
        <v>0</v>
      </c>
      <c r="AH110" s="106">
        <f t="shared" si="131"/>
        <v>0</v>
      </c>
      <c r="AI110" s="106">
        <f t="shared" si="131"/>
        <v>0</v>
      </c>
      <c r="AJ110" s="106">
        <f t="shared" si="131"/>
        <v>0</v>
      </c>
      <c r="AK110" s="18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</row>
    <row r="111" spans="1:61" s="1" customFormat="1" ht="20.25" customHeight="1" x14ac:dyDescent="0.2">
      <c r="A111" s="14"/>
      <c r="B111" s="14"/>
      <c r="C111" s="14"/>
      <c r="D111" s="563"/>
      <c r="E111" s="551" t="e">
        <f>'Gruppe 1'!#REF!</f>
        <v>#REF!</v>
      </c>
      <c r="F111" s="53" t="str">
        <f>$F$6</f>
        <v>FM-Menge (kg)</v>
      </c>
      <c r="G111" s="104"/>
      <c r="H111" s="121" t="str">
        <f t="shared" ref="H111:V111" si="132">IFERROR(G111*H$164/G$164,"-")</f>
        <v>-</v>
      </c>
      <c r="I111" s="121" t="str">
        <f t="shared" si="132"/>
        <v>-</v>
      </c>
      <c r="J111" s="121" t="str">
        <f t="shared" si="132"/>
        <v>-</v>
      </c>
      <c r="K111" s="121" t="str">
        <f t="shared" si="132"/>
        <v>-</v>
      </c>
      <c r="L111" s="121" t="str">
        <f t="shared" si="132"/>
        <v>-</v>
      </c>
      <c r="M111" s="121" t="str">
        <f t="shared" si="132"/>
        <v>-</v>
      </c>
      <c r="N111" s="121" t="str">
        <f t="shared" si="132"/>
        <v>-</v>
      </c>
      <c r="O111" s="121" t="str">
        <f t="shared" si="132"/>
        <v>-</v>
      </c>
      <c r="P111" s="121" t="str">
        <f t="shared" si="132"/>
        <v>-</v>
      </c>
      <c r="Q111" s="121" t="str">
        <f t="shared" si="132"/>
        <v>-</v>
      </c>
      <c r="R111" s="121" t="str">
        <f t="shared" si="132"/>
        <v>-</v>
      </c>
      <c r="S111" s="121" t="str">
        <f t="shared" si="132"/>
        <v>-</v>
      </c>
      <c r="T111" s="121" t="str">
        <f t="shared" si="132"/>
        <v>-</v>
      </c>
      <c r="U111" s="121" t="str">
        <f t="shared" si="132"/>
        <v>-</v>
      </c>
      <c r="V111" s="121" t="str">
        <f t="shared" si="132"/>
        <v>-</v>
      </c>
      <c r="W111" s="121" t="str">
        <f>IFERROR(J111*W$164/J$164,"-")</f>
        <v>-</v>
      </c>
      <c r="X111" s="121" t="str">
        <f>IFERROR(W111*X$164/W$164,"-")</f>
        <v>-</v>
      </c>
      <c r="Y111" s="121" t="str">
        <f>IFERROR(X111*Y$164/X$164,"-")</f>
        <v>-</v>
      </c>
      <c r="Z111" s="121" t="str">
        <f>IFERROR(Y111*Z$164/Y$164,"-")</f>
        <v>-</v>
      </c>
      <c r="AA111" s="121" t="str">
        <f>IFERROR(Z111*AA$164/Z$164,"-")</f>
        <v>-</v>
      </c>
      <c r="AB111" s="121" t="str">
        <f>IFERROR(AA111*AB$164/AA$164,"-")</f>
        <v>-</v>
      </c>
      <c r="AC111" s="121" t="str">
        <f>IFERROR(P111*AC$164/P$164,"-")</f>
        <v>-</v>
      </c>
      <c r="AD111" s="121" t="str">
        <f t="shared" ref="AD111:AJ111" si="133">IFERROR(AC111*AD$164/AC$164,"-")</f>
        <v>-</v>
      </c>
      <c r="AE111" s="121" t="str">
        <f t="shared" si="133"/>
        <v>-</v>
      </c>
      <c r="AF111" s="121" t="str">
        <f t="shared" si="133"/>
        <v>-</v>
      </c>
      <c r="AG111" s="121" t="str">
        <f t="shared" si="133"/>
        <v>-</v>
      </c>
      <c r="AH111" s="121" t="str">
        <f t="shared" si="133"/>
        <v>-</v>
      </c>
      <c r="AI111" s="121" t="str">
        <f t="shared" si="133"/>
        <v>-</v>
      </c>
      <c r="AJ111" s="121" t="str">
        <f t="shared" si="133"/>
        <v>-</v>
      </c>
      <c r="AK111" s="18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</row>
    <row r="112" spans="1:61" s="1" customFormat="1" ht="20.25" customHeight="1" x14ac:dyDescent="0.2">
      <c r="A112" s="14"/>
      <c r="B112" s="14"/>
      <c r="C112" s="14"/>
      <c r="D112" s="563"/>
      <c r="E112" s="552"/>
      <c r="F112" s="53" t="s">
        <v>4</v>
      </c>
      <c r="G112" s="172" t="e">
        <f>'Gruppe 1'!#REF!</f>
        <v>#REF!</v>
      </c>
      <c r="H112" s="114" t="e">
        <f>G112</f>
        <v>#REF!</v>
      </c>
      <c r="I112" s="114" t="e">
        <f t="shared" ref="I112:V113" si="134">H112</f>
        <v>#REF!</v>
      </c>
      <c r="J112" s="114" t="e">
        <f t="shared" si="134"/>
        <v>#REF!</v>
      </c>
      <c r="K112" s="114" t="e">
        <f t="shared" si="134"/>
        <v>#REF!</v>
      </c>
      <c r="L112" s="114" t="e">
        <f t="shared" si="134"/>
        <v>#REF!</v>
      </c>
      <c r="M112" s="114" t="e">
        <f t="shared" si="134"/>
        <v>#REF!</v>
      </c>
      <c r="N112" s="114" t="e">
        <f t="shared" si="134"/>
        <v>#REF!</v>
      </c>
      <c r="O112" s="114" t="e">
        <f t="shared" si="134"/>
        <v>#REF!</v>
      </c>
      <c r="P112" s="114" t="e">
        <f t="shared" si="134"/>
        <v>#REF!</v>
      </c>
      <c r="Q112" s="114" t="e">
        <f t="shared" si="134"/>
        <v>#REF!</v>
      </c>
      <c r="R112" s="114" t="e">
        <f t="shared" si="134"/>
        <v>#REF!</v>
      </c>
      <c r="S112" s="114" t="e">
        <f t="shared" si="134"/>
        <v>#REF!</v>
      </c>
      <c r="T112" s="114" t="e">
        <f t="shared" si="134"/>
        <v>#REF!</v>
      </c>
      <c r="U112" s="114" t="e">
        <f t="shared" si="134"/>
        <v>#REF!</v>
      </c>
      <c r="V112" s="114" t="e">
        <f t="shared" si="134"/>
        <v>#REF!</v>
      </c>
      <c r="W112" s="114" t="e">
        <f>J112</f>
        <v>#REF!</v>
      </c>
      <c r="X112" s="114" t="e">
        <f t="shared" ref="X112:AB113" si="135">W112</f>
        <v>#REF!</v>
      </c>
      <c r="Y112" s="114" t="e">
        <f t="shared" si="135"/>
        <v>#REF!</v>
      </c>
      <c r="Z112" s="114" t="e">
        <f t="shared" si="135"/>
        <v>#REF!</v>
      </c>
      <c r="AA112" s="114" t="e">
        <f t="shared" si="135"/>
        <v>#REF!</v>
      </c>
      <c r="AB112" s="114" t="e">
        <f t="shared" si="135"/>
        <v>#REF!</v>
      </c>
      <c r="AC112" s="114" t="e">
        <f>P112</f>
        <v>#REF!</v>
      </c>
      <c r="AD112" s="114" t="e">
        <f t="shared" ref="AD112:AJ112" si="136">AC112</f>
        <v>#REF!</v>
      </c>
      <c r="AE112" s="114" t="e">
        <f t="shared" si="136"/>
        <v>#REF!</v>
      </c>
      <c r="AF112" s="114" t="e">
        <f t="shared" si="136"/>
        <v>#REF!</v>
      </c>
      <c r="AG112" s="114" t="e">
        <f t="shared" si="136"/>
        <v>#REF!</v>
      </c>
      <c r="AH112" s="114" t="e">
        <f t="shared" si="136"/>
        <v>#REF!</v>
      </c>
      <c r="AI112" s="114" t="e">
        <f t="shared" si="136"/>
        <v>#REF!</v>
      </c>
      <c r="AJ112" s="114" t="e">
        <f t="shared" si="136"/>
        <v>#REF!</v>
      </c>
      <c r="AK112" s="18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</row>
    <row r="113" spans="1:61" s="1" customFormat="1" ht="20.25" customHeight="1" x14ac:dyDescent="0.2">
      <c r="A113" s="14"/>
      <c r="B113" s="14"/>
      <c r="C113" s="14"/>
      <c r="D113" s="563"/>
      <c r="E113" s="552"/>
      <c r="F113" s="53" t="s">
        <v>47</v>
      </c>
      <c r="G113" s="112" t="e">
        <f>'Gruppe 1'!#REF!</f>
        <v>#REF!</v>
      </c>
      <c r="H113" s="116" t="e">
        <f t="shared" ref="H113:AJ113" si="137">G113</f>
        <v>#REF!</v>
      </c>
      <c r="I113" s="116" t="e">
        <f t="shared" si="137"/>
        <v>#REF!</v>
      </c>
      <c r="J113" s="116" t="e">
        <f t="shared" si="137"/>
        <v>#REF!</v>
      </c>
      <c r="K113" s="116" t="e">
        <f t="shared" si="137"/>
        <v>#REF!</v>
      </c>
      <c r="L113" s="116" t="e">
        <f t="shared" si="137"/>
        <v>#REF!</v>
      </c>
      <c r="M113" s="116" t="e">
        <f t="shared" si="137"/>
        <v>#REF!</v>
      </c>
      <c r="N113" s="116" t="e">
        <f t="shared" si="137"/>
        <v>#REF!</v>
      </c>
      <c r="O113" s="116" t="e">
        <f t="shared" si="137"/>
        <v>#REF!</v>
      </c>
      <c r="P113" s="116" t="e">
        <f t="shared" si="137"/>
        <v>#REF!</v>
      </c>
      <c r="Q113" s="116" t="e">
        <f t="shared" si="137"/>
        <v>#REF!</v>
      </c>
      <c r="R113" s="116" t="e">
        <f t="shared" si="134"/>
        <v>#REF!</v>
      </c>
      <c r="S113" s="116" t="e">
        <f t="shared" si="134"/>
        <v>#REF!</v>
      </c>
      <c r="T113" s="116" t="e">
        <f t="shared" si="134"/>
        <v>#REF!</v>
      </c>
      <c r="U113" s="116" t="e">
        <f t="shared" si="134"/>
        <v>#REF!</v>
      </c>
      <c r="V113" s="116" t="e">
        <f t="shared" si="134"/>
        <v>#REF!</v>
      </c>
      <c r="W113" s="116" t="e">
        <f>J113</f>
        <v>#REF!</v>
      </c>
      <c r="X113" s="116" t="e">
        <f t="shared" si="135"/>
        <v>#REF!</v>
      </c>
      <c r="Y113" s="116" t="e">
        <f t="shared" si="135"/>
        <v>#REF!</v>
      </c>
      <c r="Z113" s="116" t="e">
        <f t="shared" si="135"/>
        <v>#REF!</v>
      </c>
      <c r="AA113" s="116" t="e">
        <f t="shared" si="135"/>
        <v>#REF!</v>
      </c>
      <c r="AB113" s="116" t="e">
        <f t="shared" si="135"/>
        <v>#REF!</v>
      </c>
      <c r="AC113" s="116" t="e">
        <f>P113</f>
        <v>#REF!</v>
      </c>
      <c r="AD113" s="116" t="e">
        <f t="shared" si="137"/>
        <v>#REF!</v>
      </c>
      <c r="AE113" s="116" t="e">
        <f t="shared" si="137"/>
        <v>#REF!</v>
      </c>
      <c r="AF113" s="116" t="e">
        <f t="shared" si="137"/>
        <v>#REF!</v>
      </c>
      <c r="AG113" s="116" t="e">
        <f t="shared" si="137"/>
        <v>#REF!</v>
      </c>
      <c r="AH113" s="116" t="e">
        <f t="shared" si="137"/>
        <v>#REF!</v>
      </c>
      <c r="AI113" s="116" t="e">
        <f t="shared" si="137"/>
        <v>#REF!</v>
      </c>
      <c r="AJ113" s="116" t="e">
        <f t="shared" si="137"/>
        <v>#REF!</v>
      </c>
      <c r="AK113" s="18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</row>
    <row r="114" spans="1:61" s="1" customFormat="1" ht="20.25" hidden="1" customHeight="1" x14ac:dyDescent="0.2">
      <c r="A114" s="14"/>
      <c r="B114" s="14"/>
      <c r="C114" s="14"/>
      <c r="D114" s="563"/>
      <c r="E114" s="552"/>
      <c r="F114" s="53" t="s">
        <v>102</v>
      </c>
      <c r="G114" s="219">
        <f>IFERROR(G113*100/G112,0)</f>
        <v>0</v>
      </c>
      <c r="H114" s="219">
        <f t="shared" ref="H114:AJ114" si="138">IFERROR(H113*100/H112,0)</f>
        <v>0</v>
      </c>
      <c r="I114" s="219">
        <f t="shared" si="138"/>
        <v>0</v>
      </c>
      <c r="J114" s="219">
        <f t="shared" si="138"/>
        <v>0</v>
      </c>
      <c r="K114" s="219">
        <f t="shared" si="138"/>
        <v>0</v>
      </c>
      <c r="L114" s="219">
        <f t="shared" si="138"/>
        <v>0</v>
      </c>
      <c r="M114" s="219">
        <f t="shared" si="138"/>
        <v>0</v>
      </c>
      <c r="N114" s="219">
        <f t="shared" si="138"/>
        <v>0</v>
      </c>
      <c r="O114" s="219">
        <f t="shared" si="138"/>
        <v>0</v>
      </c>
      <c r="P114" s="219">
        <f t="shared" si="138"/>
        <v>0</v>
      </c>
      <c r="Q114" s="219">
        <f t="shared" si="138"/>
        <v>0</v>
      </c>
      <c r="R114" s="219">
        <f t="shared" si="138"/>
        <v>0</v>
      </c>
      <c r="S114" s="219">
        <f t="shared" si="138"/>
        <v>0</v>
      </c>
      <c r="T114" s="219">
        <f t="shared" si="138"/>
        <v>0</v>
      </c>
      <c r="U114" s="219">
        <f t="shared" si="138"/>
        <v>0</v>
      </c>
      <c r="V114" s="219">
        <f t="shared" si="138"/>
        <v>0</v>
      </c>
      <c r="W114" s="219">
        <f t="shared" si="138"/>
        <v>0</v>
      </c>
      <c r="X114" s="219">
        <f t="shared" si="138"/>
        <v>0</v>
      </c>
      <c r="Y114" s="219">
        <f t="shared" si="138"/>
        <v>0</v>
      </c>
      <c r="Z114" s="219">
        <f t="shared" si="138"/>
        <v>0</v>
      </c>
      <c r="AA114" s="219">
        <f t="shared" si="138"/>
        <v>0</v>
      </c>
      <c r="AB114" s="219">
        <f t="shared" si="138"/>
        <v>0</v>
      </c>
      <c r="AC114" s="219">
        <f t="shared" si="138"/>
        <v>0</v>
      </c>
      <c r="AD114" s="219">
        <f t="shared" si="138"/>
        <v>0</v>
      </c>
      <c r="AE114" s="219">
        <f t="shared" si="138"/>
        <v>0</v>
      </c>
      <c r="AF114" s="219">
        <f t="shared" si="138"/>
        <v>0</v>
      </c>
      <c r="AG114" s="219">
        <f t="shared" si="138"/>
        <v>0</v>
      </c>
      <c r="AH114" s="219">
        <f t="shared" si="138"/>
        <v>0</v>
      </c>
      <c r="AI114" s="219">
        <f t="shared" si="138"/>
        <v>0</v>
      </c>
      <c r="AJ114" s="219">
        <f t="shared" si="138"/>
        <v>0</v>
      </c>
      <c r="AK114" s="18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</row>
    <row r="115" spans="1:61" s="1" customFormat="1" ht="20.25" customHeight="1" x14ac:dyDescent="0.2">
      <c r="A115" s="14"/>
      <c r="B115" s="14"/>
      <c r="C115" s="14"/>
      <c r="D115" s="563"/>
      <c r="E115" s="553"/>
      <c r="F115" s="53" t="s">
        <v>105</v>
      </c>
      <c r="G115" s="232" t="e">
        <f>'Gruppe 1'!#REF!</f>
        <v>#REF!</v>
      </c>
      <c r="H115" s="232" t="e">
        <f>G115</f>
        <v>#REF!</v>
      </c>
      <c r="I115" s="232" t="e">
        <f t="shared" ref="I115:AJ115" si="139">H115</f>
        <v>#REF!</v>
      </c>
      <c r="J115" s="232" t="e">
        <f t="shared" si="139"/>
        <v>#REF!</v>
      </c>
      <c r="K115" s="232" t="e">
        <f t="shared" si="139"/>
        <v>#REF!</v>
      </c>
      <c r="L115" s="232" t="e">
        <f t="shared" si="139"/>
        <v>#REF!</v>
      </c>
      <c r="M115" s="232" t="e">
        <f t="shared" si="139"/>
        <v>#REF!</v>
      </c>
      <c r="N115" s="232" t="e">
        <f t="shared" si="139"/>
        <v>#REF!</v>
      </c>
      <c r="O115" s="232" t="e">
        <f t="shared" si="139"/>
        <v>#REF!</v>
      </c>
      <c r="P115" s="232" t="e">
        <f t="shared" si="139"/>
        <v>#REF!</v>
      </c>
      <c r="Q115" s="232" t="e">
        <f t="shared" si="139"/>
        <v>#REF!</v>
      </c>
      <c r="R115" s="232" t="e">
        <f t="shared" si="139"/>
        <v>#REF!</v>
      </c>
      <c r="S115" s="232" t="e">
        <f t="shared" si="139"/>
        <v>#REF!</v>
      </c>
      <c r="T115" s="232" t="e">
        <f t="shared" si="139"/>
        <v>#REF!</v>
      </c>
      <c r="U115" s="232" t="e">
        <f t="shared" si="139"/>
        <v>#REF!</v>
      </c>
      <c r="V115" s="232" t="e">
        <f t="shared" si="139"/>
        <v>#REF!</v>
      </c>
      <c r="W115" s="232" t="e">
        <f t="shared" si="139"/>
        <v>#REF!</v>
      </c>
      <c r="X115" s="232" t="e">
        <f t="shared" si="139"/>
        <v>#REF!</v>
      </c>
      <c r="Y115" s="232" t="e">
        <f t="shared" si="139"/>
        <v>#REF!</v>
      </c>
      <c r="Z115" s="232" t="e">
        <f t="shared" si="139"/>
        <v>#REF!</v>
      </c>
      <c r="AA115" s="232" t="e">
        <f t="shared" si="139"/>
        <v>#REF!</v>
      </c>
      <c r="AB115" s="232" t="e">
        <f t="shared" si="139"/>
        <v>#REF!</v>
      </c>
      <c r="AC115" s="232" t="e">
        <f t="shared" si="139"/>
        <v>#REF!</v>
      </c>
      <c r="AD115" s="232" t="e">
        <f t="shared" si="139"/>
        <v>#REF!</v>
      </c>
      <c r="AE115" s="232" t="e">
        <f t="shared" si="139"/>
        <v>#REF!</v>
      </c>
      <c r="AF115" s="232" t="e">
        <f t="shared" si="139"/>
        <v>#REF!</v>
      </c>
      <c r="AG115" s="232" t="e">
        <f t="shared" si="139"/>
        <v>#REF!</v>
      </c>
      <c r="AH115" s="232" t="e">
        <f t="shared" si="139"/>
        <v>#REF!</v>
      </c>
      <c r="AI115" s="232" t="e">
        <f t="shared" si="139"/>
        <v>#REF!</v>
      </c>
      <c r="AJ115" s="232" t="e">
        <f t="shared" si="139"/>
        <v>#REF!</v>
      </c>
      <c r="AK115" s="18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</row>
    <row r="116" spans="1:61" s="1" customFormat="1" ht="20.25" hidden="1" customHeight="1" x14ac:dyDescent="0.2">
      <c r="A116" s="14"/>
      <c r="B116" s="35">
        <f>B108+1</f>
        <v>15</v>
      </c>
      <c r="C116" s="27">
        <v>1</v>
      </c>
      <c r="D116" s="563"/>
      <c r="E116" s="254" t="s">
        <v>120</v>
      </c>
      <c r="F116" s="105" t="s">
        <v>29</v>
      </c>
      <c r="G116" s="106">
        <f>IFERROR(G111*G112/100*(100-G115)/100,0)</f>
        <v>0</v>
      </c>
      <c r="H116" s="106">
        <f>IFERROR(H111*H112/100*(100-H115)/100,0)</f>
        <v>0</v>
      </c>
      <c r="I116" s="106">
        <f t="shared" ref="I116:AJ116" si="140">IFERROR(I111*I112/100*(100-I115)/100,0)</f>
        <v>0</v>
      </c>
      <c r="J116" s="106">
        <f t="shared" si="140"/>
        <v>0</v>
      </c>
      <c r="K116" s="106">
        <f t="shared" si="140"/>
        <v>0</v>
      </c>
      <c r="L116" s="106">
        <f t="shared" si="140"/>
        <v>0</v>
      </c>
      <c r="M116" s="106">
        <f t="shared" si="140"/>
        <v>0</v>
      </c>
      <c r="N116" s="106">
        <f t="shared" si="140"/>
        <v>0</v>
      </c>
      <c r="O116" s="106">
        <f t="shared" si="140"/>
        <v>0</v>
      </c>
      <c r="P116" s="106">
        <f t="shared" si="140"/>
        <v>0</v>
      </c>
      <c r="Q116" s="106">
        <f t="shared" si="140"/>
        <v>0</v>
      </c>
      <c r="R116" s="106">
        <f t="shared" si="140"/>
        <v>0</v>
      </c>
      <c r="S116" s="106">
        <f t="shared" si="140"/>
        <v>0</v>
      </c>
      <c r="T116" s="106">
        <f t="shared" si="140"/>
        <v>0</v>
      </c>
      <c r="U116" s="106">
        <f t="shared" si="140"/>
        <v>0</v>
      </c>
      <c r="V116" s="106">
        <f t="shared" si="140"/>
        <v>0</v>
      </c>
      <c r="W116" s="106">
        <f t="shared" si="140"/>
        <v>0</v>
      </c>
      <c r="X116" s="106">
        <f t="shared" si="140"/>
        <v>0</v>
      </c>
      <c r="Y116" s="106">
        <f t="shared" si="140"/>
        <v>0</v>
      </c>
      <c r="Z116" s="106">
        <f t="shared" si="140"/>
        <v>0</v>
      </c>
      <c r="AA116" s="106">
        <f t="shared" si="140"/>
        <v>0</v>
      </c>
      <c r="AB116" s="106">
        <f t="shared" si="140"/>
        <v>0</v>
      </c>
      <c r="AC116" s="106">
        <f t="shared" si="140"/>
        <v>0</v>
      </c>
      <c r="AD116" s="106">
        <f t="shared" si="140"/>
        <v>0</v>
      </c>
      <c r="AE116" s="106">
        <f t="shared" si="140"/>
        <v>0</v>
      </c>
      <c r="AF116" s="106">
        <f t="shared" si="140"/>
        <v>0</v>
      </c>
      <c r="AG116" s="106">
        <f t="shared" si="140"/>
        <v>0</v>
      </c>
      <c r="AH116" s="106">
        <f t="shared" si="140"/>
        <v>0</v>
      </c>
      <c r="AI116" s="106">
        <f t="shared" si="140"/>
        <v>0</v>
      </c>
      <c r="AJ116" s="106">
        <f t="shared" si="140"/>
        <v>0</v>
      </c>
      <c r="AK116" s="18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</row>
    <row r="117" spans="1:61" s="1" customFormat="1" ht="20.25" hidden="1" customHeight="1" x14ac:dyDescent="0.2">
      <c r="A117" s="14"/>
      <c r="B117" s="27"/>
      <c r="C117" s="27">
        <f>C116+1</f>
        <v>2</v>
      </c>
      <c r="D117" s="563"/>
      <c r="E117" s="254" t="s">
        <v>120</v>
      </c>
      <c r="F117" s="105" t="s">
        <v>46</v>
      </c>
      <c r="G117" s="113">
        <f>IFERROR(G114/100*G116,0)</f>
        <v>0</v>
      </c>
      <c r="H117" s="113">
        <f>IFERROR(H114/100*H116,0)</f>
        <v>0</v>
      </c>
      <c r="I117" s="113">
        <f t="shared" ref="I117:AJ117" si="141">IFERROR(I114/100*I116,0)</f>
        <v>0</v>
      </c>
      <c r="J117" s="113">
        <f t="shared" si="141"/>
        <v>0</v>
      </c>
      <c r="K117" s="113">
        <f t="shared" si="141"/>
        <v>0</v>
      </c>
      <c r="L117" s="113">
        <f t="shared" si="141"/>
        <v>0</v>
      </c>
      <c r="M117" s="113">
        <f t="shared" si="141"/>
        <v>0</v>
      </c>
      <c r="N117" s="113">
        <f t="shared" si="141"/>
        <v>0</v>
      </c>
      <c r="O117" s="113">
        <f t="shared" si="141"/>
        <v>0</v>
      </c>
      <c r="P117" s="113">
        <f t="shared" si="141"/>
        <v>0</v>
      </c>
      <c r="Q117" s="113">
        <f t="shared" si="141"/>
        <v>0</v>
      </c>
      <c r="R117" s="113">
        <f t="shared" si="141"/>
        <v>0</v>
      </c>
      <c r="S117" s="113">
        <f t="shared" si="141"/>
        <v>0</v>
      </c>
      <c r="T117" s="113">
        <f t="shared" si="141"/>
        <v>0</v>
      </c>
      <c r="U117" s="113">
        <f t="shared" si="141"/>
        <v>0</v>
      </c>
      <c r="V117" s="113">
        <f t="shared" si="141"/>
        <v>0</v>
      </c>
      <c r="W117" s="113">
        <f t="shared" si="141"/>
        <v>0</v>
      </c>
      <c r="X117" s="113">
        <f t="shared" si="141"/>
        <v>0</v>
      </c>
      <c r="Y117" s="113">
        <f t="shared" si="141"/>
        <v>0</v>
      </c>
      <c r="Z117" s="113">
        <f t="shared" si="141"/>
        <v>0</v>
      </c>
      <c r="AA117" s="113">
        <f t="shared" si="141"/>
        <v>0</v>
      </c>
      <c r="AB117" s="113">
        <f t="shared" si="141"/>
        <v>0</v>
      </c>
      <c r="AC117" s="113">
        <f t="shared" si="141"/>
        <v>0</v>
      </c>
      <c r="AD117" s="113">
        <f t="shared" si="141"/>
        <v>0</v>
      </c>
      <c r="AE117" s="113">
        <f t="shared" si="141"/>
        <v>0</v>
      </c>
      <c r="AF117" s="113">
        <f t="shared" si="141"/>
        <v>0</v>
      </c>
      <c r="AG117" s="113">
        <f t="shared" si="141"/>
        <v>0</v>
      </c>
      <c r="AH117" s="113">
        <f t="shared" si="141"/>
        <v>0</v>
      </c>
      <c r="AI117" s="113">
        <f t="shared" si="141"/>
        <v>0</v>
      </c>
      <c r="AJ117" s="113">
        <f t="shared" si="141"/>
        <v>0</v>
      </c>
      <c r="AK117" s="18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</row>
    <row r="118" spans="1:61" s="1" customFormat="1" ht="20.25" hidden="1" customHeight="1" x14ac:dyDescent="0.2">
      <c r="A118" s="14"/>
      <c r="B118" s="14"/>
      <c r="C118" s="27">
        <v>3</v>
      </c>
      <c r="D118" s="563"/>
      <c r="E118" s="254" t="s">
        <v>119</v>
      </c>
      <c r="F118" s="105" t="s">
        <v>95</v>
      </c>
      <c r="G118" s="106">
        <f>IFERROR(G111*G112/88,0)</f>
        <v>0</v>
      </c>
      <c r="H118" s="106">
        <f t="shared" ref="H118:AJ118" si="142">IFERROR(H111*H112/88,0)</f>
        <v>0</v>
      </c>
      <c r="I118" s="106">
        <f t="shared" si="142"/>
        <v>0</v>
      </c>
      <c r="J118" s="106">
        <f t="shared" si="142"/>
        <v>0</v>
      </c>
      <c r="K118" s="106">
        <f t="shared" si="142"/>
        <v>0</v>
      </c>
      <c r="L118" s="106">
        <f t="shared" si="142"/>
        <v>0</v>
      </c>
      <c r="M118" s="106">
        <f t="shared" si="142"/>
        <v>0</v>
      </c>
      <c r="N118" s="106">
        <f t="shared" si="142"/>
        <v>0</v>
      </c>
      <c r="O118" s="106">
        <f t="shared" si="142"/>
        <v>0</v>
      </c>
      <c r="P118" s="106">
        <f t="shared" si="142"/>
        <v>0</v>
      </c>
      <c r="Q118" s="106">
        <f t="shared" si="142"/>
        <v>0</v>
      </c>
      <c r="R118" s="106">
        <f t="shared" si="142"/>
        <v>0</v>
      </c>
      <c r="S118" s="106">
        <f t="shared" si="142"/>
        <v>0</v>
      </c>
      <c r="T118" s="106">
        <f t="shared" si="142"/>
        <v>0</v>
      </c>
      <c r="U118" s="106">
        <f t="shared" si="142"/>
        <v>0</v>
      </c>
      <c r="V118" s="106">
        <f t="shared" si="142"/>
        <v>0</v>
      </c>
      <c r="W118" s="106">
        <f t="shared" si="142"/>
        <v>0</v>
      </c>
      <c r="X118" s="106">
        <f t="shared" si="142"/>
        <v>0</v>
      </c>
      <c r="Y118" s="106">
        <f t="shared" si="142"/>
        <v>0</v>
      </c>
      <c r="Z118" s="106">
        <f t="shared" si="142"/>
        <v>0</v>
      </c>
      <c r="AA118" s="106">
        <f t="shared" si="142"/>
        <v>0</v>
      </c>
      <c r="AB118" s="106">
        <f t="shared" si="142"/>
        <v>0</v>
      </c>
      <c r="AC118" s="106">
        <f t="shared" si="142"/>
        <v>0</v>
      </c>
      <c r="AD118" s="106">
        <f t="shared" si="142"/>
        <v>0</v>
      </c>
      <c r="AE118" s="106">
        <f t="shared" si="142"/>
        <v>0</v>
      </c>
      <c r="AF118" s="106">
        <f t="shared" si="142"/>
        <v>0</v>
      </c>
      <c r="AG118" s="106">
        <f t="shared" si="142"/>
        <v>0</v>
      </c>
      <c r="AH118" s="106">
        <f t="shared" si="142"/>
        <v>0</v>
      </c>
      <c r="AI118" s="106">
        <f t="shared" si="142"/>
        <v>0</v>
      </c>
      <c r="AJ118" s="106">
        <f t="shared" si="142"/>
        <v>0</v>
      </c>
      <c r="AK118" s="18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</row>
    <row r="119" spans="1:61" s="1" customFormat="1" ht="20.25" customHeight="1" x14ac:dyDescent="0.2">
      <c r="A119" s="14"/>
      <c r="B119" s="14"/>
      <c r="C119" s="14"/>
      <c r="D119" s="563"/>
      <c r="E119" s="551" t="e">
        <f>'Gruppe 1'!#REF!</f>
        <v>#REF!</v>
      </c>
      <c r="F119" s="53" t="str">
        <f>$F$6</f>
        <v>FM-Menge (kg)</v>
      </c>
      <c r="G119" s="104"/>
      <c r="H119" s="121" t="str">
        <f t="shared" ref="H119:V119" si="143">IFERROR(G119*H$164/G$164,"-")</f>
        <v>-</v>
      </c>
      <c r="I119" s="121" t="str">
        <f t="shared" si="143"/>
        <v>-</v>
      </c>
      <c r="J119" s="121" t="str">
        <f t="shared" si="143"/>
        <v>-</v>
      </c>
      <c r="K119" s="121" t="str">
        <f t="shared" si="143"/>
        <v>-</v>
      </c>
      <c r="L119" s="121" t="str">
        <f t="shared" si="143"/>
        <v>-</v>
      </c>
      <c r="M119" s="121" t="str">
        <f t="shared" si="143"/>
        <v>-</v>
      </c>
      <c r="N119" s="121" t="str">
        <f t="shared" si="143"/>
        <v>-</v>
      </c>
      <c r="O119" s="121" t="str">
        <f t="shared" si="143"/>
        <v>-</v>
      </c>
      <c r="P119" s="121" t="str">
        <f t="shared" si="143"/>
        <v>-</v>
      </c>
      <c r="Q119" s="121" t="str">
        <f t="shared" si="143"/>
        <v>-</v>
      </c>
      <c r="R119" s="121" t="str">
        <f t="shared" si="143"/>
        <v>-</v>
      </c>
      <c r="S119" s="121" t="str">
        <f t="shared" si="143"/>
        <v>-</v>
      </c>
      <c r="T119" s="121" t="str">
        <f t="shared" si="143"/>
        <v>-</v>
      </c>
      <c r="U119" s="121" t="str">
        <f t="shared" si="143"/>
        <v>-</v>
      </c>
      <c r="V119" s="121" t="str">
        <f t="shared" si="143"/>
        <v>-</v>
      </c>
      <c r="W119" s="121" t="str">
        <f>IFERROR(J119*W$164/J$164,"-")</f>
        <v>-</v>
      </c>
      <c r="X119" s="121" t="str">
        <f>IFERROR(W119*X$164/W$164,"-")</f>
        <v>-</v>
      </c>
      <c r="Y119" s="121" t="str">
        <f>IFERROR(X119*Y$164/X$164,"-")</f>
        <v>-</v>
      </c>
      <c r="Z119" s="121" t="str">
        <f>IFERROR(Y119*Z$164/Y$164,"-")</f>
        <v>-</v>
      </c>
      <c r="AA119" s="121" t="str">
        <f>IFERROR(Z119*AA$164/Z$164,"-")</f>
        <v>-</v>
      </c>
      <c r="AB119" s="121" t="str">
        <f>IFERROR(AA119*AB$164/AA$164,"-")</f>
        <v>-</v>
      </c>
      <c r="AC119" s="121" t="str">
        <f>IFERROR(P119*AC$164/P$164,"-")</f>
        <v>-</v>
      </c>
      <c r="AD119" s="121" t="str">
        <f t="shared" ref="AD119:AJ119" si="144">IFERROR(AC119*AD$164/AC$164,"-")</f>
        <v>-</v>
      </c>
      <c r="AE119" s="121" t="str">
        <f t="shared" si="144"/>
        <v>-</v>
      </c>
      <c r="AF119" s="121" t="str">
        <f t="shared" si="144"/>
        <v>-</v>
      </c>
      <c r="AG119" s="121" t="str">
        <f t="shared" si="144"/>
        <v>-</v>
      </c>
      <c r="AH119" s="121" t="str">
        <f t="shared" si="144"/>
        <v>-</v>
      </c>
      <c r="AI119" s="121" t="str">
        <f t="shared" si="144"/>
        <v>-</v>
      </c>
      <c r="AJ119" s="121" t="str">
        <f t="shared" si="144"/>
        <v>-</v>
      </c>
      <c r="AK119" s="18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</row>
    <row r="120" spans="1:61" s="1" customFormat="1" ht="20.25" customHeight="1" x14ac:dyDescent="0.2">
      <c r="A120" s="14"/>
      <c r="B120" s="14"/>
      <c r="C120" s="14"/>
      <c r="D120" s="563"/>
      <c r="E120" s="552"/>
      <c r="F120" s="53" t="s">
        <v>4</v>
      </c>
      <c r="G120" s="172" t="e">
        <f>'Gruppe 1'!#REF!</f>
        <v>#REF!</v>
      </c>
      <c r="H120" s="114" t="e">
        <f>G120</f>
        <v>#REF!</v>
      </c>
      <c r="I120" s="114" t="e">
        <f t="shared" ref="I120:V121" si="145">H120</f>
        <v>#REF!</v>
      </c>
      <c r="J120" s="114" t="e">
        <f t="shared" si="145"/>
        <v>#REF!</v>
      </c>
      <c r="K120" s="114" t="e">
        <f t="shared" si="145"/>
        <v>#REF!</v>
      </c>
      <c r="L120" s="114" t="e">
        <f t="shared" si="145"/>
        <v>#REF!</v>
      </c>
      <c r="M120" s="114" t="e">
        <f t="shared" si="145"/>
        <v>#REF!</v>
      </c>
      <c r="N120" s="114" t="e">
        <f t="shared" si="145"/>
        <v>#REF!</v>
      </c>
      <c r="O120" s="114" t="e">
        <f t="shared" si="145"/>
        <v>#REF!</v>
      </c>
      <c r="P120" s="114" t="e">
        <f t="shared" si="145"/>
        <v>#REF!</v>
      </c>
      <c r="Q120" s="114" t="e">
        <f t="shared" si="145"/>
        <v>#REF!</v>
      </c>
      <c r="R120" s="114" t="e">
        <f t="shared" si="145"/>
        <v>#REF!</v>
      </c>
      <c r="S120" s="114" t="e">
        <f t="shared" si="145"/>
        <v>#REF!</v>
      </c>
      <c r="T120" s="114" t="e">
        <f t="shared" si="145"/>
        <v>#REF!</v>
      </c>
      <c r="U120" s="114" t="e">
        <f t="shared" si="145"/>
        <v>#REF!</v>
      </c>
      <c r="V120" s="114" t="e">
        <f t="shared" si="145"/>
        <v>#REF!</v>
      </c>
      <c r="W120" s="114" t="e">
        <f>J120</f>
        <v>#REF!</v>
      </c>
      <c r="X120" s="114" t="e">
        <f t="shared" ref="X120:AB121" si="146">W120</f>
        <v>#REF!</v>
      </c>
      <c r="Y120" s="114" t="e">
        <f t="shared" si="146"/>
        <v>#REF!</v>
      </c>
      <c r="Z120" s="114" t="e">
        <f t="shared" si="146"/>
        <v>#REF!</v>
      </c>
      <c r="AA120" s="114" t="e">
        <f t="shared" si="146"/>
        <v>#REF!</v>
      </c>
      <c r="AB120" s="114" t="e">
        <f t="shared" si="146"/>
        <v>#REF!</v>
      </c>
      <c r="AC120" s="114" t="e">
        <f>P120</f>
        <v>#REF!</v>
      </c>
      <c r="AD120" s="114" t="e">
        <f t="shared" ref="AD120:AJ120" si="147">AC120</f>
        <v>#REF!</v>
      </c>
      <c r="AE120" s="114" t="e">
        <f t="shared" si="147"/>
        <v>#REF!</v>
      </c>
      <c r="AF120" s="114" t="e">
        <f t="shared" si="147"/>
        <v>#REF!</v>
      </c>
      <c r="AG120" s="114" t="e">
        <f t="shared" si="147"/>
        <v>#REF!</v>
      </c>
      <c r="AH120" s="114" t="e">
        <f t="shared" si="147"/>
        <v>#REF!</v>
      </c>
      <c r="AI120" s="114" t="e">
        <f t="shared" si="147"/>
        <v>#REF!</v>
      </c>
      <c r="AJ120" s="114" t="e">
        <f t="shared" si="147"/>
        <v>#REF!</v>
      </c>
      <c r="AK120" s="18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</row>
    <row r="121" spans="1:61" s="1" customFormat="1" ht="20.25" customHeight="1" x14ac:dyDescent="0.2">
      <c r="A121" s="14"/>
      <c r="B121" s="14"/>
      <c r="C121" s="14"/>
      <c r="D121" s="563"/>
      <c r="E121" s="552"/>
      <c r="F121" s="53" t="s">
        <v>47</v>
      </c>
      <c r="G121" s="112" t="e">
        <f>'Gruppe 1'!#REF!</f>
        <v>#REF!</v>
      </c>
      <c r="H121" s="116" t="e">
        <f t="shared" ref="H121:AJ121" si="148">G121</f>
        <v>#REF!</v>
      </c>
      <c r="I121" s="116" t="e">
        <f t="shared" si="148"/>
        <v>#REF!</v>
      </c>
      <c r="J121" s="116" t="e">
        <f t="shared" si="148"/>
        <v>#REF!</v>
      </c>
      <c r="K121" s="116" t="e">
        <f t="shared" si="148"/>
        <v>#REF!</v>
      </c>
      <c r="L121" s="116" t="e">
        <f t="shared" si="148"/>
        <v>#REF!</v>
      </c>
      <c r="M121" s="116" t="e">
        <f t="shared" si="148"/>
        <v>#REF!</v>
      </c>
      <c r="N121" s="116" t="e">
        <f t="shared" si="148"/>
        <v>#REF!</v>
      </c>
      <c r="O121" s="116" t="e">
        <f t="shared" si="148"/>
        <v>#REF!</v>
      </c>
      <c r="P121" s="116" t="e">
        <f t="shared" si="148"/>
        <v>#REF!</v>
      </c>
      <c r="Q121" s="116" t="e">
        <f t="shared" si="148"/>
        <v>#REF!</v>
      </c>
      <c r="R121" s="116" t="e">
        <f t="shared" si="145"/>
        <v>#REF!</v>
      </c>
      <c r="S121" s="116" t="e">
        <f t="shared" si="145"/>
        <v>#REF!</v>
      </c>
      <c r="T121" s="116" t="e">
        <f t="shared" si="145"/>
        <v>#REF!</v>
      </c>
      <c r="U121" s="116" t="e">
        <f t="shared" si="145"/>
        <v>#REF!</v>
      </c>
      <c r="V121" s="116" t="e">
        <f t="shared" si="145"/>
        <v>#REF!</v>
      </c>
      <c r="W121" s="116" t="e">
        <f>J121</f>
        <v>#REF!</v>
      </c>
      <c r="X121" s="116" t="e">
        <f t="shared" si="146"/>
        <v>#REF!</v>
      </c>
      <c r="Y121" s="116" t="e">
        <f t="shared" si="146"/>
        <v>#REF!</v>
      </c>
      <c r="Z121" s="116" t="e">
        <f t="shared" si="146"/>
        <v>#REF!</v>
      </c>
      <c r="AA121" s="116" t="e">
        <f t="shared" si="146"/>
        <v>#REF!</v>
      </c>
      <c r="AB121" s="116" t="e">
        <f t="shared" si="146"/>
        <v>#REF!</v>
      </c>
      <c r="AC121" s="116" t="e">
        <f>P121</f>
        <v>#REF!</v>
      </c>
      <c r="AD121" s="116" t="e">
        <f t="shared" si="148"/>
        <v>#REF!</v>
      </c>
      <c r="AE121" s="116" t="e">
        <f t="shared" si="148"/>
        <v>#REF!</v>
      </c>
      <c r="AF121" s="116" t="e">
        <f t="shared" si="148"/>
        <v>#REF!</v>
      </c>
      <c r="AG121" s="116" t="e">
        <f t="shared" si="148"/>
        <v>#REF!</v>
      </c>
      <c r="AH121" s="116" t="e">
        <f t="shared" si="148"/>
        <v>#REF!</v>
      </c>
      <c r="AI121" s="116" t="e">
        <f t="shared" si="148"/>
        <v>#REF!</v>
      </c>
      <c r="AJ121" s="116" t="e">
        <f t="shared" si="148"/>
        <v>#REF!</v>
      </c>
      <c r="AK121" s="18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</row>
    <row r="122" spans="1:61" s="1" customFormat="1" ht="20.25" hidden="1" customHeight="1" x14ac:dyDescent="0.2">
      <c r="A122" s="14"/>
      <c r="B122" s="14"/>
      <c r="C122" s="14"/>
      <c r="D122" s="563"/>
      <c r="E122" s="552"/>
      <c r="F122" s="53" t="s">
        <v>102</v>
      </c>
      <c r="G122" s="219">
        <f>IFERROR(G121*100/G120,0)</f>
        <v>0</v>
      </c>
      <c r="H122" s="219">
        <f t="shared" ref="H122:AJ122" si="149">IFERROR(H121*100/H120,0)</f>
        <v>0</v>
      </c>
      <c r="I122" s="219">
        <f t="shared" si="149"/>
        <v>0</v>
      </c>
      <c r="J122" s="219">
        <f t="shared" si="149"/>
        <v>0</v>
      </c>
      <c r="K122" s="219">
        <f t="shared" si="149"/>
        <v>0</v>
      </c>
      <c r="L122" s="219">
        <f t="shared" si="149"/>
        <v>0</v>
      </c>
      <c r="M122" s="219">
        <f t="shared" si="149"/>
        <v>0</v>
      </c>
      <c r="N122" s="219">
        <f t="shared" si="149"/>
        <v>0</v>
      </c>
      <c r="O122" s="219">
        <f t="shared" si="149"/>
        <v>0</v>
      </c>
      <c r="P122" s="219">
        <f t="shared" si="149"/>
        <v>0</v>
      </c>
      <c r="Q122" s="219">
        <f t="shared" si="149"/>
        <v>0</v>
      </c>
      <c r="R122" s="219">
        <f t="shared" si="149"/>
        <v>0</v>
      </c>
      <c r="S122" s="219">
        <f t="shared" si="149"/>
        <v>0</v>
      </c>
      <c r="T122" s="219">
        <f t="shared" si="149"/>
        <v>0</v>
      </c>
      <c r="U122" s="219">
        <f t="shared" si="149"/>
        <v>0</v>
      </c>
      <c r="V122" s="219">
        <f t="shared" si="149"/>
        <v>0</v>
      </c>
      <c r="W122" s="219">
        <f t="shared" si="149"/>
        <v>0</v>
      </c>
      <c r="X122" s="219">
        <f t="shared" si="149"/>
        <v>0</v>
      </c>
      <c r="Y122" s="219">
        <f t="shared" si="149"/>
        <v>0</v>
      </c>
      <c r="Z122" s="219">
        <f t="shared" si="149"/>
        <v>0</v>
      </c>
      <c r="AA122" s="219">
        <f t="shared" si="149"/>
        <v>0</v>
      </c>
      <c r="AB122" s="219">
        <f t="shared" si="149"/>
        <v>0</v>
      </c>
      <c r="AC122" s="219">
        <f t="shared" si="149"/>
        <v>0</v>
      </c>
      <c r="AD122" s="219">
        <f t="shared" si="149"/>
        <v>0</v>
      </c>
      <c r="AE122" s="219">
        <f t="shared" si="149"/>
        <v>0</v>
      </c>
      <c r="AF122" s="219">
        <f t="shared" si="149"/>
        <v>0</v>
      </c>
      <c r="AG122" s="219">
        <f t="shared" si="149"/>
        <v>0</v>
      </c>
      <c r="AH122" s="219">
        <f t="shared" si="149"/>
        <v>0</v>
      </c>
      <c r="AI122" s="219">
        <f t="shared" si="149"/>
        <v>0</v>
      </c>
      <c r="AJ122" s="219">
        <f t="shared" si="149"/>
        <v>0</v>
      </c>
      <c r="AK122" s="18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</row>
    <row r="123" spans="1:61" s="1" customFormat="1" ht="20.25" customHeight="1" x14ac:dyDescent="0.2">
      <c r="A123" s="14"/>
      <c r="B123" s="14"/>
      <c r="C123" s="14"/>
      <c r="D123" s="563"/>
      <c r="E123" s="553"/>
      <c r="F123" s="53" t="s">
        <v>105</v>
      </c>
      <c r="G123" s="232" t="e">
        <f>'Gruppe 1'!#REF!</f>
        <v>#REF!</v>
      </c>
      <c r="H123" s="232" t="e">
        <f>G123</f>
        <v>#REF!</v>
      </c>
      <c r="I123" s="232" t="e">
        <f t="shared" ref="I123:AJ123" si="150">H123</f>
        <v>#REF!</v>
      </c>
      <c r="J123" s="232" t="e">
        <f t="shared" si="150"/>
        <v>#REF!</v>
      </c>
      <c r="K123" s="232" t="e">
        <f t="shared" si="150"/>
        <v>#REF!</v>
      </c>
      <c r="L123" s="232" t="e">
        <f t="shared" si="150"/>
        <v>#REF!</v>
      </c>
      <c r="M123" s="232" t="e">
        <f t="shared" si="150"/>
        <v>#REF!</v>
      </c>
      <c r="N123" s="232" t="e">
        <f t="shared" si="150"/>
        <v>#REF!</v>
      </c>
      <c r="O123" s="232" t="e">
        <f t="shared" si="150"/>
        <v>#REF!</v>
      </c>
      <c r="P123" s="232" t="e">
        <f t="shared" si="150"/>
        <v>#REF!</v>
      </c>
      <c r="Q123" s="232" t="e">
        <f t="shared" si="150"/>
        <v>#REF!</v>
      </c>
      <c r="R123" s="232" t="e">
        <f t="shared" si="150"/>
        <v>#REF!</v>
      </c>
      <c r="S123" s="232" t="e">
        <f t="shared" si="150"/>
        <v>#REF!</v>
      </c>
      <c r="T123" s="232" t="e">
        <f t="shared" si="150"/>
        <v>#REF!</v>
      </c>
      <c r="U123" s="232" t="e">
        <f t="shared" si="150"/>
        <v>#REF!</v>
      </c>
      <c r="V123" s="232" t="e">
        <f t="shared" si="150"/>
        <v>#REF!</v>
      </c>
      <c r="W123" s="232" t="e">
        <f t="shared" si="150"/>
        <v>#REF!</v>
      </c>
      <c r="X123" s="232" t="e">
        <f t="shared" si="150"/>
        <v>#REF!</v>
      </c>
      <c r="Y123" s="232" t="e">
        <f t="shared" si="150"/>
        <v>#REF!</v>
      </c>
      <c r="Z123" s="232" t="e">
        <f t="shared" si="150"/>
        <v>#REF!</v>
      </c>
      <c r="AA123" s="232" t="e">
        <f t="shared" si="150"/>
        <v>#REF!</v>
      </c>
      <c r="AB123" s="232" t="e">
        <f t="shared" si="150"/>
        <v>#REF!</v>
      </c>
      <c r="AC123" s="232" t="e">
        <f t="shared" si="150"/>
        <v>#REF!</v>
      </c>
      <c r="AD123" s="232" t="e">
        <f t="shared" si="150"/>
        <v>#REF!</v>
      </c>
      <c r="AE123" s="232" t="e">
        <f t="shared" si="150"/>
        <v>#REF!</v>
      </c>
      <c r="AF123" s="232" t="e">
        <f t="shared" si="150"/>
        <v>#REF!</v>
      </c>
      <c r="AG123" s="232" t="e">
        <f t="shared" si="150"/>
        <v>#REF!</v>
      </c>
      <c r="AH123" s="232" t="e">
        <f t="shared" si="150"/>
        <v>#REF!</v>
      </c>
      <c r="AI123" s="232" t="e">
        <f t="shared" si="150"/>
        <v>#REF!</v>
      </c>
      <c r="AJ123" s="232" t="e">
        <f t="shared" si="150"/>
        <v>#REF!</v>
      </c>
      <c r="AK123" s="18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</row>
    <row r="124" spans="1:61" s="1" customFormat="1" ht="20.25" hidden="1" customHeight="1" x14ac:dyDescent="0.2">
      <c r="A124" s="14"/>
      <c r="B124" s="35">
        <f>B116+1</f>
        <v>16</v>
      </c>
      <c r="C124" s="27">
        <v>1</v>
      </c>
      <c r="D124" s="563"/>
      <c r="E124" s="254" t="s">
        <v>120</v>
      </c>
      <c r="F124" s="105" t="s">
        <v>29</v>
      </c>
      <c r="G124" s="106">
        <f>IFERROR(G119*G120/100*(100-G123)/100,0)</f>
        <v>0</v>
      </c>
      <c r="H124" s="106">
        <f>IFERROR(H119*H120/100*(100-H123)/100,0)</f>
        <v>0</v>
      </c>
      <c r="I124" s="106">
        <f t="shared" ref="I124:AJ124" si="151">IFERROR(I119*I120/100*(100-I123)/100,0)</f>
        <v>0</v>
      </c>
      <c r="J124" s="106">
        <f t="shared" si="151"/>
        <v>0</v>
      </c>
      <c r="K124" s="106">
        <f t="shared" si="151"/>
        <v>0</v>
      </c>
      <c r="L124" s="106">
        <f t="shared" si="151"/>
        <v>0</v>
      </c>
      <c r="M124" s="106">
        <f t="shared" si="151"/>
        <v>0</v>
      </c>
      <c r="N124" s="106">
        <f t="shared" si="151"/>
        <v>0</v>
      </c>
      <c r="O124" s="106">
        <f t="shared" si="151"/>
        <v>0</v>
      </c>
      <c r="P124" s="106">
        <f t="shared" si="151"/>
        <v>0</v>
      </c>
      <c r="Q124" s="106">
        <f t="shared" si="151"/>
        <v>0</v>
      </c>
      <c r="R124" s="106">
        <f t="shared" si="151"/>
        <v>0</v>
      </c>
      <c r="S124" s="106">
        <f t="shared" si="151"/>
        <v>0</v>
      </c>
      <c r="T124" s="106">
        <f t="shared" si="151"/>
        <v>0</v>
      </c>
      <c r="U124" s="106">
        <f t="shared" si="151"/>
        <v>0</v>
      </c>
      <c r="V124" s="106">
        <f t="shared" si="151"/>
        <v>0</v>
      </c>
      <c r="W124" s="106">
        <f t="shared" si="151"/>
        <v>0</v>
      </c>
      <c r="X124" s="106">
        <f t="shared" si="151"/>
        <v>0</v>
      </c>
      <c r="Y124" s="106">
        <f t="shared" si="151"/>
        <v>0</v>
      </c>
      <c r="Z124" s="106">
        <f t="shared" si="151"/>
        <v>0</v>
      </c>
      <c r="AA124" s="106">
        <f t="shared" si="151"/>
        <v>0</v>
      </c>
      <c r="AB124" s="106">
        <f t="shared" si="151"/>
        <v>0</v>
      </c>
      <c r="AC124" s="106">
        <f t="shared" si="151"/>
        <v>0</v>
      </c>
      <c r="AD124" s="106">
        <f t="shared" si="151"/>
        <v>0</v>
      </c>
      <c r="AE124" s="106">
        <f t="shared" si="151"/>
        <v>0</v>
      </c>
      <c r="AF124" s="106">
        <f t="shared" si="151"/>
        <v>0</v>
      </c>
      <c r="AG124" s="106">
        <f t="shared" si="151"/>
        <v>0</v>
      </c>
      <c r="AH124" s="106">
        <f t="shared" si="151"/>
        <v>0</v>
      </c>
      <c r="AI124" s="106">
        <f t="shared" si="151"/>
        <v>0</v>
      </c>
      <c r="AJ124" s="106">
        <f t="shared" si="151"/>
        <v>0</v>
      </c>
      <c r="AK124" s="18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</row>
    <row r="125" spans="1:61" s="1" customFormat="1" ht="20.25" hidden="1" customHeight="1" x14ac:dyDescent="0.2">
      <c r="A125" s="14"/>
      <c r="B125" s="27"/>
      <c r="C125" s="27">
        <f>C124+1</f>
        <v>2</v>
      </c>
      <c r="D125" s="563"/>
      <c r="E125" s="254" t="s">
        <v>120</v>
      </c>
      <c r="F125" s="105" t="s">
        <v>46</v>
      </c>
      <c r="G125" s="113">
        <f>IFERROR(G122/100*G124,0)</f>
        <v>0</v>
      </c>
      <c r="H125" s="113">
        <f>IFERROR(H122/100*H124,0)</f>
        <v>0</v>
      </c>
      <c r="I125" s="113">
        <f t="shared" ref="I125:AJ125" si="152">IFERROR(I122/100*I124,0)</f>
        <v>0</v>
      </c>
      <c r="J125" s="113">
        <f t="shared" si="152"/>
        <v>0</v>
      </c>
      <c r="K125" s="113">
        <f t="shared" si="152"/>
        <v>0</v>
      </c>
      <c r="L125" s="113">
        <f t="shared" si="152"/>
        <v>0</v>
      </c>
      <c r="M125" s="113">
        <f t="shared" si="152"/>
        <v>0</v>
      </c>
      <c r="N125" s="113">
        <f t="shared" si="152"/>
        <v>0</v>
      </c>
      <c r="O125" s="113">
        <f t="shared" si="152"/>
        <v>0</v>
      </c>
      <c r="P125" s="113">
        <f t="shared" si="152"/>
        <v>0</v>
      </c>
      <c r="Q125" s="113">
        <f t="shared" si="152"/>
        <v>0</v>
      </c>
      <c r="R125" s="113">
        <f t="shared" si="152"/>
        <v>0</v>
      </c>
      <c r="S125" s="113">
        <f t="shared" si="152"/>
        <v>0</v>
      </c>
      <c r="T125" s="113">
        <f t="shared" si="152"/>
        <v>0</v>
      </c>
      <c r="U125" s="113">
        <f t="shared" si="152"/>
        <v>0</v>
      </c>
      <c r="V125" s="113">
        <f t="shared" si="152"/>
        <v>0</v>
      </c>
      <c r="W125" s="113">
        <f t="shared" si="152"/>
        <v>0</v>
      </c>
      <c r="X125" s="113">
        <f t="shared" si="152"/>
        <v>0</v>
      </c>
      <c r="Y125" s="113">
        <f t="shared" si="152"/>
        <v>0</v>
      </c>
      <c r="Z125" s="113">
        <f t="shared" si="152"/>
        <v>0</v>
      </c>
      <c r="AA125" s="113">
        <f t="shared" si="152"/>
        <v>0</v>
      </c>
      <c r="AB125" s="113">
        <f t="shared" si="152"/>
        <v>0</v>
      </c>
      <c r="AC125" s="113">
        <f t="shared" si="152"/>
        <v>0</v>
      </c>
      <c r="AD125" s="113">
        <f t="shared" si="152"/>
        <v>0</v>
      </c>
      <c r="AE125" s="113">
        <f t="shared" si="152"/>
        <v>0</v>
      </c>
      <c r="AF125" s="113">
        <f t="shared" si="152"/>
        <v>0</v>
      </c>
      <c r="AG125" s="113">
        <f t="shared" si="152"/>
        <v>0</v>
      </c>
      <c r="AH125" s="113">
        <f t="shared" si="152"/>
        <v>0</v>
      </c>
      <c r="AI125" s="113">
        <f t="shared" si="152"/>
        <v>0</v>
      </c>
      <c r="AJ125" s="113">
        <f t="shared" si="152"/>
        <v>0</v>
      </c>
      <c r="AK125" s="18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</row>
    <row r="126" spans="1:61" s="1" customFormat="1" ht="20.25" hidden="1" customHeight="1" x14ac:dyDescent="0.2">
      <c r="A126" s="14"/>
      <c r="B126" s="14"/>
      <c r="C126" s="27">
        <v>3</v>
      </c>
      <c r="D126" s="563"/>
      <c r="E126" s="254" t="s">
        <v>119</v>
      </c>
      <c r="F126" s="105" t="s">
        <v>95</v>
      </c>
      <c r="G126" s="106">
        <f>IFERROR(G119*G120/88,0)</f>
        <v>0</v>
      </c>
      <c r="H126" s="106">
        <f t="shared" ref="H126:AJ126" si="153">IFERROR(H119*H120/88,0)</f>
        <v>0</v>
      </c>
      <c r="I126" s="106">
        <f t="shared" si="153"/>
        <v>0</v>
      </c>
      <c r="J126" s="106">
        <f t="shared" si="153"/>
        <v>0</v>
      </c>
      <c r="K126" s="106">
        <f t="shared" si="153"/>
        <v>0</v>
      </c>
      <c r="L126" s="106">
        <f t="shared" si="153"/>
        <v>0</v>
      </c>
      <c r="M126" s="106">
        <f t="shared" si="153"/>
        <v>0</v>
      </c>
      <c r="N126" s="106">
        <f t="shared" si="153"/>
        <v>0</v>
      </c>
      <c r="O126" s="106">
        <f t="shared" si="153"/>
        <v>0</v>
      </c>
      <c r="P126" s="106">
        <f t="shared" si="153"/>
        <v>0</v>
      </c>
      <c r="Q126" s="106">
        <f t="shared" si="153"/>
        <v>0</v>
      </c>
      <c r="R126" s="106">
        <f t="shared" si="153"/>
        <v>0</v>
      </c>
      <c r="S126" s="106">
        <f t="shared" si="153"/>
        <v>0</v>
      </c>
      <c r="T126" s="106">
        <f t="shared" si="153"/>
        <v>0</v>
      </c>
      <c r="U126" s="106">
        <f t="shared" si="153"/>
        <v>0</v>
      </c>
      <c r="V126" s="106">
        <f t="shared" si="153"/>
        <v>0</v>
      </c>
      <c r="W126" s="106">
        <f t="shared" si="153"/>
        <v>0</v>
      </c>
      <c r="X126" s="106">
        <f t="shared" si="153"/>
        <v>0</v>
      </c>
      <c r="Y126" s="106">
        <f t="shared" si="153"/>
        <v>0</v>
      </c>
      <c r="Z126" s="106">
        <f t="shared" si="153"/>
        <v>0</v>
      </c>
      <c r="AA126" s="106">
        <f t="shared" si="153"/>
        <v>0</v>
      </c>
      <c r="AB126" s="106">
        <f t="shared" si="153"/>
        <v>0</v>
      </c>
      <c r="AC126" s="106">
        <f t="shared" si="153"/>
        <v>0</v>
      </c>
      <c r="AD126" s="106">
        <f t="shared" si="153"/>
        <v>0</v>
      </c>
      <c r="AE126" s="106">
        <f t="shared" si="153"/>
        <v>0</v>
      </c>
      <c r="AF126" s="106">
        <f t="shared" si="153"/>
        <v>0</v>
      </c>
      <c r="AG126" s="106">
        <f t="shared" si="153"/>
        <v>0</v>
      </c>
      <c r="AH126" s="106">
        <f t="shared" si="153"/>
        <v>0</v>
      </c>
      <c r="AI126" s="106">
        <f t="shared" si="153"/>
        <v>0</v>
      </c>
      <c r="AJ126" s="106">
        <f t="shared" si="153"/>
        <v>0</v>
      </c>
      <c r="AK126" s="18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</row>
    <row r="127" spans="1:61" s="1" customFormat="1" ht="20.25" customHeight="1" x14ac:dyDescent="0.2">
      <c r="A127" s="14"/>
      <c r="B127" s="14"/>
      <c r="C127" s="14"/>
      <c r="D127" s="563"/>
      <c r="E127" s="551" t="e">
        <f>'Gruppe 1'!#REF!</f>
        <v>#REF!</v>
      </c>
      <c r="F127" s="53" t="str">
        <f>$F$6</f>
        <v>FM-Menge (kg)</v>
      </c>
      <c r="G127" s="104"/>
      <c r="H127" s="121" t="str">
        <f t="shared" ref="H127:V127" si="154">IFERROR(G127*H$164/G$164,"-")</f>
        <v>-</v>
      </c>
      <c r="I127" s="121" t="str">
        <f t="shared" si="154"/>
        <v>-</v>
      </c>
      <c r="J127" s="121" t="str">
        <f t="shared" si="154"/>
        <v>-</v>
      </c>
      <c r="K127" s="121" t="str">
        <f t="shared" si="154"/>
        <v>-</v>
      </c>
      <c r="L127" s="121" t="str">
        <f t="shared" si="154"/>
        <v>-</v>
      </c>
      <c r="M127" s="121" t="str">
        <f t="shared" si="154"/>
        <v>-</v>
      </c>
      <c r="N127" s="121" t="str">
        <f t="shared" si="154"/>
        <v>-</v>
      </c>
      <c r="O127" s="121" t="str">
        <f t="shared" si="154"/>
        <v>-</v>
      </c>
      <c r="P127" s="121" t="str">
        <f t="shared" si="154"/>
        <v>-</v>
      </c>
      <c r="Q127" s="121" t="str">
        <f t="shared" si="154"/>
        <v>-</v>
      </c>
      <c r="R127" s="121" t="str">
        <f t="shared" si="154"/>
        <v>-</v>
      </c>
      <c r="S127" s="121" t="str">
        <f t="shared" si="154"/>
        <v>-</v>
      </c>
      <c r="T127" s="121" t="str">
        <f t="shared" si="154"/>
        <v>-</v>
      </c>
      <c r="U127" s="121" t="str">
        <f t="shared" si="154"/>
        <v>-</v>
      </c>
      <c r="V127" s="121" t="str">
        <f t="shared" si="154"/>
        <v>-</v>
      </c>
      <c r="W127" s="121" t="str">
        <f>IFERROR(J127*W$164/J$164,"-")</f>
        <v>-</v>
      </c>
      <c r="X127" s="121" t="str">
        <f>IFERROR(W127*X$164/W$164,"-")</f>
        <v>-</v>
      </c>
      <c r="Y127" s="121" t="str">
        <f>IFERROR(X127*Y$164/X$164,"-")</f>
        <v>-</v>
      </c>
      <c r="Z127" s="121" t="str">
        <f>IFERROR(Y127*Z$164/Y$164,"-")</f>
        <v>-</v>
      </c>
      <c r="AA127" s="121" t="str">
        <f>IFERROR(Z127*AA$164/Z$164,"-")</f>
        <v>-</v>
      </c>
      <c r="AB127" s="121" t="str">
        <f>IFERROR(AA127*AB$164/AA$164,"-")</f>
        <v>-</v>
      </c>
      <c r="AC127" s="121" t="str">
        <f>IFERROR(P127*AC$164/P$164,"-")</f>
        <v>-</v>
      </c>
      <c r="AD127" s="121" t="str">
        <f t="shared" ref="AD127:AJ127" si="155">IFERROR(AC127*AD$164/AC$164,"-")</f>
        <v>-</v>
      </c>
      <c r="AE127" s="121" t="str">
        <f t="shared" si="155"/>
        <v>-</v>
      </c>
      <c r="AF127" s="121" t="str">
        <f t="shared" si="155"/>
        <v>-</v>
      </c>
      <c r="AG127" s="121" t="str">
        <f t="shared" si="155"/>
        <v>-</v>
      </c>
      <c r="AH127" s="121" t="str">
        <f t="shared" si="155"/>
        <v>-</v>
      </c>
      <c r="AI127" s="121" t="str">
        <f t="shared" si="155"/>
        <v>-</v>
      </c>
      <c r="AJ127" s="121" t="str">
        <f t="shared" si="155"/>
        <v>-</v>
      </c>
      <c r="AK127" s="18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</row>
    <row r="128" spans="1:61" s="1" customFormat="1" ht="20.25" customHeight="1" x14ac:dyDescent="0.2">
      <c r="A128" s="14"/>
      <c r="B128" s="14"/>
      <c r="C128" s="14"/>
      <c r="D128" s="563"/>
      <c r="E128" s="552"/>
      <c r="F128" s="53" t="s">
        <v>4</v>
      </c>
      <c r="G128" s="172" t="e">
        <f>'Gruppe 1'!#REF!</f>
        <v>#REF!</v>
      </c>
      <c r="H128" s="114" t="e">
        <f>G128</f>
        <v>#REF!</v>
      </c>
      <c r="I128" s="114" t="e">
        <f t="shared" ref="I128:V129" si="156">H128</f>
        <v>#REF!</v>
      </c>
      <c r="J128" s="114" t="e">
        <f t="shared" si="156"/>
        <v>#REF!</v>
      </c>
      <c r="K128" s="114" t="e">
        <f t="shared" si="156"/>
        <v>#REF!</v>
      </c>
      <c r="L128" s="114" t="e">
        <f t="shared" si="156"/>
        <v>#REF!</v>
      </c>
      <c r="M128" s="114" t="e">
        <f t="shared" si="156"/>
        <v>#REF!</v>
      </c>
      <c r="N128" s="114" t="e">
        <f t="shared" si="156"/>
        <v>#REF!</v>
      </c>
      <c r="O128" s="114" t="e">
        <f t="shared" si="156"/>
        <v>#REF!</v>
      </c>
      <c r="P128" s="114" t="e">
        <f t="shared" si="156"/>
        <v>#REF!</v>
      </c>
      <c r="Q128" s="114" t="e">
        <f t="shared" si="156"/>
        <v>#REF!</v>
      </c>
      <c r="R128" s="114" t="e">
        <f t="shared" si="156"/>
        <v>#REF!</v>
      </c>
      <c r="S128" s="114" t="e">
        <f t="shared" si="156"/>
        <v>#REF!</v>
      </c>
      <c r="T128" s="114" t="e">
        <f t="shared" si="156"/>
        <v>#REF!</v>
      </c>
      <c r="U128" s="114" t="e">
        <f t="shared" si="156"/>
        <v>#REF!</v>
      </c>
      <c r="V128" s="114" t="e">
        <f t="shared" si="156"/>
        <v>#REF!</v>
      </c>
      <c r="W128" s="114" t="e">
        <f>J128</f>
        <v>#REF!</v>
      </c>
      <c r="X128" s="114" t="e">
        <f t="shared" ref="X128:AB129" si="157">W128</f>
        <v>#REF!</v>
      </c>
      <c r="Y128" s="114" t="e">
        <f t="shared" si="157"/>
        <v>#REF!</v>
      </c>
      <c r="Z128" s="114" t="e">
        <f t="shared" si="157"/>
        <v>#REF!</v>
      </c>
      <c r="AA128" s="114" t="e">
        <f t="shared" si="157"/>
        <v>#REF!</v>
      </c>
      <c r="AB128" s="114" t="e">
        <f t="shared" si="157"/>
        <v>#REF!</v>
      </c>
      <c r="AC128" s="114" t="e">
        <f>P128</f>
        <v>#REF!</v>
      </c>
      <c r="AD128" s="114" t="e">
        <f t="shared" ref="AD128:AJ128" si="158">AC128</f>
        <v>#REF!</v>
      </c>
      <c r="AE128" s="114" t="e">
        <f t="shared" si="158"/>
        <v>#REF!</v>
      </c>
      <c r="AF128" s="114" t="e">
        <f t="shared" si="158"/>
        <v>#REF!</v>
      </c>
      <c r="AG128" s="114" t="e">
        <f t="shared" si="158"/>
        <v>#REF!</v>
      </c>
      <c r="AH128" s="114" t="e">
        <f t="shared" si="158"/>
        <v>#REF!</v>
      </c>
      <c r="AI128" s="114" t="e">
        <f t="shared" si="158"/>
        <v>#REF!</v>
      </c>
      <c r="AJ128" s="114" t="e">
        <f t="shared" si="158"/>
        <v>#REF!</v>
      </c>
      <c r="AK128" s="18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</row>
    <row r="129" spans="1:61" s="1" customFormat="1" ht="20.25" customHeight="1" x14ac:dyDescent="0.2">
      <c r="A129" s="14"/>
      <c r="B129" s="14"/>
      <c r="C129" s="14"/>
      <c r="D129" s="563"/>
      <c r="E129" s="552"/>
      <c r="F129" s="53" t="s">
        <v>47</v>
      </c>
      <c r="G129" s="112" t="e">
        <f>'Gruppe 1'!#REF!</f>
        <v>#REF!</v>
      </c>
      <c r="H129" s="116" t="e">
        <f t="shared" ref="H129:AJ129" si="159">G129</f>
        <v>#REF!</v>
      </c>
      <c r="I129" s="116" t="e">
        <f t="shared" si="159"/>
        <v>#REF!</v>
      </c>
      <c r="J129" s="116" t="e">
        <f t="shared" si="159"/>
        <v>#REF!</v>
      </c>
      <c r="K129" s="116" t="e">
        <f t="shared" si="159"/>
        <v>#REF!</v>
      </c>
      <c r="L129" s="116" t="e">
        <f t="shared" si="159"/>
        <v>#REF!</v>
      </c>
      <c r="M129" s="116" t="e">
        <f t="shared" si="159"/>
        <v>#REF!</v>
      </c>
      <c r="N129" s="116" t="e">
        <f t="shared" si="159"/>
        <v>#REF!</v>
      </c>
      <c r="O129" s="116" t="e">
        <f t="shared" si="159"/>
        <v>#REF!</v>
      </c>
      <c r="P129" s="116" t="e">
        <f t="shared" si="159"/>
        <v>#REF!</v>
      </c>
      <c r="Q129" s="116" t="e">
        <f t="shared" si="159"/>
        <v>#REF!</v>
      </c>
      <c r="R129" s="116" t="e">
        <f t="shared" si="156"/>
        <v>#REF!</v>
      </c>
      <c r="S129" s="116" t="e">
        <f t="shared" si="156"/>
        <v>#REF!</v>
      </c>
      <c r="T129" s="116" t="e">
        <f t="shared" si="156"/>
        <v>#REF!</v>
      </c>
      <c r="U129" s="116" t="e">
        <f t="shared" si="156"/>
        <v>#REF!</v>
      </c>
      <c r="V129" s="116" t="e">
        <f t="shared" si="156"/>
        <v>#REF!</v>
      </c>
      <c r="W129" s="116" t="e">
        <f>J129</f>
        <v>#REF!</v>
      </c>
      <c r="X129" s="116" t="e">
        <f t="shared" si="157"/>
        <v>#REF!</v>
      </c>
      <c r="Y129" s="116" t="e">
        <f t="shared" si="157"/>
        <v>#REF!</v>
      </c>
      <c r="Z129" s="116" t="e">
        <f t="shared" si="157"/>
        <v>#REF!</v>
      </c>
      <c r="AA129" s="116" t="e">
        <f t="shared" si="157"/>
        <v>#REF!</v>
      </c>
      <c r="AB129" s="116" t="e">
        <f t="shared" si="157"/>
        <v>#REF!</v>
      </c>
      <c r="AC129" s="116" t="e">
        <f>P129</f>
        <v>#REF!</v>
      </c>
      <c r="AD129" s="116" t="e">
        <f t="shared" si="159"/>
        <v>#REF!</v>
      </c>
      <c r="AE129" s="116" t="e">
        <f t="shared" si="159"/>
        <v>#REF!</v>
      </c>
      <c r="AF129" s="116" t="e">
        <f t="shared" si="159"/>
        <v>#REF!</v>
      </c>
      <c r="AG129" s="116" t="e">
        <f t="shared" si="159"/>
        <v>#REF!</v>
      </c>
      <c r="AH129" s="116" t="e">
        <f t="shared" si="159"/>
        <v>#REF!</v>
      </c>
      <c r="AI129" s="116" t="e">
        <f t="shared" si="159"/>
        <v>#REF!</v>
      </c>
      <c r="AJ129" s="116" t="e">
        <f t="shared" si="159"/>
        <v>#REF!</v>
      </c>
      <c r="AK129" s="18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</row>
    <row r="130" spans="1:61" s="1" customFormat="1" ht="20.25" hidden="1" customHeight="1" x14ac:dyDescent="0.2">
      <c r="A130" s="14"/>
      <c r="B130" s="14"/>
      <c r="C130" s="14"/>
      <c r="D130" s="563"/>
      <c r="E130" s="552"/>
      <c r="F130" s="53" t="s">
        <v>102</v>
      </c>
      <c r="G130" s="219">
        <f>IFERROR(G129*100/G128,0)</f>
        <v>0</v>
      </c>
      <c r="H130" s="219">
        <f t="shared" ref="H130:AJ130" si="160">IFERROR(H129*100/H128,0)</f>
        <v>0</v>
      </c>
      <c r="I130" s="219">
        <f t="shared" si="160"/>
        <v>0</v>
      </c>
      <c r="J130" s="219">
        <f t="shared" si="160"/>
        <v>0</v>
      </c>
      <c r="K130" s="219">
        <f t="shared" si="160"/>
        <v>0</v>
      </c>
      <c r="L130" s="219">
        <f t="shared" si="160"/>
        <v>0</v>
      </c>
      <c r="M130" s="219">
        <f t="shared" si="160"/>
        <v>0</v>
      </c>
      <c r="N130" s="219">
        <f t="shared" si="160"/>
        <v>0</v>
      </c>
      <c r="O130" s="219">
        <f t="shared" si="160"/>
        <v>0</v>
      </c>
      <c r="P130" s="219">
        <f t="shared" si="160"/>
        <v>0</v>
      </c>
      <c r="Q130" s="219">
        <f t="shared" si="160"/>
        <v>0</v>
      </c>
      <c r="R130" s="219">
        <f t="shared" si="160"/>
        <v>0</v>
      </c>
      <c r="S130" s="219">
        <f t="shared" si="160"/>
        <v>0</v>
      </c>
      <c r="T130" s="219">
        <f t="shared" si="160"/>
        <v>0</v>
      </c>
      <c r="U130" s="219">
        <f t="shared" si="160"/>
        <v>0</v>
      </c>
      <c r="V130" s="219">
        <f t="shared" si="160"/>
        <v>0</v>
      </c>
      <c r="W130" s="219">
        <f t="shared" si="160"/>
        <v>0</v>
      </c>
      <c r="X130" s="219">
        <f t="shared" si="160"/>
        <v>0</v>
      </c>
      <c r="Y130" s="219">
        <f t="shared" si="160"/>
        <v>0</v>
      </c>
      <c r="Z130" s="219">
        <f t="shared" si="160"/>
        <v>0</v>
      </c>
      <c r="AA130" s="219">
        <f t="shared" si="160"/>
        <v>0</v>
      </c>
      <c r="AB130" s="219">
        <f t="shared" si="160"/>
        <v>0</v>
      </c>
      <c r="AC130" s="219">
        <f t="shared" si="160"/>
        <v>0</v>
      </c>
      <c r="AD130" s="219">
        <f t="shared" si="160"/>
        <v>0</v>
      </c>
      <c r="AE130" s="219">
        <f t="shared" si="160"/>
        <v>0</v>
      </c>
      <c r="AF130" s="219">
        <f t="shared" si="160"/>
        <v>0</v>
      </c>
      <c r="AG130" s="219">
        <f t="shared" si="160"/>
        <v>0</v>
      </c>
      <c r="AH130" s="219">
        <f t="shared" si="160"/>
        <v>0</v>
      </c>
      <c r="AI130" s="219">
        <f t="shared" si="160"/>
        <v>0</v>
      </c>
      <c r="AJ130" s="219">
        <f t="shared" si="160"/>
        <v>0</v>
      </c>
      <c r="AK130" s="18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</row>
    <row r="131" spans="1:61" s="1" customFormat="1" ht="20.25" customHeight="1" x14ac:dyDescent="0.2">
      <c r="A131" s="14"/>
      <c r="B131" s="14"/>
      <c r="C131" s="14"/>
      <c r="D131" s="563"/>
      <c r="E131" s="553"/>
      <c r="F131" s="53" t="s">
        <v>105</v>
      </c>
      <c r="G131" s="232" t="e">
        <f>'Gruppe 1'!#REF!</f>
        <v>#REF!</v>
      </c>
      <c r="H131" s="232" t="e">
        <f>G131</f>
        <v>#REF!</v>
      </c>
      <c r="I131" s="232" t="e">
        <f t="shared" ref="I131:AJ131" si="161">H131</f>
        <v>#REF!</v>
      </c>
      <c r="J131" s="232" t="e">
        <f t="shared" si="161"/>
        <v>#REF!</v>
      </c>
      <c r="K131" s="232" t="e">
        <f t="shared" si="161"/>
        <v>#REF!</v>
      </c>
      <c r="L131" s="232" t="e">
        <f t="shared" si="161"/>
        <v>#REF!</v>
      </c>
      <c r="M131" s="232" t="e">
        <f t="shared" si="161"/>
        <v>#REF!</v>
      </c>
      <c r="N131" s="232" t="e">
        <f t="shared" si="161"/>
        <v>#REF!</v>
      </c>
      <c r="O131" s="232" t="e">
        <f t="shared" si="161"/>
        <v>#REF!</v>
      </c>
      <c r="P131" s="232" t="e">
        <f t="shared" si="161"/>
        <v>#REF!</v>
      </c>
      <c r="Q131" s="232" t="e">
        <f t="shared" si="161"/>
        <v>#REF!</v>
      </c>
      <c r="R131" s="232" t="e">
        <f t="shared" si="161"/>
        <v>#REF!</v>
      </c>
      <c r="S131" s="232" t="e">
        <f t="shared" si="161"/>
        <v>#REF!</v>
      </c>
      <c r="T131" s="232" t="e">
        <f t="shared" si="161"/>
        <v>#REF!</v>
      </c>
      <c r="U131" s="232" t="e">
        <f t="shared" si="161"/>
        <v>#REF!</v>
      </c>
      <c r="V131" s="232" t="e">
        <f t="shared" si="161"/>
        <v>#REF!</v>
      </c>
      <c r="W131" s="232" t="e">
        <f t="shared" si="161"/>
        <v>#REF!</v>
      </c>
      <c r="X131" s="232" t="e">
        <f t="shared" si="161"/>
        <v>#REF!</v>
      </c>
      <c r="Y131" s="232" t="e">
        <f t="shared" si="161"/>
        <v>#REF!</v>
      </c>
      <c r="Z131" s="232" t="e">
        <f t="shared" si="161"/>
        <v>#REF!</v>
      </c>
      <c r="AA131" s="232" t="e">
        <f t="shared" si="161"/>
        <v>#REF!</v>
      </c>
      <c r="AB131" s="232" t="e">
        <f t="shared" si="161"/>
        <v>#REF!</v>
      </c>
      <c r="AC131" s="232" t="e">
        <f t="shared" si="161"/>
        <v>#REF!</v>
      </c>
      <c r="AD131" s="232" t="e">
        <f t="shared" si="161"/>
        <v>#REF!</v>
      </c>
      <c r="AE131" s="232" t="e">
        <f t="shared" si="161"/>
        <v>#REF!</v>
      </c>
      <c r="AF131" s="232" t="e">
        <f t="shared" si="161"/>
        <v>#REF!</v>
      </c>
      <c r="AG131" s="232" t="e">
        <f t="shared" si="161"/>
        <v>#REF!</v>
      </c>
      <c r="AH131" s="232" t="e">
        <f t="shared" si="161"/>
        <v>#REF!</v>
      </c>
      <c r="AI131" s="232" t="e">
        <f t="shared" si="161"/>
        <v>#REF!</v>
      </c>
      <c r="AJ131" s="232" t="e">
        <f t="shared" si="161"/>
        <v>#REF!</v>
      </c>
      <c r="AK131" s="18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</row>
    <row r="132" spans="1:61" s="1" customFormat="1" ht="20.25" hidden="1" customHeight="1" x14ac:dyDescent="0.2">
      <c r="A132" s="14"/>
      <c r="B132" s="35">
        <f>B124+1</f>
        <v>17</v>
      </c>
      <c r="C132" s="27">
        <v>1</v>
      </c>
      <c r="D132" s="563"/>
      <c r="E132" s="254" t="s">
        <v>120</v>
      </c>
      <c r="F132" s="105" t="s">
        <v>29</v>
      </c>
      <c r="G132" s="106">
        <f>IFERROR(G127*G128/100*(100-G131)/100,0)</f>
        <v>0</v>
      </c>
      <c r="H132" s="106">
        <f>IFERROR(H127*H128/100*(100-H131)/100,0)</f>
        <v>0</v>
      </c>
      <c r="I132" s="106">
        <f t="shared" ref="I132:AJ132" si="162">IFERROR(I127*I128/100*(100-I131)/100,0)</f>
        <v>0</v>
      </c>
      <c r="J132" s="106">
        <f t="shared" si="162"/>
        <v>0</v>
      </c>
      <c r="K132" s="106">
        <f t="shared" si="162"/>
        <v>0</v>
      </c>
      <c r="L132" s="106">
        <f t="shared" si="162"/>
        <v>0</v>
      </c>
      <c r="M132" s="106">
        <f t="shared" si="162"/>
        <v>0</v>
      </c>
      <c r="N132" s="106">
        <f t="shared" si="162"/>
        <v>0</v>
      </c>
      <c r="O132" s="106">
        <f t="shared" si="162"/>
        <v>0</v>
      </c>
      <c r="P132" s="106">
        <f t="shared" si="162"/>
        <v>0</v>
      </c>
      <c r="Q132" s="106">
        <f t="shared" si="162"/>
        <v>0</v>
      </c>
      <c r="R132" s="106">
        <f t="shared" si="162"/>
        <v>0</v>
      </c>
      <c r="S132" s="106">
        <f t="shared" si="162"/>
        <v>0</v>
      </c>
      <c r="T132" s="106">
        <f t="shared" si="162"/>
        <v>0</v>
      </c>
      <c r="U132" s="106">
        <f t="shared" si="162"/>
        <v>0</v>
      </c>
      <c r="V132" s="106">
        <f t="shared" si="162"/>
        <v>0</v>
      </c>
      <c r="W132" s="106">
        <f t="shared" si="162"/>
        <v>0</v>
      </c>
      <c r="X132" s="106">
        <f t="shared" si="162"/>
        <v>0</v>
      </c>
      <c r="Y132" s="106">
        <f t="shared" si="162"/>
        <v>0</v>
      </c>
      <c r="Z132" s="106">
        <f t="shared" si="162"/>
        <v>0</v>
      </c>
      <c r="AA132" s="106">
        <f t="shared" si="162"/>
        <v>0</v>
      </c>
      <c r="AB132" s="106">
        <f t="shared" si="162"/>
        <v>0</v>
      </c>
      <c r="AC132" s="106">
        <f t="shared" si="162"/>
        <v>0</v>
      </c>
      <c r="AD132" s="106">
        <f t="shared" si="162"/>
        <v>0</v>
      </c>
      <c r="AE132" s="106">
        <f t="shared" si="162"/>
        <v>0</v>
      </c>
      <c r="AF132" s="106">
        <f t="shared" si="162"/>
        <v>0</v>
      </c>
      <c r="AG132" s="106">
        <f t="shared" si="162"/>
        <v>0</v>
      </c>
      <c r="AH132" s="106">
        <f t="shared" si="162"/>
        <v>0</v>
      </c>
      <c r="AI132" s="106">
        <f t="shared" si="162"/>
        <v>0</v>
      </c>
      <c r="AJ132" s="106">
        <f t="shared" si="162"/>
        <v>0</v>
      </c>
      <c r="AK132" s="18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</row>
    <row r="133" spans="1:61" s="1" customFormat="1" ht="20.25" hidden="1" customHeight="1" x14ac:dyDescent="0.2">
      <c r="A133" s="14"/>
      <c r="B133" s="27"/>
      <c r="C133" s="27">
        <f>C132+1</f>
        <v>2</v>
      </c>
      <c r="D133" s="563"/>
      <c r="E133" s="254" t="s">
        <v>120</v>
      </c>
      <c r="F133" s="105" t="s">
        <v>46</v>
      </c>
      <c r="G133" s="113">
        <f>IFERROR(G130/100*G132,0)</f>
        <v>0</v>
      </c>
      <c r="H133" s="113">
        <f>IFERROR(H130/100*H132,0)</f>
        <v>0</v>
      </c>
      <c r="I133" s="113">
        <f t="shared" ref="I133:AJ133" si="163">IFERROR(I130/100*I132,0)</f>
        <v>0</v>
      </c>
      <c r="J133" s="113">
        <f t="shared" si="163"/>
        <v>0</v>
      </c>
      <c r="K133" s="113">
        <f t="shared" si="163"/>
        <v>0</v>
      </c>
      <c r="L133" s="113">
        <f t="shared" si="163"/>
        <v>0</v>
      </c>
      <c r="M133" s="113">
        <f t="shared" si="163"/>
        <v>0</v>
      </c>
      <c r="N133" s="113">
        <f t="shared" si="163"/>
        <v>0</v>
      </c>
      <c r="O133" s="113">
        <f t="shared" si="163"/>
        <v>0</v>
      </c>
      <c r="P133" s="113">
        <f t="shared" si="163"/>
        <v>0</v>
      </c>
      <c r="Q133" s="113">
        <f t="shared" si="163"/>
        <v>0</v>
      </c>
      <c r="R133" s="113">
        <f t="shared" si="163"/>
        <v>0</v>
      </c>
      <c r="S133" s="113">
        <f t="shared" si="163"/>
        <v>0</v>
      </c>
      <c r="T133" s="113">
        <f t="shared" si="163"/>
        <v>0</v>
      </c>
      <c r="U133" s="113">
        <f t="shared" si="163"/>
        <v>0</v>
      </c>
      <c r="V133" s="113">
        <f t="shared" si="163"/>
        <v>0</v>
      </c>
      <c r="W133" s="113">
        <f t="shared" si="163"/>
        <v>0</v>
      </c>
      <c r="X133" s="113">
        <f t="shared" si="163"/>
        <v>0</v>
      </c>
      <c r="Y133" s="113">
        <f t="shared" si="163"/>
        <v>0</v>
      </c>
      <c r="Z133" s="113">
        <f t="shared" si="163"/>
        <v>0</v>
      </c>
      <c r="AA133" s="113">
        <f t="shared" si="163"/>
        <v>0</v>
      </c>
      <c r="AB133" s="113">
        <f t="shared" si="163"/>
        <v>0</v>
      </c>
      <c r="AC133" s="113">
        <f t="shared" si="163"/>
        <v>0</v>
      </c>
      <c r="AD133" s="113">
        <f t="shared" si="163"/>
        <v>0</v>
      </c>
      <c r="AE133" s="113">
        <f t="shared" si="163"/>
        <v>0</v>
      </c>
      <c r="AF133" s="113">
        <f t="shared" si="163"/>
        <v>0</v>
      </c>
      <c r="AG133" s="113">
        <f t="shared" si="163"/>
        <v>0</v>
      </c>
      <c r="AH133" s="113">
        <f t="shared" si="163"/>
        <v>0</v>
      </c>
      <c r="AI133" s="113">
        <f t="shared" si="163"/>
        <v>0</v>
      </c>
      <c r="AJ133" s="113">
        <f t="shared" si="163"/>
        <v>0</v>
      </c>
      <c r="AK133" s="18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</row>
    <row r="134" spans="1:61" s="1" customFormat="1" ht="20.25" hidden="1" customHeight="1" x14ac:dyDescent="0.2">
      <c r="A134" s="14"/>
      <c r="B134" s="14"/>
      <c r="C134" s="27">
        <v>3</v>
      </c>
      <c r="D134" s="563"/>
      <c r="E134" s="254" t="s">
        <v>119</v>
      </c>
      <c r="F134" s="105" t="s">
        <v>95</v>
      </c>
      <c r="G134" s="106">
        <f>IFERROR(G127*G128/88,0)</f>
        <v>0</v>
      </c>
      <c r="H134" s="106">
        <f t="shared" ref="H134:AJ134" si="164">IFERROR(H127*H128/88,0)</f>
        <v>0</v>
      </c>
      <c r="I134" s="106">
        <f t="shared" si="164"/>
        <v>0</v>
      </c>
      <c r="J134" s="106">
        <f t="shared" si="164"/>
        <v>0</v>
      </c>
      <c r="K134" s="106">
        <f t="shared" si="164"/>
        <v>0</v>
      </c>
      <c r="L134" s="106">
        <f t="shared" si="164"/>
        <v>0</v>
      </c>
      <c r="M134" s="106">
        <f t="shared" si="164"/>
        <v>0</v>
      </c>
      <c r="N134" s="106">
        <f t="shared" si="164"/>
        <v>0</v>
      </c>
      <c r="O134" s="106">
        <f t="shared" si="164"/>
        <v>0</v>
      </c>
      <c r="P134" s="106">
        <f t="shared" si="164"/>
        <v>0</v>
      </c>
      <c r="Q134" s="106">
        <f t="shared" si="164"/>
        <v>0</v>
      </c>
      <c r="R134" s="106">
        <f t="shared" si="164"/>
        <v>0</v>
      </c>
      <c r="S134" s="106">
        <f t="shared" si="164"/>
        <v>0</v>
      </c>
      <c r="T134" s="106">
        <f t="shared" si="164"/>
        <v>0</v>
      </c>
      <c r="U134" s="106">
        <f t="shared" si="164"/>
        <v>0</v>
      </c>
      <c r="V134" s="106">
        <f t="shared" si="164"/>
        <v>0</v>
      </c>
      <c r="W134" s="106">
        <f t="shared" si="164"/>
        <v>0</v>
      </c>
      <c r="X134" s="106">
        <f t="shared" si="164"/>
        <v>0</v>
      </c>
      <c r="Y134" s="106">
        <f t="shared" si="164"/>
        <v>0</v>
      </c>
      <c r="Z134" s="106">
        <f t="shared" si="164"/>
        <v>0</v>
      </c>
      <c r="AA134" s="106">
        <f t="shared" si="164"/>
        <v>0</v>
      </c>
      <c r="AB134" s="106">
        <f t="shared" si="164"/>
        <v>0</v>
      </c>
      <c r="AC134" s="106">
        <f t="shared" si="164"/>
        <v>0</v>
      </c>
      <c r="AD134" s="106">
        <f t="shared" si="164"/>
        <v>0</v>
      </c>
      <c r="AE134" s="106">
        <f t="shared" si="164"/>
        <v>0</v>
      </c>
      <c r="AF134" s="106">
        <f t="shared" si="164"/>
        <v>0</v>
      </c>
      <c r="AG134" s="106">
        <f t="shared" si="164"/>
        <v>0</v>
      </c>
      <c r="AH134" s="106">
        <f t="shared" si="164"/>
        <v>0</v>
      </c>
      <c r="AI134" s="106">
        <f t="shared" si="164"/>
        <v>0</v>
      </c>
      <c r="AJ134" s="106">
        <f t="shared" si="164"/>
        <v>0</v>
      </c>
      <c r="AK134" s="18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</row>
    <row r="135" spans="1:61" s="1" customFormat="1" ht="20.25" customHeight="1" x14ac:dyDescent="0.2">
      <c r="A135" s="14"/>
      <c r="B135" s="14"/>
      <c r="C135" s="14"/>
      <c r="D135" s="563"/>
      <c r="E135" s="551" t="e">
        <f>'Gruppe 1'!#REF!</f>
        <v>#REF!</v>
      </c>
      <c r="F135" s="53" t="str">
        <f>$F$6</f>
        <v>FM-Menge (kg)</v>
      </c>
      <c r="G135" s="104"/>
      <c r="H135" s="121" t="str">
        <f t="shared" ref="H135:V135" si="165">IFERROR(G135*H$164/G$164,"-")</f>
        <v>-</v>
      </c>
      <c r="I135" s="121" t="str">
        <f t="shared" si="165"/>
        <v>-</v>
      </c>
      <c r="J135" s="121" t="str">
        <f t="shared" si="165"/>
        <v>-</v>
      </c>
      <c r="K135" s="121" t="str">
        <f t="shared" si="165"/>
        <v>-</v>
      </c>
      <c r="L135" s="121" t="str">
        <f t="shared" si="165"/>
        <v>-</v>
      </c>
      <c r="M135" s="121" t="str">
        <f t="shared" si="165"/>
        <v>-</v>
      </c>
      <c r="N135" s="121" t="str">
        <f t="shared" si="165"/>
        <v>-</v>
      </c>
      <c r="O135" s="121" t="str">
        <f t="shared" si="165"/>
        <v>-</v>
      </c>
      <c r="P135" s="121" t="str">
        <f t="shared" si="165"/>
        <v>-</v>
      </c>
      <c r="Q135" s="121" t="str">
        <f t="shared" si="165"/>
        <v>-</v>
      </c>
      <c r="R135" s="121" t="str">
        <f t="shared" si="165"/>
        <v>-</v>
      </c>
      <c r="S135" s="121" t="str">
        <f t="shared" si="165"/>
        <v>-</v>
      </c>
      <c r="T135" s="121" t="str">
        <f t="shared" si="165"/>
        <v>-</v>
      </c>
      <c r="U135" s="121" t="str">
        <f t="shared" si="165"/>
        <v>-</v>
      </c>
      <c r="V135" s="121" t="str">
        <f t="shared" si="165"/>
        <v>-</v>
      </c>
      <c r="W135" s="121" t="str">
        <f>IFERROR(J135*W$164/J$164,"-")</f>
        <v>-</v>
      </c>
      <c r="X135" s="121" t="str">
        <f>IFERROR(W135*X$164/W$164,"-")</f>
        <v>-</v>
      </c>
      <c r="Y135" s="121" t="str">
        <f>IFERROR(X135*Y$164/X$164,"-")</f>
        <v>-</v>
      </c>
      <c r="Z135" s="121" t="str">
        <f>IFERROR(Y135*Z$164/Y$164,"-")</f>
        <v>-</v>
      </c>
      <c r="AA135" s="121" t="str">
        <f>IFERROR(Z135*AA$164/Z$164,"-")</f>
        <v>-</v>
      </c>
      <c r="AB135" s="121" t="str">
        <f>IFERROR(AA135*AB$164/AA$164,"-")</f>
        <v>-</v>
      </c>
      <c r="AC135" s="121" t="str">
        <f>IFERROR(P135*AC$164/P$164,"-")</f>
        <v>-</v>
      </c>
      <c r="AD135" s="121" t="str">
        <f t="shared" ref="AD135:AJ135" si="166">IFERROR(AC135*AD$164/AC$164,"-")</f>
        <v>-</v>
      </c>
      <c r="AE135" s="121" t="str">
        <f t="shared" si="166"/>
        <v>-</v>
      </c>
      <c r="AF135" s="121" t="str">
        <f t="shared" si="166"/>
        <v>-</v>
      </c>
      <c r="AG135" s="121" t="str">
        <f t="shared" si="166"/>
        <v>-</v>
      </c>
      <c r="AH135" s="121" t="str">
        <f t="shared" si="166"/>
        <v>-</v>
      </c>
      <c r="AI135" s="121" t="str">
        <f t="shared" si="166"/>
        <v>-</v>
      </c>
      <c r="AJ135" s="121" t="str">
        <f t="shared" si="166"/>
        <v>-</v>
      </c>
      <c r="AK135" s="18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</row>
    <row r="136" spans="1:61" s="1" customFormat="1" ht="20.25" customHeight="1" x14ac:dyDescent="0.2">
      <c r="A136" s="14"/>
      <c r="B136" s="14"/>
      <c r="C136" s="14"/>
      <c r="D136" s="563"/>
      <c r="E136" s="552"/>
      <c r="F136" s="53" t="s">
        <v>4</v>
      </c>
      <c r="G136" s="172" t="e">
        <f>'Gruppe 1'!#REF!</f>
        <v>#REF!</v>
      </c>
      <c r="H136" s="114" t="e">
        <f>G136</f>
        <v>#REF!</v>
      </c>
      <c r="I136" s="114" t="e">
        <f t="shared" ref="I136:V137" si="167">H136</f>
        <v>#REF!</v>
      </c>
      <c r="J136" s="114" t="e">
        <f t="shared" si="167"/>
        <v>#REF!</v>
      </c>
      <c r="K136" s="114" t="e">
        <f t="shared" si="167"/>
        <v>#REF!</v>
      </c>
      <c r="L136" s="114" t="e">
        <f t="shared" si="167"/>
        <v>#REF!</v>
      </c>
      <c r="M136" s="114" t="e">
        <f t="shared" si="167"/>
        <v>#REF!</v>
      </c>
      <c r="N136" s="114" t="e">
        <f t="shared" si="167"/>
        <v>#REF!</v>
      </c>
      <c r="O136" s="114" t="e">
        <f t="shared" si="167"/>
        <v>#REF!</v>
      </c>
      <c r="P136" s="114" t="e">
        <f t="shared" si="167"/>
        <v>#REF!</v>
      </c>
      <c r="Q136" s="114" t="e">
        <f t="shared" si="167"/>
        <v>#REF!</v>
      </c>
      <c r="R136" s="114" t="e">
        <f t="shared" si="167"/>
        <v>#REF!</v>
      </c>
      <c r="S136" s="114" t="e">
        <f t="shared" si="167"/>
        <v>#REF!</v>
      </c>
      <c r="T136" s="114" t="e">
        <f t="shared" si="167"/>
        <v>#REF!</v>
      </c>
      <c r="U136" s="114" t="e">
        <f t="shared" si="167"/>
        <v>#REF!</v>
      </c>
      <c r="V136" s="114" t="e">
        <f t="shared" si="167"/>
        <v>#REF!</v>
      </c>
      <c r="W136" s="114" t="e">
        <f>J136</f>
        <v>#REF!</v>
      </c>
      <c r="X136" s="114" t="e">
        <f t="shared" ref="X136:AB137" si="168">W136</f>
        <v>#REF!</v>
      </c>
      <c r="Y136" s="114" t="e">
        <f t="shared" si="168"/>
        <v>#REF!</v>
      </c>
      <c r="Z136" s="114" t="e">
        <f t="shared" si="168"/>
        <v>#REF!</v>
      </c>
      <c r="AA136" s="114" t="e">
        <f t="shared" si="168"/>
        <v>#REF!</v>
      </c>
      <c r="AB136" s="114" t="e">
        <f t="shared" si="168"/>
        <v>#REF!</v>
      </c>
      <c r="AC136" s="114" t="e">
        <f>P136</f>
        <v>#REF!</v>
      </c>
      <c r="AD136" s="114" t="e">
        <f t="shared" ref="AD136:AJ136" si="169">AC136</f>
        <v>#REF!</v>
      </c>
      <c r="AE136" s="114" t="e">
        <f t="shared" si="169"/>
        <v>#REF!</v>
      </c>
      <c r="AF136" s="114" t="e">
        <f t="shared" si="169"/>
        <v>#REF!</v>
      </c>
      <c r="AG136" s="114" t="e">
        <f t="shared" si="169"/>
        <v>#REF!</v>
      </c>
      <c r="AH136" s="114" t="e">
        <f t="shared" si="169"/>
        <v>#REF!</v>
      </c>
      <c r="AI136" s="114" t="e">
        <f t="shared" si="169"/>
        <v>#REF!</v>
      </c>
      <c r="AJ136" s="114" t="e">
        <f t="shared" si="169"/>
        <v>#REF!</v>
      </c>
      <c r="AK136" s="18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</row>
    <row r="137" spans="1:61" s="1" customFormat="1" ht="20.25" customHeight="1" x14ac:dyDescent="0.2">
      <c r="A137" s="14"/>
      <c r="B137" s="14"/>
      <c r="C137" s="14"/>
      <c r="D137" s="563"/>
      <c r="E137" s="552"/>
      <c r="F137" s="53" t="s">
        <v>47</v>
      </c>
      <c r="G137" s="112" t="e">
        <f>'Gruppe 1'!#REF!</f>
        <v>#REF!</v>
      </c>
      <c r="H137" s="116" t="e">
        <f t="shared" ref="H137:AJ137" si="170">G137</f>
        <v>#REF!</v>
      </c>
      <c r="I137" s="116" t="e">
        <f t="shared" si="170"/>
        <v>#REF!</v>
      </c>
      <c r="J137" s="116" t="e">
        <f t="shared" si="170"/>
        <v>#REF!</v>
      </c>
      <c r="K137" s="116" t="e">
        <f t="shared" si="170"/>
        <v>#REF!</v>
      </c>
      <c r="L137" s="116" t="e">
        <f t="shared" si="170"/>
        <v>#REF!</v>
      </c>
      <c r="M137" s="116" t="e">
        <f t="shared" si="170"/>
        <v>#REF!</v>
      </c>
      <c r="N137" s="116" t="e">
        <f t="shared" si="170"/>
        <v>#REF!</v>
      </c>
      <c r="O137" s="116" t="e">
        <f t="shared" si="170"/>
        <v>#REF!</v>
      </c>
      <c r="P137" s="116" t="e">
        <f t="shared" si="170"/>
        <v>#REF!</v>
      </c>
      <c r="Q137" s="116" t="e">
        <f t="shared" si="170"/>
        <v>#REF!</v>
      </c>
      <c r="R137" s="116" t="e">
        <f t="shared" si="167"/>
        <v>#REF!</v>
      </c>
      <c r="S137" s="116" t="e">
        <f t="shared" si="167"/>
        <v>#REF!</v>
      </c>
      <c r="T137" s="116" t="e">
        <f t="shared" si="167"/>
        <v>#REF!</v>
      </c>
      <c r="U137" s="116" t="e">
        <f t="shared" si="167"/>
        <v>#REF!</v>
      </c>
      <c r="V137" s="116" t="e">
        <f t="shared" si="167"/>
        <v>#REF!</v>
      </c>
      <c r="W137" s="116" t="e">
        <f>J137</f>
        <v>#REF!</v>
      </c>
      <c r="X137" s="116" t="e">
        <f t="shared" si="168"/>
        <v>#REF!</v>
      </c>
      <c r="Y137" s="116" t="e">
        <f t="shared" si="168"/>
        <v>#REF!</v>
      </c>
      <c r="Z137" s="116" t="e">
        <f t="shared" si="168"/>
        <v>#REF!</v>
      </c>
      <c r="AA137" s="116" t="e">
        <f t="shared" si="168"/>
        <v>#REF!</v>
      </c>
      <c r="AB137" s="116" t="e">
        <f t="shared" si="168"/>
        <v>#REF!</v>
      </c>
      <c r="AC137" s="116" t="e">
        <f>P137</f>
        <v>#REF!</v>
      </c>
      <c r="AD137" s="116" t="e">
        <f t="shared" si="170"/>
        <v>#REF!</v>
      </c>
      <c r="AE137" s="116" t="e">
        <f t="shared" si="170"/>
        <v>#REF!</v>
      </c>
      <c r="AF137" s="116" t="e">
        <f t="shared" si="170"/>
        <v>#REF!</v>
      </c>
      <c r="AG137" s="116" t="e">
        <f t="shared" si="170"/>
        <v>#REF!</v>
      </c>
      <c r="AH137" s="116" t="e">
        <f t="shared" si="170"/>
        <v>#REF!</v>
      </c>
      <c r="AI137" s="116" t="e">
        <f t="shared" si="170"/>
        <v>#REF!</v>
      </c>
      <c r="AJ137" s="116" t="e">
        <f t="shared" si="170"/>
        <v>#REF!</v>
      </c>
      <c r="AK137" s="18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</row>
    <row r="138" spans="1:61" s="1" customFormat="1" ht="20.25" hidden="1" customHeight="1" x14ac:dyDescent="0.2">
      <c r="A138" s="14"/>
      <c r="B138" s="14"/>
      <c r="C138" s="14"/>
      <c r="D138" s="563"/>
      <c r="E138" s="552"/>
      <c r="F138" s="53" t="s">
        <v>102</v>
      </c>
      <c r="G138" s="219">
        <f>IFERROR(G137*100/G136,0)</f>
        <v>0</v>
      </c>
      <c r="H138" s="219">
        <f t="shared" ref="H138:AJ138" si="171">IFERROR(H137*100/H136,0)</f>
        <v>0</v>
      </c>
      <c r="I138" s="219">
        <f t="shared" si="171"/>
        <v>0</v>
      </c>
      <c r="J138" s="219">
        <f t="shared" si="171"/>
        <v>0</v>
      </c>
      <c r="K138" s="219">
        <f t="shared" si="171"/>
        <v>0</v>
      </c>
      <c r="L138" s="219">
        <f t="shared" si="171"/>
        <v>0</v>
      </c>
      <c r="M138" s="219">
        <f t="shared" si="171"/>
        <v>0</v>
      </c>
      <c r="N138" s="219">
        <f t="shared" si="171"/>
        <v>0</v>
      </c>
      <c r="O138" s="219">
        <f t="shared" si="171"/>
        <v>0</v>
      </c>
      <c r="P138" s="219">
        <f t="shared" si="171"/>
        <v>0</v>
      </c>
      <c r="Q138" s="219">
        <f t="shared" si="171"/>
        <v>0</v>
      </c>
      <c r="R138" s="219">
        <f t="shared" si="171"/>
        <v>0</v>
      </c>
      <c r="S138" s="219">
        <f t="shared" si="171"/>
        <v>0</v>
      </c>
      <c r="T138" s="219">
        <f t="shared" si="171"/>
        <v>0</v>
      </c>
      <c r="U138" s="219">
        <f t="shared" si="171"/>
        <v>0</v>
      </c>
      <c r="V138" s="219">
        <f t="shared" si="171"/>
        <v>0</v>
      </c>
      <c r="W138" s="219">
        <f t="shared" si="171"/>
        <v>0</v>
      </c>
      <c r="X138" s="219">
        <f t="shared" si="171"/>
        <v>0</v>
      </c>
      <c r="Y138" s="219">
        <f t="shared" si="171"/>
        <v>0</v>
      </c>
      <c r="Z138" s="219">
        <f t="shared" si="171"/>
        <v>0</v>
      </c>
      <c r="AA138" s="219">
        <f t="shared" si="171"/>
        <v>0</v>
      </c>
      <c r="AB138" s="219">
        <f t="shared" si="171"/>
        <v>0</v>
      </c>
      <c r="AC138" s="219">
        <f t="shared" si="171"/>
        <v>0</v>
      </c>
      <c r="AD138" s="219">
        <f t="shared" si="171"/>
        <v>0</v>
      </c>
      <c r="AE138" s="219">
        <f t="shared" si="171"/>
        <v>0</v>
      </c>
      <c r="AF138" s="219">
        <f t="shared" si="171"/>
        <v>0</v>
      </c>
      <c r="AG138" s="219">
        <f t="shared" si="171"/>
        <v>0</v>
      </c>
      <c r="AH138" s="219">
        <f t="shared" si="171"/>
        <v>0</v>
      </c>
      <c r="AI138" s="219">
        <f t="shared" si="171"/>
        <v>0</v>
      </c>
      <c r="AJ138" s="219">
        <f t="shared" si="171"/>
        <v>0</v>
      </c>
      <c r="AK138" s="18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</row>
    <row r="139" spans="1:61" s="1" customFormat="1" ht="20.25" customHeight="1" x14ac:dyDescent="0.2">
      <c r="A139" s="14"/>
      <c r="B139" s="14"/>
      <c r="C139" s="14"/>
      <c r="D139" s="563"/>
      <c r="E139" s="553"/>
      <c r="F139" s="53" t="s">
        <v>105</v>
      </c>
      <c r="G139" s="232" t="e">
        <f>'Gruppe 1'!#REF!</f>
        <v>#REF!</v>
      </c>
      <c r="H139" s="232" t="e">
        <f>G139</f>
        <v>#REF!</v>
      </c>
      <c r="I139" s="232" t="e">
        <f t="shared" ref="I139:AJ139" si="172">H139</f>
        <v>#REF!</v>
      </c>
      <c r="J139" s="232" t="e">
        <f t="shared" si="172"/>
        <v>#REF!</v>
      </c>
      <c r="K139" s="232" t="e">
        <f t="shared" si="172"/>
        <v>#REF!</v>
      </c>
      <c r="L139" s="232" t="e">
        <f t="shared" si="172"/>
        <v>#REF!</v>
      </c>
      <c r="M139" s="232" t="e">
        <f t="shared" si="172"/>
        <v>#REF!</v>
      </c>
      <c r="N139" s="232" t="e">
        <f t="shared" si="172"/>
        <v>#REF!</v>
      </c>
      <c r="O139" s="232" t="e">
        <f t="shared" si="172"/>
        <v>#REF!</v>
      </c>
      <c r="P139" s="232" t="e">
        <f t="shared" si="172"/>
        <v>#REF!</v>
      </c>
      <c r="Q139" s="232" t="e">
        <f t="shared" si="172"/>
        <v>#REF!</v>
      </c>
      <c r="R139" s="232" t="e">
        <f t="shared" si="172"/>
        <v>#REF!</v>
      </c>
      <c r="S139" s="232" t="e">
        <f t="shared" si="172"/>
        <v>#REF!</v>
      </c>
      <c r="T139" s="232" t="e">
        <f t="shared" si="172"/>
        <v>#REF!</v>
      </c>
      <c r="U139" s="232" t="e">
        <f t="shared" si="172"/>
        <v>#REF!</v>
      </c>
      <c r="V139" s="232" t="e">
        <f t="shared" si="172"/>
        <v>#REF!</v>
      </c>
      <c r="W139" s="232" t="e">
        <f t="shared" si="172"/>
        <v>#REF!</v>
      </c>
      <c r="X139" s="232" t="e">
        <f t="shared" si="172"/>
        <v>#REF!</v>
      </c>
      <c r="Y139" s="232" t="e">
        <f t="shared" si="172"/>
        <v>#REF!</v>
      </c>
      <c r="Z139" s="232" t="e">
        <f t="shared" si="172"/>
        <v>#REF!</v>
      </c>
      <c r="AA139" s="232" t="e">
        <f t="shared" si="172"/>
        <v>#REF!</v>
      </c>
      <c r="AB139" s="232" t="e">
        <f t="shared" si="172"/>
        <v>#REF!</v>
      </c>
      <c r="AC139" s="232" t="e">
        <f t="shared" si="172"/>
        <v>#REF!</v>
      </c>
      <c r="AD139" s="232" t="e">
        <f t="shared" si="172"/>
        <v>#REF!</v>
      </c>
      <c r="AE139" s="232" t="e">
        <f t="shared" si="172"/>
        <v>#REF!</v>
      </c>
      <c r="AF139" s="232" t="e">
        <f t="shared" si="172"/>
        <v>#REF!</v>
      </c>
      <c r="AG139" s="232" t="e">
        <f t="shared" si="172"/>
        <v>#REF!</v>
      </c>
      <c r="AH139" s="232" t="e">
        <f t="shared" si="172"/>
        <v>#REF!</v>
      </c>
      <c r="AI139" s="232" t="e">
        <f t="shared" si="172"/>
        <v>#REF!</v>
      </c>
      <c r="AJ139" s="232" t="e">
        <f t="shared" si="172"/>
        <v>#REF!</v>
      </c>
      <c r="AK139" s="18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</row>
    <row r="140" spans="1:61" s="1" customFormat="1" ht="20.25" hidden="1" customHeight="1" x14ac:dyDescent="0.2">
      <c r="A140" s="14"/>
      <c r="B140" s="35">
        <f>B132+1</f>
        <v>18</v>
      </c>
      <c r="C140" s="27">
        <v>1</v>
      </c>
      <c r="D140" s="563"/>
      <c r="E140" s="254" t="s">
        <v>120</v>
      </c>
      <c r="F140" s="105" t="s">
        <v>29</v>
      </c>
      <c r="G140" s="106">
        <f>IFERROR(G135*G136/100*(100-G139)/100,0)</f>
        <v>0</v>
      </c>
      <c r="H140" s="106">
        <f>IFERROR(H135*H136/100*(100-H139)/100,0)</f>
        <v>0</v>
      </c>
      <c r="I140" s="106">
        <f t="shared" ref="I140:AJ140" si="173">IFERROR(I135*I136/100*(100-I139)/100,0)</f>
        <v>0</v>
      </c>
      <c r="J140" s="106">
        <f t="shared" si="173"/>
        <v>0</v>
      </c>
      <c r="K140" s="106">
        <f t="shared" si="173"/>
        <v>0</v>
      </c>
      <c r="L140" s="106">
        <f t="shared" si="173"/>
        <v>0</v>
      </c>
      <c r="M140" s="106">
        <f t="shared" si="173"/>
        <v>0</v>
      </c>
      <c r="N140" s="106">
        <f t="shared" si="173"/>
        <v>0</v>
      </c>
      <c r="O140" s="106">
        <f t="shared" si="173"/>
        <v>0</v>
      </c>
      <c r="P140" s="106">
        <f t="shared" si="173"/>
        <v>0</v>
      </c>
      <c r="Q140" s="106">
        <f t="shared" si="173"/>
        <v>0</v>
      </c>
      <c r="R140" s="106">
        <f t="shared" si="173"/>
        <v>0</v>
      </c>
      <c r="S140" s="106">
        <f t="shared" si="173"/>
        <v>0</v>
      </c>
      <c r="T140" s="106">
        <f t="shared" si="173"/>
        <v>0</v>
      </c>
      <c r="U140" s="106">
        <f t="shared" si="173"/>
        <v>0</v>
      </c>
      <c r="V140" s="106">
        <f t="shared" si="173"/>
        <v>0</v>
      </c>
      <c r="W140" s="106">
        <f t="shared" si="173"/>
        <v>0</v>
      </c>
      <c r="X140" s="106">
        <f t="shared" si="173"/>
        <v>0</v>
      </c>
      <c r="Y140" s="106">
        <f t="shared" si="173"/>
        <v>0</v>
      </c>
      <c r="Z140" s="106">
        <f t="shared" si="173"/>
        <v>0</v>
      </c>
      <c r="AA140" s="106">
        <f t="shared" si="173"/>
        <v>0</v>
      </c>
      <c r="AB140" s="106">
        <f t="shared" si="173"/>
        <v>0</v>
      </c>
      <c r="AC140" s="106">
        <f t="shared" si="173"/>
        <v>0</v>
      </c>
      <c r="AD140" s="106">
        <f t="shared" si="173"/>
        <v>0</v>
      </c>
      <c r="AE140" s="106">
        <f t="shared" si="173"/>
        <v>0</v>
      </c>
      <c r="AF140" s="106">
        <f t="shared" si="173"/>
        <v>0</v>
      </c>
      <c r="AG140" s="106">
        <f t="shared" si="173"/>
        <v>0</v>
      </c>
      <c r="AH140" s="106">
        <f t="shared" si="173"/>
        <v>0</v>
      </c>
      <c r="AI140" s="106">
        <f t="shared" si="173"/>
        <v>0</v>
      </c>
      <c r="AJ140" s="106">
        <f t="shared" si="173"/>
        <v>0</v>
      </c>
      <c r="AK140" s="18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</row>
    <row r="141" spans="1:61" s="1" customFormat="1" ht="20.25" hidden="1" customHeight="1" x14ac:dyDescent="0.2">
      <c r="A141" s="14"/>
      <c r="B141" s="27"/>
      <c r="C141" s="27">
        <f>C140+1</f>
        <v>2</v>
      </c>
      <c r="D141" s="563"/>
      <c r="E141" s="254" t="s">
        <v>120</v>
      </c>
      <c r="F141" s="105" t="s">
        <v>46</v>
      </c>
      <c r="G141" s="113">
        <f>IFERROR(G138/100*G140,0)</f>
        <v>0</v>
      </c>
      <c r="H141" s="113">
        <f>IFERROR(H138/100*H140,0)</f>
        <v>0</v>
      </c>
      <c r="I141" s="113">
        <f t="shared" ref="I141:AJ141" si="174">IFERROR(I138/100*I140,0)</f>
        <v>0</v>
      </c>
      <c r="J141" s="113">
        <f t="shared" si="174"/>
        <v>0</v>
      </c>
      <c r="K141" s="113">
        <f t="shared" si="174"/>
        <v>0</v>
      </c>
      <c r="L141" s="113">
        <f t="shared" si="174"/>
        <v>0</v>
      </c>
      <c r="M141" s="113">
        <f t="shared" si="174"/>
        <v>0</v>
      </c>
      <c r="N141" s="113">
        <f t="shared" si="174"/>
        <v>0</v>
      </c>
      <c r="O141" s="113">
        <f t="shared" si="174"/>
        <v>0</v>
      </c>
      <c r="P141" s="113">
        <f t="shared" si="174"/>
        <v>0</v>
      </c>
      <c r="Q141" s="113">
        <f t="shared" si="174"/>
        <v>0</v>
      </c>
      <c r="R141" s="113">
        <f t="shared" si="174"/>
        <v>0</v>
      </c>
      <c r="S141" s="113">
        <f t="shared" si="174"/>
        <v>0</v>
      </c>
      <c r="T141" s="113">
        <f t="shared" si="174"/>
        <v>0</v>
      </c>
      <c r="U141" s="113">
        <f t="shared" si="174"/>
        <v>0</v>
      </c>
      <c r="V141" s="113">
        <f t="shared" si="174"/>
        <v>0</v>
      </c>
      <c r="W141" s="113">
        <f t="shared" si="174"/>
        <v>0</v>
      </c>
      <c r="X141" s="113">
        <f t="shared" si="174"/>
        <v>0</v>
      </c>
      <c r="Y141" s="113">
        <f t="shared" si="174"/>
        <v>0</v>
      </c>
      <c r="Z141" s="113">
        <f t="shared" si="174"/>
        <v>0</v>
      </c>
      <c r="AA141" s="113">
        <f t="shared" si="174"/>
        <v>0</v>
      </c>
      <c r="AB141" s="113">
        <f t="shared" si="174"/>
        <v>0</v>
      </c>
      <c r="AC141" s="113">
        <f t="shared" si="174"/>
        <v>0</v>
      </c>
      <c r="AD141" s="113">
        <f t="shared" si="174"/>
        <v>0</v>
      </c>
      <c r="AE141" s="113">
        <f t="shared" si="174"/>
        <v>0</v>
      </c>
      <c r="AF141" s="113">
        <f t="shared" si="174"/>
        <v>0</v>
      </c>
      <c r="AG141" s="113">
        <f t="shared" si="174"/>
        <v>0</v>
      </c>
      <c r="AH141" s="113">
        <f t="shared" si="174"/>
        <v>0</v>
      </c>
      <c r="AI141" s="113">
        <f t="shared" si="174"/>
        <v>0</v>
      </c>
      <c r="AJ141" s="113">
        <f t="shared" si="174"/>
        <v>0</v>
      </c>
      <c r="AK141" s="18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</row>
    <row r="142" spans="1:61" s="1" customFormat="1" ht="20.25" hidden="1" customHeight="1" x14ac:dyDescent="0.2">
      <c r="A142" s="14"/>
      <c r="B142" s="14"/>
      <c r="C142" s="27">
        <v>3</v>
      </c>
      <c r="D142" s="564"/>
      <c r="E142" s="254" t="s">
        <v>119</v>
      </c>
      <c r="F142" s="105" t="s">
        <v>95</v>
      </c>
      <c r="G142" s="106">
        <f>IFERROR(G135*G136/88,0)</f>
        <v>0</v>
      </c>
      <c r="H142" s="106">
        <f t="shared" ref="H142:AJ142" si="175">IFERROR(H135*H136/88,0)</f>
        <v>0</v>
      </c>
      <c r="I142" s="106">
        <f t="shared" si="175"/>
        <v>0</v>
      </c>
      <c r="J142" s="106">
        <f t="shared" si="175"/>
        <v>0</v>
      </c>
      <c r="K142" s="106">
        <f t="shared" si="175"/>
        <v>0</v>
      </c>
      <c r="L142" s="106">
        <f t="shared" si="175"/>
        <v>0</v>
      </c>
      <c r="M142" s="106">
        <f t="shared" si="175"/>
        <v>0</v>
      </c>
      <c r="N142" s="106">
        <f t="shared" si="175"/>
        <v>0</v>
      </c>
      <c r="O142" s="106">
        <f t="shared" si="175"/>
        <v>0</v>
      </c>
      <c r="P142" s="106">
        <f t="shared" si="175"/>
        <v>0</v>
      </c>
      <c r="Q142" s="106">
        <f t="shared" si="175"/>
        <v>0</v>
      </c>
      <c r="R142" s="106">
        <f t="shared" si="175"/>
        <v>0</v>
      </c>
      <c r="S142" s="106">
        <f t="shared" si="175"/>
        <v>0</v>
      </c>
      <c r="T142" s="106">
        <f t="shared" si="175"/>
        <v>0</v>
      </c>
      <c r="U142" s="106">
        <f t="shared" si="175"/>
        <v>0</v>
      </c>
      <c r="V142" s="106">
        <f t="shared" si="175"/>
        <v>0</v>
      </c>
      <c r="W142" s="106">
        <f t="shared" si="175"/>
        <v>0</v>
      </c>
      <c r="X142" s="106">
        <f t="shared" si="175"/>
        <v>0</v>
      </c>
      <c r="Y142" s="106">
        <f t="shared" si="175"/>
        <v>0</v>
      </c>
      <c r="Z142" s="106">
        <f t="shared" si="175"/>
        <v>0</v>
      </c>
      <c r="AA142" s="106">
        <f t="shared" si="175"/>
        <v>0</v>
      </c>
      <c r="AB142" s="106">
        <f t="shared" si="175"/>
        <v>0</v>
      </c>
      <c r="AC142" s="106">
        <f t="shared" si="175"/>
        <v>0</v>
      </c>
      <c r="AD142" s="106">
        <f t="shared" si="175"/>
        <v>0</v>
      </c>
      <c r="AE142" s="106">
        <f t="shared" si="175"/>
        <v>0</v>
      </c>
      <c r="AF142" s="106">
        <f t="shared" si="175"/>
        <v>0</v>
      </c>
      <c r="AG142" s="106">
        <f t="shared" si="175"/>
        <v>0</v>
      </c>
      <c r="AH142" s="106">
        <f t="shared" si="175"/>
        <v>0</v>
      </c>
      <c r="AI142" s="106">
        <f t="shared" si="175"/>
        <v>0</v>
      </c>
      <c r="AJ142" s="106">
        <f t="shared" si="175"/>
        <v>0</v>
      </c>
      <c r="AK142" s="18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</row>
    <row r="143" spans="1:61" s="1" customFormat="1" ht="20.25" customHeight="1" x14ac:dyDescent="0.2">
      <c r="A143" s="14"/>
      <c r="B143" s="14"/>
      <c r="C143" s="14"/>
      <c r="D143" s="548" t="s">
        <v>7</v>
      </c>
      <c r="E143" s="551" t="e">
        <f>'Gruppe 1'!C212:C220</f>
        <v>#VALUE!</v>
      </c>
      <c r="F143" s="53" t="str">
        <f>$F$6</f>
        <v>FM-Menge (kg)</v>
      </c>
      <c r="G143" s="104" t="s">
        <v>15</v>
      </c>
      <c r="H143" s="121" t="str">
        <f t="shared" ref="H143:V143" si="176">IFERROR(G143*H$164/G$164,"-")</f>
        <v>-</v>
      </c>
      <c r="I143" s="121" t="str">
        <f t="shared" si="176"/>
        <v>-</v>
      </c>
      <c r="J143" s="121" t="str">
        <f t="shared" si="176"/>
        <v>-</v>
      </c>
      <c r="K143" s="121" t="str">
        <f t="shared" si="176"/>
        <v>-</v>
      </c>
      <c r="L143" s="121" t="str">
        <f t="shared" si="176"/>
        <v>-</v>
      </c>
      <c r="M143" s="121" t="str">
        <f t="shared" si="176"/>
        <v>-</v>
      </c>
      <c r="N143" s="121" t="str">
        <f t="shared" si="176"/>
        <v>-</v>
      </c>
      <c r="O143" s="121" t="str">
        <f t="shared" si="176"/>
        <v>-</v>
      </c>
      <c r="P143" s="121" t="str">
        <f t="shared" si="176"/>
        <v>-</v>
      </c>
      <c r="Q143" s="121" t="str">
        <f t="shared" si="176"/>
        <v>-</v>
      </c>
      <c r="R143" s="121" t="str">
        <f t="shared" si="176"/>
        <v>-</v>
      </c>
      <c r="S143" s="121" t="str">
        <f t="shared" si="176"/>
        <v>-</v>
      </c>
      <c r="T143" s="121" t="str">
        <f t="shared" si="176"/>
        <v>-</v>
      </c>
      <c r="U143" s="121" t="str">
        <f t="shared" si="176"/>
        <v>-</v>
      </c>
      <c r="V143" s="121" t="str">
        <f t="shared" si="176"/>
        <v>-</v>
      </c>
      <c r="W143" s="121" t="str">
        <f>IFERROR(J143*W$164/J$164,"-")</f>
        <v>-</v>
      </c>
      <c r="X143" s="121" t="str">
        <f>IFERROR(W143*X$164/W$164,"-")</f>
        <v>-</v>
      </c>
      <c r="Y143" s="121" t="str">
        <f>IFERROR(X143*Y$164/X$164,"-")</f>
        <v>-</v>
      </c>
      <c r="Z143" s="121" t="str">
        <f>IFERROR(Y143*Z$164/Y$164,"-")</f>
        <v>-</v>
      </c>
      <c r="AA143" s="121" t="str">
        <f>IFERROR(Z143*AA$164/Z$164,"-")</f>
        <v>-</v>
      </c>
      <c r="AB143" s="121" t="str">
        <f>IFERROR(AA143*AB$164/AA$164,"-")</f>
        <v>-</v>
      </c>
      <c r="AC143" s="121" t="str">
        <f>IFERROR(P143*AC$164/P$164,"-")</f>
        <v>-</v>
      </c>
      <c r="AD143" s="121" t="str">
        <f t="shared" ref="AD143:AJ143" si="177">IFERROR(AC143*AD$164/AC$164,"-")</f>
        <v>-</v>
      </c>
      <c r="AE143" s="121" t="str">
        <f t="shared" si="177"/>
        <v>-</v>
      </c>
      <c r="AF143" s="121" t="str">
        <f t="shared" si="177"/>
        <v>-</v>
      </c>
      <c r="AG143" s="121" t="str">
        <f t="shared" si="177"/>
        <v>-</v>
      </c>
      <c r="AH143" s="121" t="str">
        <f t="shared" si="177"/>
        <v>-</v>
      </c>
      <c r="AI143" s="121" t="str">
        <f t="shared" si="177"/>
        <v>-</v>
      </c>
      <c r="AJ143" s="121" t="str">
        <f t="shared" si="177"/>
        <v>-</v>
      </c>
      <c r="AK143" s="18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</row>
    <row r="144" spans="1:61" s="1" customFormat="1" ht="20.25" customHeight="1" x14ac:dyDescent="0.2">
      <c r="A144" s="14"/>
      <c r="B144" s="14"/>
      <c r="C144" s="14"/>
      <c r="D144" s="549"/>
      <c r="E144" s="552"/>
      <c r="F144" s="53" t="s">
        <v>4</v>
      </c>
      <c r="G144" s="172">
        <f>'Gruppe 1'!E212</f>
        <v>25</v>
      </c>
      <c r="H144" s="114">
        <f>G144</f>
        <v>25</v>
      </c>
      <c r="I144" s="114">
        <f t="shared" ref="I144:V145" si="178">H144</f>
        <v>25</v>
      </c>
      <c r="J144" s="114">
        <f t="shared" si="178"/>
        <v>25</v>
      </c>
      <c r="K144" s="114">
        <f t="shared" si="178"/>
        <v>25</v>
      </c>
      <c r="L144" s="114">
        <f t="shared" si="178"/>
        <v>25</v>
      </c>
      <c r="M144" s="114">
        <f t="shared" si="178"/>
        <v>25</v>
      </c>
      <c r="N144" s="114">
        <f t="shared" si="178"/>
        <v>25</v>
      </c>
      <c r="O144" s="114">
        <f t="shared" si="178"/>
        <v>25</v>
      </c>
      <c r="P144" s="114">
        <f t="shared" si="178"/>
        <v>25</v>
      </c>
      <c r="Q144" s="114">
        <f t="shared" si="178"/>
        <v>25</v>
      </c>
      <c r="R144" s="114">
        <f t="shared" si="178"/>
        <v>25</v>
      </c>
      <c r="S144" s="114">
        <f t="shared" si="178"/>
        <v>25</v>
      </c>
      <c r="T144" s="114">
        <f t="shared" si="178"/>
        <v>25</v>
      </c>
      <c r="U144" s="114">
        <f t="shared" si="178"/>
        <v>25</v>
      </c>
      <c r="V144" s="114">
        <f t="shared" si="178"/>
        <v>25</v>
      </c>
      <c r="W144" s="114">
        <f>J144</f>
        <v>25</v>
      </c>
      <c r="X144" s="114">
        <f t="shared" ref="X144:AB145" si="179">W144</f>
        <v>25</v>
      </c>
      <c r="Y144" s="114">
        <f t="shared" si="179"/>
        <v>25</v>
      </c>
      <c r="Z144" s="114">
        <f t="shared" si="179"/>
        <v>25</v>
      </c>
      <c r="AA144" s="114">
        <f t="shared" si="179"/>
        <v>25</v>
      </c>
      <c r="AB144" s="114">
        <f t="shared" si="179"/>
        <v>25</v>
      </c>
      <c r="AC144" s="114">
        <f>P144</f>
        <v>25</v>
      </c>
      <c r="AD144" s="114">
        <f t="shared" ref="AD144:AJ144" si="180">AC144</f>
        <v>25</v>
      </c>
      <c r="AE144" s="114">
        <f t="shared" si="180"/>
        <v>25</v>
      </c>
      <c r="AF144" s="114">
        <f t="shared" si="180"/>
        <v>25</v>
      </c>
      <c r="AG144" s="114">
        <f t="shared" si="180"/>
        <v>25</v>
      </c>
      <c r="AH144" s="114">
        <f t="shared" si="180"/>
        <v>25</v>
      </c>
      <c r="AI144" s="114">
        <f t="shared" si="180"/>
        <v>25</v>
      </c>
      <c r="AJ144" s="114">
        <f t="shared" si="180"/>
        <v>25</v>
      </c>
      <c r="AK144" s="18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</row>
    <row r="145" spans="1:61" s="1" customFormat="1" ht="20.25" customHeight="1" x14ac:dyDescent="0.2">
      <c r="A145" s="14"/>
      <c r="B145" s="14"/>
      <c r="C145" s="14"/>
      <c r="D145" s="549"/>
      <c r="E145" s="552"/>
      <c r="F145" s="53" t="s">
        <v>47</v>
      </c>
      <c r="G145" s="112">
        <f>'Gruppe 1'!E213</f>
        <v>16</v>
      </c>
      <c r="H145" s="116">
        <f t="shared" ref="H145:AJ145" si="181">G145</f>
        <v>16</v>
      </c>
      <c r="I145" s="116">
        <f t="shared" si="181"/>
        <v>16</v>
      </c>
      <c r="J145" s="116">
        <f t="shared" si="181"/>
        <v>16</v>
      </c>
      <c r="K145" s="116">
        <f t="shared" si="181"/>
        <v>16</v>
      </c>
      <c r="L145" s="116">
        <f t="shared" si="181"/>
        <v>16</v>
      </c>
      <c r="M145" s="116">
        <f t="shared" si="181"/>
        <v>16</v>
      </c>
      <c r="N145" s="116">
        <f t="shared" si="181"/>
        <v>16</v>
      </c>
      <c r="O145" s="116">
        <f t="shared" si="181"/>
        <v>16</v>
      </c>
      <c r="P145" s="116">
        <f t="shared" si="181"/>
        <v>16</v>
      </c>
      <c r="Q145" s="116">
        <f t="shared" si="181"/>
        <v>16</v>
      </c>
      <c r="R145" s="116">
        <f t="shared" si="178"/>
        <v>16</v>
      </c>
      <c r="S145" s="116">
        <f t="shared" si="178"/>
        <v>16</v>
      </c>
      <c r="T145" s="116">
        <f t="shared" si="178"/>
        <v>16</v>
      </c>
      <c r="U145" s="116">
        <f t="shared" si="178"/>
        <v>16</v>
      </c>
      <c r="V145" s="116">
        <f t="shared" si="178"/>
        <v>16</v>
      </c>
      <c r="W145" s="116">
        <f>J145</f>
        <v>16</v>
      </c>
      <c r="X145" s="116">
        <f t="shared" si="179"/>
        <v>16</v>
      </c>
      <c r="Y145" s="116">
        <f t="shared" si="179"/>
        <v>16</v>
      </c>
      <c r="Z145" s="116">
        <f t="shared" si="179"/>
        <v>16</v>
      </c>
      <c r="AA145" s="116">
        <f t="shared" si="179"/>
        <v>16</v>
      </c>
      <c r="AB145" s="116">
        <f t="shared" si="179"/>
        <v>16</v>
      </c>
      <c r="AC145" s="116">
        <f>P145</f>
        <v>16</v>
      </c>
      <c r="AD145" s="116">
        <f t="shared" si="181"/>
        <v>16</v>
      </c>
      <c r="AE145" s="116">
        <f t="shared" si="181"/>
        <v>16</v>
      </c>
      <c r="AF145" s="116">
        <f t="shared" si="181"/>
        <v>16</v>
      </c>
      <c r="AG145" s="116">
        <f t="shared" si="181"/>
        <v>16</v>
      </c>
      <c r="AH145" s="116">
        <f t="shared" si="181"/>
        <v>16</v>
      </c>
      <c r="AI145" s="116">
        <f t="shared" si="181"/>
        <v>16</v>
      </c>
      <c r="AJ145" s="116">
        <f t="shared" si="181"/>
        <v>16</v>
      </c>
      <c r="AK145" s="18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</row>
    <row r="146" spans="1:61" s="1" customFormat="1" ht="20.25" hidden="1" customHeight="1" x14ac:dyDescent="0.2">
      <c r="A146" s="14"/>
      <c r="B146" s="14"/>
      <c r="C146" s="14"/>
      <c r="D146" s="549"/>
      <c r="E146" s="552"/>
      <c r="F146" s="53" t="s">
        <v>102</v>
      </c>
      <c r="G146" s="219">
        <f>IFERROR(G145*100/G144,0)</f>
        <v>64</v>
      </c>
      <c r="H146" s="219">
        <f t="shared" ref="H146:AJ146" si="182">IFERROR(H145*100/H144,0)</f>
        <v>64</v>
      </c>
      <c r="I146" s="219">
        <f t="shared" si="182"/>
        <v>64</v>
      </c>
      <c r="J146" s="219">
        <f t="shared" si="182"/>
        <v>64</v>
      </c>
      <c r="K146" s="219">
        <f t="shared" si="182"/>
        <v>64</v>
      </c>
      <c r="L146" s="219">
        <f t="shared" si="182"/>
        <v>64</v>
      </c>
      <c r="M146" s="219">
        <f t="shared" si="182"/>
        <v>64</v>
      </c>
      <c r="N146" s="219">
        <f t="shared" si="182"/>
        <v>64</v>
      </c>
      <c r="O146" s="219">
        <f t="shared" si="182"/>
        <v>64</v>
      </c>
      <c r="P146" s="219">
        <f t="shared" si="182"/>
        <v>64</v>
      </c>
      <c r="Q146" s="219">
        <f t="shared" si="182"/>
        <v>64</v>
      </c>
      <c r="R146" s="219">
        <f t="shared" si="182"/>
        <v>64</v>
      </c>
      <c r="S146" s="219">
        <f t="shared" si="182"/>
        <v>64</v>
      </c>
      <c r="T146" s="219">
        <f t="shared" si="182"/>
        <v>64</v>
      </c>
      <c r="U146" s="219">
        <f t="shared" si="182"/>
        <v>64</v>
      </c>
      <c r="V146" s="219">
        <f t="shared" si="182"/>
        <v>64</v>
      </c>
      <c r="W146" s="219">
        <f t="shared" si="182"/>
        <v>64</v>
      </c>
      <c r="X146" s="219">
        <f t="shared" si="182"/>
        <v>64</v>
      </c>
      <c r="Y146" s="219">
        <f t="shared" si="182"/>
        <v>64</v>
      </c>
      <c r="Z146" s="219">
        <f t="shared" si="182"/>
        <v>64</v>
      </c>
      <c r="AA146" s="219">
        <f t="shared" si="182"/>
        <v>64</v>
      </c>
      <c r="AB146" s="219">
        <f t="shared" si="182"/>
        <v>64</v>
      </c>
      <c r="AC146" s="219">
        <f t="shared" si="182"/>
        <v>64</v>
      </c>
      <c r="AD146" s="219">
        <f t="shared" si="182"/>
        <v>64</v>
      </c>
      <c r="AE146" s="219">
        <f t="shared" si="182"/>
        <v>64</v>
      </c>
      <c r="AF146" s="219">
        <f t="shared" si="182"/>
        <v>64</v>
      </c>
      <c r="AG146" s="219">
        <f t="shared" si="182"/>
        <v>64</v>
      </c>
      <c r="AH146" s="219">
        <f t="shared" si="182"/>
        <v>64</v>
      </c>
      <c r="AI146" s="219">
        <f t="shared" si="182"/>
        <v>64</v>
      </c>
      <c r="AJ146" s="219">
        <f t="shared" si="182"/>
        <v>64</v>
      </c>
      <c r="AK146" s="18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</row>
    <row r="147" spans="1:61" s="1" customFormat="1" ht="20.25" customHeight="1" x14ac:dyDescent="0.2">
      <c r="A147" s="14"/>
      <c r="B147" s="14"/>
      <c r="C147" s="14"/>
      <c r="D147" s="549"/>
      <c r="E147" s="553"/>
      <c r="F147" s="53" t="s">
        <v>105</v>
      </c>
      <c r="G147" s="232">
        <f>'Gruppe 1'!E215</f>
        <v>0</v>
      </c>
      <c r="H147" s="232">
        <f>G147</f>
        <v>0</v>
      </c>
      <c r="I147" s="232">
        <f t="shared" ref="I147:AJ147" si="183">H147</f>
        <v>0</v>
      </c>
      <c r="J147" s="232">
        <f t="shared" si="183"/>
        <v>0</v>
      </c>
      <c r="K147" s="232">
        <f t="shared" si="183"/>
        <v>0</v>
      </c>
      <c r="L147" s="232">
        <f t="shared" si="183"/>
        <v>0</v>
      </c>
      <c r="M147" s="232">
        <f t="shared" si="183"/>
        <v>0</v>
      </c>
      <c r="N147" s="232">
        <f t="shared" si="183"/>
        <v>0</v>
      </c>
      <c r="O147" s="232">
        <f t="shared" si="183"/>
        <v>0</v>
      </c>
      <c r="P147" s="232">
        <f t="shared" si="183"/>
        <v>0</v>
      </c>
      <c r="Q147" s="232">
        <f t="shared" si="183"/>
        <v>0</v>
      </c>
      <c r="R147" s="232">
        <f t="shared" si="183"/>
        <v>0</v>
      </c>
      <c r="S147" s="232">
        <f t="shared" si="183"/>
        <v>0</v>
      </c>
      <c r="T147" s="232">
        <f t="shared" si="183"/>
        <v>0</v>
      </c>
      <c r="U147" s="232">
        <f t="shared" si="183"/>
        <v>0</v>
      </c>
      <c r="V147" s="232">
        <f t="shared" si="183"/>
        <v>0</v>
      </c>
      <c r="W147" s="232">
        <f t="shared" si="183"/>
        <v>0</v>
      </c>
      <c r="X147" s="232">
        <f t="shared" si="183"/>
        <v>0</v>
      </c>
      <c r="Y147" s="232">
        <f t="shared" si="183"/>
        <v>0</v>
      </c>
      <c r="Z147" s="232">
        <f t="shared" si="183"/>
        <v>0</v>
      </c>
      <c r="AA147" s="232">
        <f t="shared" si="183"/>
        <v>0</v>
      </c>
      <c r="AB147" s="232">
        <f t="shared" si="183"/>
        <v>0</v>
      </c>
      <c r="AC147" s="232">
        <f t="shared" si="183"/>
        <v>0</v>
      </c>
      <c r="AD147" s="232">
        <f t="shared" si="183"/>
        <v>0</v>
      </c>
      <c r="AE147" s="232">
        <f t="shared" si="183"/>
        <v>0</v>
      </c>
      <c r="AF147" s="232">
        <f t="shared" si="183"/>
        <v>0</v>
      </c>
      <c r="AG147" s="232">
        <f t="shared" si="183"/>
        <v>0</v>
      </c>
      <c r="AH147" s="232">
        <f t="shared" si="183"/>
        <v>0</v>
      </c>
      <c r="AI147" s="232">
        <f t="shared" si="183"/>
        <v>0</v>
      </c>
      <c r="AJ147" s="232">
        <f t="shared" si="183"/>
        <v>0</v>
      </c>
      <c r="AK147" s="18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</row>
    <row r="148" spans="1:61" s="1" customFormat="1" ht="20.25" hidden="1" customHeight="1" x14ac:dyDescent="0.2">
      <c r="A148" s="14"/>
      <c r="B148" s="35">
        <f>B140+1</f>
        <v>19</v>
      </c>
      <c r="C148" s="27">
        <v>1</v>
      </c>
      <c r="D148" s="549"/>
      <c r="E148" s="254" t="s">
        <v>120</v>
      </c>
      <c r="F148" s="105" t="s">
        <v>29</v>
      </c>
      <c r="G148" s="106">
        <f>IFERROR(G143*G144/100*(100-G147)/100,0)</f>
        <v>0</v>
      </c>
      <c r="H148" s="106">
        <f>IFERROR(H143*H144/100*(100-H147)/100,0)</f>
        <v>0</v>
      </c>
      <c r="I148" s="106">
        <f t="shared" ref="I148:AJ148" si="184">IFERROR(I143*I144/100*(100-I147)/100,0)</f>
        <v>0</v>
      </c>
      <c r="J148" s="106">
        <f t="shared" si="184"/>
        <v>0</v>
      </c>
      <c r="K148" s="106">
        <f t="shared" si="184"/>
        <v>0</v>
      </c>
      <c r="L148" s="106">
        <f t="shared" si="184"/>
        <v>0</v>
      </c>
      <c r="M148" s="106">
        <f t="shared" si="184"/>
        <v>0</v>
      </c>
      <c r="N148" s="106">
        <f t="shared" si="184"/>
        <v>0</v>
      </c>
      <c r="O148" s="106">
        <f t="shared" si="184"/>
        <v>0</v>
      </c>
      <c r="P148" s="106">
        <f t="shared" si="184"/>
        <v>0</v>
      </c>
      <c r="Q148" s="106">
        <f t="shared" si="184"/>
        <v>0</v>
      </c>
      <c r="R148" s="106">
        <f t="shared" si="184"/>
        <v>0</v>
      </c>
      <c r="S148" s="106">
        <f t="shared" si="184"/>
        <v>0</v>
      </c>
      <c r="T148" s="106">
        <f t="shared" si="184"/>
        <v>0</v>
      </c>
      <c r="U148" s="106">
        <f t="shared" si="184"/>
        <v>0</v>
      </c>
      <c r="V148" s="106">
        <f t="shared" si="184"/>
        <v>0</v>
      </c>
      <c r="W148" s="106">
        <f t="shared" si="184"/>
        <v>0</v>
      </c>
      <c r="X148" s="106">
        <f t="shared" si="184"/>
        <v>0</v>
      </c>
      <c r="Y148" s="106">
        <f t="shared" si="184"/>
        <v>0</v>
      </c>
      <c r="Z148" s="106">
        <f t="shared" si="184"/>
        <v>0</v>
      </c>
      <c r="AA148" s="106">
        <f t="shared" si="184"/>
        <v>0</v>
      </c>
      <c r="AB148" s="106">
        <f t="shared" si="184"/>
        <v>0</v>
      </c>
      <c r="AC148" s="106">
        <f t="shared" si="184"/>
        <v>0</v>
      </c>
      <c r="AD148" s="106">
        <f t="shared" si="184"/>
        <v>0</v>
      </c>
      <c r="AE148" s="106">
        <f t="shared" si="184"/>
        <v>0</v>
      </c>
      <c r="AF148" s="106">
        <f t="shared" si="184"/>
        <v>0</v>
      </c>
      <c r="AG148" s="106">
        <f t="shared" si="184"/>
        <v>0</v>
      </c>
      <c r="AH148" s="106">
        <f t="shared" si="184"/>
        <v>0</v>
      </c>
      <c r="AI148" s="106">
        <f t="shared" si="184"/>
        <v>0</v>
      </c>
      <c r="AJ148" s="106">
        <f t="shared" si="184"/>
        <v>0</v>
      </c>
      <c r="AK148" s="18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</row>
    <row r="149" spans="1:61" s="1" customFormat="1" ht="20.25" hidden="1" customHeight="1" x14ac:dyDescent="0.2">
      <c r="A149" s="14"/>
      <c r="B149" s="27"/>
      <c r="C149" s="27">
        <f>C148+1</f>
        <v>2</v>
      </c>
      <c r="D149" s="549"/>
      <c r="E149" s="254" t="s">
        <v>120</v>
      </c>
      <c r="F149" s="105" t="s">
        <v>46</v>
      </c>
      <c r="G149" s="113">
        <f>IFERROR(G146/100*G148,0)</f>
        <v>0</v>
      </c>
      <c r="H149" s="113">
        <f>IFERROR(H146/100*H148,0)</f>
        <v>0</v>
      </c>
      <c r="I149" s="113">
        <f t="shared" ref="I149:AJ149" si="185">IFERROR(I146/100*I148,0)</f>
        <v>0</v>
      </c>
      <c r="J149" s="113">
        <f t="shared" si="185"/>
        <v>0</v>
      </c>
      <c r="K149" s="113">
        <f t="shared" si="185"/>
        <v>0</v>
      </c>
      <c r="L149" s="113">
        <f t="shared" si="185"/>
        <v>0</v>
      </c>
      <c r="M149" s="113">
        <f t="shared" si="185"/>
        <v>0</v>
      </c>
      <c r="N149" s="113">
        <f t="shared" si="185"/>
        <v>0</v>
      </c>
      <c r="O149" s="113">
        <f t="shared" si="185"/>
        <v>0</v>
      </c>
      <c r="P149" s="113">
        <f t="shared" si="185"/>
        <v>0</v>
      </c>
      <c r="Q149" s="113">
        <f t="shared" si="185"/>
        <v>0</v>
      </c>
      <c r="R149" s="113">
        <f t="shared" si="185"/>
        <v>0</v>
      </c>
      <c r="S149" s="113">
        <f t="shared" si="185"/>
        <v>0</v>
      </c>
      <c r="T149" s="113">
        <f t="shared" si="185"/>
        <v>0</v>
      </c>
      <c r="U149" s="113">
        <f t="shared" si="185"/>
        <v>0</v>
      </c>
      <c r="V149" s="113">
        <f t="shared" si="185"/>
        <v>0</v>
      </c>
      <c r="W149" s="113">
        <f t="shared" si="185"/>
        <v>0</v>
      </c>
      <c r="X149" s="113">
        <f t="shared" si="185"/>
        <v>0</v>
      </c>
      <c r="Y149" s="113">
        <f t="shared" si="185"/>
        <v>0</v>
      </c>
      <c r="Z149" s="113">
        <f t="shared" si="185"/>
        <v>0</v>
      </c>
      <c r="AA149" s="113">
        <f t="shared" si="185"/>
        <v>0</v>
      </c>
      <c r="AB149" s="113">
        <f t="shared" si="185"/>
        <v>0</v>
      </c>
      <c r="AC149" s="113">
        <f t="shared" si="185"/>
        <v>0</v>
      </c>
      <c r="AD149" s="113">
        <f t="shared" si="185"/>
        <v>0</v>
      </c>
      <c r="AE149" s="113">
        <f t="shared" si="185"/>
        <v>0</v>
      </c>
      <c r="AF149" s="113">
        <f t="shared" si="185"/>
        <v>0</v>
      </c>
      <c r="AG149" s="113">
        <f t="shared" si="185"/>
        <v>0</v>
      </c>
      <c r="AH149" s="113">
        <f t="shared" si="185"/>
        <v>0</v>
      </c>
      <c r="AI149" s="113">
        <f t="shared" si="185"/>
        <v>0</v>
      </c>
      <c r="AJ149" s="113">
        <f t="shared" si="185"/>
        <v>0</v>
      </c>
      <c r="AK149" s="18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</row>
    <row r="150" spans="1:61" s="1" customFormat="1" ht="20.25" hidden="1" customHeight="1" x14ac:dyDescent="0.2">
      <c r="A150" s="14"/>
      <c r="B150" s="14"/>
      <c r="C150" s="27">
        <v>3</v>
      </c>
      <c r="D150" s="549"/>
      <c r="E150" s="254" t="s">
        <v>119</v>
      </c>
      <c r="F150" s="105" t="s">
        <v>95</v>
      </c>
      <c r="G150" s="106">
        <f>IFERROR(G143*G144/88,0)</f>
        <v>0</v>
      </c>
      <c r="H150" s="106">
        <f t="shared" ref="H150:AJ150" si="186">IFERROR(H143*H144/88,0)</f>
        <v>0</v>
      </c>
      <c r="I150" s="106">
        <f t="shared" si="186"/>
        <v>0</v>
      </c>
      <c r="J150" s="106">
        <f t="shared" si="186"/>
        <v>0</v>
      </c>
      <c r="K150" s="106">
        <f t="shared" si="186"/>
        <v>0</v>
      </c>
      <c r="L150" s="106">
        <f t="shared" si="186"/>
        <v>0</v>
      </c>
      <c r="M150" s="106">
        <f t="shared" si="186"/>
        <v>0</v>
      </c>
      <c r="N150" s="106">
        <f t="shared" si="186"/>
        <v>0</v>
      </c>
      <c r="O150" s="106">
        <f t="shared" si="186"/>
        <v>0</v>
      </c>
      <c r="P150" s="106">
        <f t="shared" si="186"/>
        <v>0</v>
      </c>
      <c r="Q150" s="106">
        <f t="shared" si="186"/>
        <v>0</v>
      </c>
      <c r="R150" s="106">
        <f t="shared" si="186"/>
        <v>0</v>
      </c>
      <c r="S150" s="106">
        <f t="shared" si="186"/>
        <v>0</v>
      </c>
      <c r="T150" s="106">
        <f t="shared" si="186"/>
        <v>0</v>
      </c>
      <c r="U150" s="106">
        <f t="shared" si="186"/>
        <v>0</v>
      </c>
      <c r="V150" s="106">
        <f t="shared" si="186"/>
        <v>0</v>
      </c>
      <c r="W150" s="106">
        <f t="shared" si="186"/>
        <v>0</v>
      </c>
      <c r="X150" s="106">
        <f t="shared" si="186"/>
        <v>0</v>
      </c>
      <c r="Y150" s="106">
        <f t="shared" si="186"/>
        <v>0</v>
      </c>
      <c r="Z150" s="106">
        <f t="shared" si="186"/>
        <v>0</v>
      </c>
      <c r="AA150" s="106">
        <f t="shared" si="186"/>
        <v>0</v>
      </c>
      <c r="AB150" s="106">
        <f t="shared" si="186"/>
        <v>0</v>
      </c>
      <c r="AC150" s="106">
        <f t="shared" si="186"/>
        <v>0</v>
      </c>
      <c r="AD150" s="106">
        <f t="shared" si="186"/>
        <v>0</v>
      </c>
      <c r="AE150" s="106">
        <f t="shared" si="186"/>
        <v>0</v>
      </c>
      <c r="AF150" s="106">
        <f t="shared" si="186"/>
        <v>0</v>
      </c>
      <c r="AG150" s="106">
        <f t="shared" si="186"/>
        <v>0</v>
      </c>
      <c r="AH150" s="106">
        <f t="shared" si="186"/>
        <v>0</v>
      </c>
      <c r="AI150" s="106">
        <f t="shared" si="186"/>
        <v>0</v>
      </c>
      <c r="AJ150" s="106">
        <f t="shared" si="186"/>
        <v>0</v>
      </c>
      <c r="AK150" s="18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</row>
    <row r="151" spans="1:61" s="1" customFormat="1" ht="20.25" customHeight="1" x14ac:dyDescent="0.2">
      <c r="A151" s="14"/>
      <c r="B151" s="14"/>
      <c r="C151" s="14"/>
      <c r="D151" s="549"/>
      <c r="E151" s="551" t="e">
        <f>'Gruppe 1'!#REF!</f>
        <v>#REF!</v>
      </c>
      <c r="F151" s="53" t="str">
        <f>$F$6</f>
        <v>FM-Menge (kg)</v>
      </c>
      <c r="G151" s="104"/>
      <c r="H151" s="121" t="str">
        <f t="shared" ref="H151:V151" si="187">IFERROR(G151*H$164/G$164,"-")</f>
        <v>-</v>
      </c>
      <c r="I151" s="121" t="str">
        <f t="shared" si="187"/>
        <v>-</v>
      </c>
      <c r="J151" s="121" t="str">
        <f t="shared" si="187"/>
        <v>-</v>
      </c>
      <c r="K151" s="121" t="str">
        <f t="shared" si="187"/>
        <v>-</v>
      </c>
      <c r="L151" s="121" t="str">
        <f t="shared" si="187"/>
        <v>-</v>
      </c>
      <c r="M151" s="121" t="str">
        <f t="shared" si="187"/>
        <v>-</v>
      </c>
      <c r="N151" s="121" t="str">
        <f t="shared" si="187"/>
        <v>-</v>
      </c>
      <c r="O151" s="121" t="str">
        <f t="shared" si="187"/>
        <v>-</v>
      </c>
      <c r="P151" s="121" t="str">
        <f t="shared" si="187"/>
        <v>-</v>
      </c>
      <c r="Q151" s="121" t="str">
        <f t="shared" si="187"/>
        <v>-</v>
      </c>
      <c r="R151" s="121" t="str">
        <f t="shared" si="187"/>
        <v>-</v>
      </c>
      <c r="S151" s="121" t="str">
        <f t="shared" si="187"/>
        <v>-</v>
      </c>
      <c r="T151" s="121" t="str">
        <f t="shared" si="187"/>
        <v>-</v>
      </c>
      <c r="U151" s="121" t="str">
        <f t="shared" si="187"/>
        <v>-</v>
      </c>
      <c r="V151" s="121" t="str">
        <f t="shared" si="187"/>
        <v>-</v>
      </c>
      <c r="W151" s="121" t="str">
        <f>IFERROR(J151*W$164/J$164,"-")</f>
        <v>-</v>
      </c>
      <c r="X151" s="121" t="str">
        <f>IFERROR(W151*X$164/W$164,"-")</f>
        <v>-</v>
      </c>
      <c r="Y151" s="121" t="str">
        <f>IFERROR(X151*Y$164/X$164,"-")</f>
        <v>-</v>
      </c>
      <c r="Z151" s="121" t="str">
        <f>IFERROR(Y151*Z$164/Y$164,"-")</f>
        <v>-</v>
      </c>
      <c r="AA151" s="121" t="str">
        <f>IFERROR(Z151*AA$164/Z$164,"-")</f>
        <v>-</v>
      </c>
      <c r="AB151" s="121" t="str">
        <f>IFERROR(AA151*AB$164/AA$164,"-")</f>
        <v>-</v>
      </c>
      <c r="AC151" s="121" t="str">
        <f>IFERROR(P151*AC$164/P$164,"-")</f>
        <v>-</v>
      </c>
      <c r="AD151" s="121" t="str">
        <f t="shared" ref="AD151:AJ151" si="188">IFERROR(AC151*AD$164/AC$164,"-")</f>
        <v>-</v>
      </c>
      <c r="AE151" s="121" t="str">
        <f t="shared" si="188"/>
        <v>-</v>
      </c>
      <c r="AF151" s="121" t="str">
        <f t="shared" si="188"/>
        <v>-</v>
      </c>
      <c r="AG151" s="121" t="str">
        <f t="shared" si="188"/>
        <v>-</v>
      </c>
      <c r="AH151" s="121" t="str">
        <f t="shared" si="188"/>
        <v>-</v>
      </c>
      <c r="AI151" s="121" t="str">
        <f t="shared" si="188"/>
        <v>-</v>
      </c>
      <c r="AJ151" s="121" t="str">
        <f t="shared" si="188"/>
        <v>-</v>
      </c>
      <c r="AK151" s="18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</row>
    <row r="152" spans="1:61" s="1" customFormat="1" ht="20.25" customHeight="1" x14ac:dyDescent="0.2">
      <c r="A152" s="14"/>
      <c r="B152" s="14"/>
      <c r="C152" s="14"/>
      <c r="D152" s="549"/>
      <c r="E152" s="552"/>
      <c r="F152" s="53" t="s">
        <v>4</v>
      </c>
      <c r="G152" s="172" t="e">
        <f>'Gruppe 1'!#REF!</f>
        <v>#REF!</v>
      </c>
      <c r="H152" s="114" t="e">
        <f>G152</f>
        <v>#REF!</v>
      </c>
      <c r="I152" s="114" t="e">
        <f t="shared" ref="I152:V153" si="189">H152</f>
        <v>#REF!</v>
      </c>
      <c r="J152" s="114" t="e">
        <f t="shared" si="189"/>
        <v>#REF!</v>
      </c>
      <c r="K152" s="114" t="e">
        <f t="shared" si="189"/>
        <v>#REF!</v>
      </c>
      <c r="L152" s="114" t="e">
        <f t="shared" si="189"/>
        <v>#REF!</v>
      </c>
      <c r="M152" s="114" t="e">
        <f t="shared" si="189"/>
        <v>#REF!</v>
      </c>
      <c r="N152" s="114" t="e">
        <f t="shared" si="189"/>
        <v>#REF!</v>
      </c>
      <c r="O152" s="114" t="e">
        <f t="shared" si="189"/>
        <v>#REF!</v>
      </c>
      <c r="P152" s="114" t="e">
        <f t="shared" si="189"/>
        <v>#REF!</v>
      </c>
      <c r="Q152" s="114" t="e">
        <f t="shared" si="189"/>
        <v>#REF!</v>
      </c>
      <c r="R152" s="114" t="e">
        <f t="shared" si="189"/>
        <v>#REF!</v>
      </c>
      <c r="S152" s="114" t="e">
        <f t="shared" si="189"/>
        <v>#REF!</v>
      </c>
      <c r="T152" s="114" t="e">
        <f t="shared" si="189"/>
        <v>#REF!</v>
      </c>
      <c r="U152" s="114" t="e">
        <f t="shared" si="189"/>
        <v>#REF!</v>
      </c>
      <c r="V152" s="114" t="e">
        <f t="shared" si="189"/>
        <v>#REF!</v>
      </c>
      <c r="W152" s="114" t="e">
        <f>J152</f>
        <v>#REF!</v>
      </c>
      <c r="X152" s="114" t="e">
        <f t="shared" ref="X152:AB153" si="190">W152</f>
        <v>#REF!</v>
      </c>
      <c r="Y152" s="114" t="e">
        <f t="shared" si="190"/>
        <v>#REF!</v>
      </c>
      <c r="Z152" s="114" t="e">
        <f t="shared" si="190"/>
        <v>#REF!</v>
      </c>
      <c r="AA152" s="114" t="e">
        <f t="shared" si="190"/>
        <v>#REF!</v>
      </c>
      <c r="AB152" s="114" t="e">
        <f t="shared" si="190"/>
        <v>#REF!</v>
      </c>
      <c r="AC152" s="114" t="e">
        <f>P152</f>
        <v>#REF!</v>
      </c>
      <c r="AD152" s="114" t="e">
        <f t="shared" ref="AD152:AJ152" si="191">AC152</f>
        <v>#REF!</v>
      </c>
      <c r="AE152" s="114" t="e">
        <f t="shared" si="191"/>
        <v>#REF!</v>
      </c>
      <c r="AF152" s="114" t="e">
        <f t="shared" si="191"/>
        <v>#REF!</v>
      </c>
      <c r="AG152" s="114" t="e">
        <f t="shared" si="191"/>
        <v>#REF!</v>
      </c>
      <c r="AH152" s="114" t="e">
        <f t="shared" si="191"/>
        <v>#REF!</v>
      </c>
      <c r="AI152" s="114" t="e">
        <f t="shared" si="191"/>
        <v>#REF!</v>
      </c>
      <c r="AJ152" s="114" t="e">
        <f t="shared" si="191"/>
        <v>#REF!</v>
      </c>
      <c r="AK152" s="18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</row>
    <row r="153" spans="1:61" s="1" customFormat="1" ht="20.25" customHeight="1" x14ac:dyDescent="0.2">
      <c r="A153" s="14"/>
      <c r="B153" s="14"/>
      <c r="C153" s="14"/>
      <c r="D153" s="549"/>
      <c r="E153" s="552"/>
      <c r="F153" s="53" t="s">
        <v>47</v>
      </c>
      <c r="G153" s="112" t="e">
        <f>'Gruppe 1'!#REF!</f>
        <v>#REF!</v>
      </c>
      <c r="H153" s="116" t="e">
        <f t="shared" ref="H153:AJ153" si="192">G153</f>
        <v>#REF!</v>
      </c>
      <c r="I153" s="116" t="e">
        <f t="shared" si="192"/>
        <v>#REF!</v>
      </c>
      <c r="J153" s="116" t="e">
        <f t="shared" si="192"/>
        <v>#REF!</v>
      </c>
      <c r="K153" s="116" t="e">
        <f t="shared" si="192"/>
        <v>#REF!</v>
      </c>
      <c r="L153" s="116" t="e">
        <f t="shared" si="192"/>
        <v>#REF!</v>
      </c>
      <c r="M153" s="116" t="e">
        <f t="shared" si="192"/>
        <v>#REF!</v>
      </c>
      <c r="N153" s="116" t="e">
        <f t="shared" si="192"/>
        <v>#REF!</v>
      </c>
      <c r="O153" s="116" t="e">
        <f t="shared" si="192"/>
        <v>#REF!</v>
      </c>
      <c r="P153" s="116" t="e">
        <f t="shared" si="192"/>
        <v>#REF!</v>
      </c>
      <c r="Q153" s="116" t="e">
        <f t="shared" si="192"/>
        <v>#REF!</v>
      </c>
      <c r="R153" s="116" t="e">
        <f t="shared" si="189"/>
        <v>#REF!</v>
      </c>
      <c r="S153" s="116" t="e">
        <f t="shared" si="189"/>
        <v>#REF!</v>
      </c>
      <c r="T153" s="116" t="e">
        <f t="shared" si="189"/>
        <v>#REF!</v>
      </c>
      <c r="U153" s="116" t="e">
        <f t="shared" si="189"/>
        <v>#REF!</v>
      </c>
      <c r="V153" s="116" t="e">
        <f t="shared" si="189"/>
        <v>#REF!</v>
      </c>
      <c r="W153" s="116" t="e">
        <f>J153</f>
        <v>#REF!</v>
      </c>
      <c r="X153" s="116" t="e">
        <f t="shared" si="190"/>
        <v>#REF!</v>
      </c>
      <c r="Y153" s="116" t="e">
        <f t="shared" si="190"/>
        <v>#REF!</v>
      </c>
      <c r="Z153" s="116" t="e">
        <f t="shared" si="190"/>
        <v>#REF!</v>
      </c>
      <c r="AA153" s="116" t="e">
        <f t="shared" si="190"/>
        <v>#REF!</v>
      </c>
      <c r="AB153" s="116" t="e">
        <f t="shared" si="190"/>
        <v>#REF!</v>
      </c>
      <c r="AC153" s="116" t="e">
        <f>P153</f>
        <v>#REF!</v>
      </c>
      <c r="AD153" s="116" t="e">
        <f t="shared" si="192"/>
        <v>#REF!</v>
      </c>
      <c r="AE153" s="116" t="e">
        <f t="shared" si="192"/>
        <v>#REF!</v>
      </c>
      <c r="AF153" s="116" t="e">
        <f t="shared" si="192"/>
        <v>#REF!</v>
      </c>
      <c r="AG153" s="116" t="e">
        <f t="shared" si="192"/>
        <v>#REF!</v>
      </c>
      <c r="AH153" s="116" t="e">
        <f t="shared" si="192"/>
        <v>#REF!</v>
      </c>
      <c r="AI153" s="116" t="e">
        <f t="shared" si="192"/>
        <v>#REF!</v>
      </c>
      <c r="AJ153" s="116" t="e">
        <f t="shared" si="192"/>
        <v>#REF!</v>
      </c>
      <c r="AK153" s="18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</row>
    <row r="154" spans="1:61" s="1" customFormat="1" ht="20.25" hidden="1" customHeight="1" x14ac:dyDescent="0.2">
      <c r="A154" s="14"/>
      <c r="B154" s="14"/>
      <c r="C154" s="14"/>
      <c r="D154" s="549"/>
      <c r="E154" s="552"/>
      <c r="F154" s="53" t="s">
        <v>102</v>
      </c>
      <c r="G154" s="219">
        <f>IFERROR(G153*100/G152,0)</f>
        <v>0</v>
      </c>
      <c r="H154" s="219">
        <f t="shared" ref="H154:AJ154" si="193">IFERROR(H153*100/H152,0)</f>
        <v>0</v>
      </c>
      <c r="I154" s="219">
        <f t="shared" si="193"/>
        <v>0</v>
      </c>
      <c r="J154" s="219">
        <f t="shared" si="193"/>
        <v>0</v>
      </c>
      <c r="K154" s="219">
        <f t="shared" si="193"/>
        <v>0</v>
      </c>
      <c r="L154" s="219">
        <f t="shared" si="193"/>
        <v>0</v>
      </c>
      <c r="M154" s="219">
        <f t="shared" si="193"/>
        <v>0</v>
      </c>
      <c r="N154" s="219">
        <f t="shared" si="193"/>
        <v>0</v>
      </c>
      <c r="O154" s="219">
        <f t="shared" si="193"/>
        <v>0</v>
      </c>
      <c r="P154" s="219">
        <f t="shared" si="193"/>
        <v>0</v>
      </c>
      <c r="Q154" s="219">
        <f t="shared" si="193"/>
        <v>0</v>
      </c>
      <c r="R154" s="219">
        <f t="shared" si="193"/>
        <v>0</v>
      </c>
      <c r="S154" s="219">
        <f t="shared" si="193"/>
        <v>0</v>
      </c>
      <c r="T154" s="219">
        <f t="shared" si="193"/>
        <v>0</v>
      </c>
      <c r="U154" s="219">
        <f t="shared" si="193"/>
        <v>0</v>
      </c>
      <c r="V154" s="219">
        <f t="shared" si="193"/>
        <v>0</v>
      </c>
      <c r="W154" s="219">
        <f t="shared" si="193"/>
        <v>0</v>
      </c>
      <c r="X154" s="219">
        <f t="shared" si="193"/>
        <v>0</v>
      </c>
      <c r="Y154" s="219">
        <f t="shared" si="193"/>
        <v>0</v>
      </c>
      <c r="Z154" s="219">
        <f t="shared" si="193"/>
        <v>0</v>
      </c>
      <c r="AA154" s="219">
        <f t="shared" si="193"/>
        <v>0</v>
      </c>
      <c r="AB154" s="219">
        <f t="shared" si="193"/>
        <v>0</v>
      </c>
      <c r="AC154" s="219">
        <f t="shared" si="193"/>
        <v>0</v>
      </c>
      <c r="AD154" s="219">
        <f t="shared" si="193"/>
        <v>0</v>
      </c>
      <c r="AE154" s="219">
        <f t="shared" si="193"/>
        <v>0</v>
      </c>
      <c r="AF154" s="219">
        <f t="shared" si="193"/>
        <v>0</v>
      </c>
      <c r="AG154" s="219">
        <f t="shared" si="193"/>
        <v>0</v>
      </c>
      <c r="AH154" s="219">
        <f t="shared" si="193"/>
        <v>0</v>
      </c>
      <c r="AI154" s="219">
        <f t="shared" si="193"/>
        <v>0</v>
      </c>
      <c r="AJ154" s="219">
        <f t="shared" si="193"/>
        <v>0</v>
      </c>
      <c r="AK154" s="18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</row>
    <row r="155" spans="1:61" s="1" customFormat="1" ht="20.25" customHeight="1" x14ac:dyDescent="0.2">
      <c r="A155" s="14"/>
      <c r="B155" s="14"/>
      <c r="C155" s="14"/>
      <c r="D155" s="549"/>
      <c r="E155" s="553"/>
      <c r="F155" s="53" t="s">
        <v>105</v>
      </c>
      <c r="G155" s="232" t="e">
        <f>'Gruppe 1'!#REF!</f>
        <v>#REF!</v>
      </c>
      <c r="H155" s="232" t="e">
        <f>G155</f>
        <v>#REF!</v>
      </c>
      <c r="I155" s="232" t="e">
        <f t="shared" ref="I155:AJ155" si="194">H155</f>
        <v>#REF!</v>
      </c>
      <c r="J155" s="232" t="e">
        <f t="shared" si="194"/>
        <v>#REF!</v>
      </c>
      <c r="K155" s="232" t="e">
        <f t="shared" si="194"/>
        <v>#REF!</v>
      </c>
      <c r="L155" s="232" t="e">
        <f t="shared" si="194"/>
        <v>#REF!</v>
      </c>
      <c r="M155" s="232" t="e">
        <f t="shared" si="194"/>
        <v>#REF!</v>
      </c>
      <c r="N155" s="232" t="e">
        <f t="shared" si="194"/>
        <v>#REF!</v>
      </c>
      <c r="O155" s="232" t="e">
        <f t="shared" si="194"/>
        <v>#REF!</v>
      </c>
      <c r="P155" s="232" t="e">
        <f t="shared" si="194"/>
        <v>#REF!</v>
      </c>
      <c r="Q155" s="232" t="e">
        <f t="shared" si="194"/>
        <v>#REF!</v>
      </c>
      <c r="R155" s="232" t="e">
        <f t="shared" si="194"/>
        <v>#REF!</v>
      </c>
      <c r="S155" s="232" t="e">
        <f t="shared" si="194"/>
        <v>#REF!</v>
      </c>
      <c r="T155" s="232" t="e">
        <f t="shared" si="194"/>
        <v>#REF!</v>
      </c>
      <c r="U155" s="232" t="e">
        <f t="shared" si="194"/>
        <v>#REF!</v>
      </c>
      <c r="V155" s="232" t="e">
        <f t="shared" si="194"/>
        <v>#REF!</v>
      </c>
      <c r="W155" s="232" t="e">
        <f t="shared" si="194"/>
        <v>#REF!</v>
      </c>
      <c r="X155" s="232" t="e">
        <f t="shared" si="194"/>
        <v>#REF!</v>
      </c>
      <c r="Y155" s="232" t="e">
        <f t="shared" si="194"/>
        <v>#REF!</v>
      </c>
      <c r="Z155" s="232" t="e">
        <f t="shared" si="194"/>
        <v>#REF!</v>
      </c>
      <c r="AA155" s="232" t="e">
        <f t="shared" si="194"/>
        <v>#REF!</v>
      </c>
      <c r="AB155" s="232" t="e">
        <f t="shared" si="194"/>
        <v>#REF!</v>
      </c>
      <c r="AC155" s="232" t="e">
        <f t="shared" si="194"/>
        <v>#REF!</v>
      </c>
      <c r="AD155" s="232" t="e">
        <f t="shared" si="194"/>
        <v>#REF!</v>
      </c>
      <c r="AE155" s="232" t="e">
        <f t="shared" si="194"/>
        <v>#REF!</v>
      </c>
      <c r="AF155" s="232" t="e">
        <f t="shared" si="194"/>
        <v>#REF!</v>
      </c>
      <c r="AG155" s="232" t="e">
        <f t="shared" si="194"/>
        <v>#REF!</v>
      </c>
      <c r="AH155" s="232" t="e">
        <f t="shared" si="194"/>
        <v>#REF!</v>
      </c>
      <c r="AI155" s="232" t="e">
        <f t="shared" si="194"/>
        <v>#REF!</v>
      </c>
      <c r="AJ155" s="232" t="e">
        <f t="shared" si="194"/>
        <v>#REF!</v>
      </c>
      <c r="AK155" s="18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</row>
    <row r="156" spans="1:61" s="1" customFormat="1" ht="20.25" hidden="1" customHeight="1" x14ac:dyDescent="0.2">
      <c r="A156" s="14"/>
      <c r="B156" s="35">
        <f>B148+1</f>
        <v>20</v>
      </c>
      <c r="C156" s="27">
        <v>1</v>
      </c>
      <c r="D156" s="549"/>
      <c r="E156" s="254" t="s">
        <v>120</v>
      </c>
      <c r="F156" s="105" t="s">
        <v>29</v>
      </c>
      <c r="G156" s="106">
        <f>IFERROR(G151*G152/100*(100-G155)/100,0)</f>
        <v>0</v>
      </c>
      <c r="H156" s="106">
        <f>IFERROR(H151*H152/100*(100-H155)/100,0)</f>
        <v>0</v>
      </c>
      <c r="I156" s="106">
        <f t="shared" ref="I156:AJ156" si="195">IFERROR(I151*I152/100*(100-I155)/100,0)</f>
        <v>0</v>
      </c>
      <c r="J156" s="106">
        <f t="shared" si="195"/>
        <v>0</v>
      </c>
      <c r="K156" s="106">
        <f t="shared" si="195"/>
        <v>0</v>
      </c>
      <c r="L156" s="106">
        <f t="shared" si="195"/>
        <v>0</v>
      </c>
      <c r="M156" s="106">
        <f t="shared" si="195"/>
        <v>0</v>
      </c>
      <c r="N156" s="106">
        <f t="shared" si="195"/>
        <v>0</v>
      </c>
      <c r="O156" s="106">
        <f t="shared" si="195"/>
        <v>0</v>
      </c>
      <c r="P156" s="106">
        <f t="shared" si="195"/>
        <v>0</v>
      </c>
      <c r="Q156" s="106">
        <f t="shared" si="195"/>
        <v>0</v>
      </c>
      <c r="R156" s="106">
        <f t="shared" si="195"/>
        <v>0</v>
      </c>
      <c r="S156" s="106">
        <f t="shared" si="195"/>
        <v>0</v>
      </c>
      <c r="T156" s="106">
        <f t="shared" si="195"/>
        <v>0</v>
      </c>
      <c r="U156" s="106">
        <f t="shared" si="195"/>
        <v>0</v>
      </c>
      <c r="V156" s="106">
        <f t="shared" si="195"/>
        <v>0</v>
      </c>
      <c r="W156" s="106">
        <f t="shared" si="195"/>
        <v>0</v>
      </c>
      <c r="X156" s="106">
        <f t="shared" si="195"/>
        <v>0</v>
      </c>
      <c r="Y156" s="106">
        <f t="shared" si="195"/>
        <v>0</v>
      </c>
      <c r="Z156" s="106">
        <f t="shared" si="195"/>
        <v>0</v>
      </c>
      <c r="AA156" s="106">
        <f t="shared" si="195"/>
        <v>0</v>
      </c>
      <c r="AB156" s="106">
        <f t="shared" si="195"/>
        <v>0</v>
      </c>
      <c r="AC156" s="106">
        <f t="shared" si="195"/>
        <v>0</v>
      </c>
      <c r="AD156" s="106">
        <f t="shared" si="195"/>
        <v>0</v>
      </c>
      <c r="AE156" s="106">
        <f t="shared" si="195"/>
        <v>0</v>
      </c>
      <c r="AF156" s="106">
        <f t="shared" si="195"/>
        <v>0</v>
      </c>
      <c r="AG156" s="106">
        <f t="shared" si="195"/>
        <v>0</v>
      </c>
      <c r="AH156" s="106">
        <f t="shared" si="195"/>
        <v>0</v>
      </c>
      <c r="AI156" s="106">
        <f t="shared" si="195"/>
        <v>0</v>
      </c>
      <c r="AJ156" s="106">
        <f t="shared" si="195"/>
        <v>0</v>
      </c>
      <c r="AK156" s="18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</row>
    <row r="157" spans="1:61" s="1" customFormat="1" ht="20.25" hidden="1" customHeight="1" x14ac:dyDescent="0.2">
      <c r="A157" s="14"/>
      <c r="B157" s="27"/>
      <c r="C157" s="27">
        <f>C156+1</f>
        <v>2</v>
      </c>
      <c r="D157" s="549"/>
      <c r="E157" s="254" t="s">
        <v>120</v>
      </c>
      <c r="F157" s="105" t="s">
        <v>46</v>
      </c>
      <c r="G157" s="113">
        <f>IFERROR(G154/100*G156,0)</f>
        <v>0</v>
      </c>
      <c r="H157" s="113">
        <f>IFERROR(H154/100*H156,0)</f>
        <v>0</v>
      </c>
      <c r="I157" s="113">
        <f t="shared" ref="I157:AJ157" si="196">IFERROR(I154/100*I156,0)</f>
        <v>0</v>
      </c>
      <c r="J157" s="113">
        <f t="shared" si="196"/>
        <v>0</v>
      </c>
      <c r="K157" s="113">
        <f t="shared" si="196"/>
        <v>0</v>
      </c>
      <c r="L157" s="113">
        <f t="shared" si="196"/>
        <v>0</v>
      </c>
      <c r="M157" s="113">
        <f t="shared" si="196"/>
        <v>0</v>
      </c>
      <c r="N157" s="113">
        <f t="shared" si="196"/>
        <v>0</v>
      </c>
      <c r="O157" s="113">
        <f t="shared" si="196"/>
        <v>0</v>
      </c>
      <c r="P157" s="113">
        <f t="shared" si="196"/>
        <v>0</v>
      </c>
      <c r="Q157" s="113">
        <f t="shared" si="196"/>
        <v>0</v>
      </c>
      <c r="R157" s="113">
        <f t="shared" si="196"/>
        <v>0</v>
      </c>
      <c r="S157" s="113">
        <f t="shared" si="196"/>
        <v>0</v>
      </c>
      <c r="T157" s="113">
        <f t="shared" si="196"/>
        <v>0</v>
      </c>
      <c r="U157" s="113">
        <f t="shared" si="196"/>
        <v>0</v>
      </c>
      <c r="V157" s="113">
        <f t="shared" si="196"/>
        <v>0</v>
      </c>
      <c r="W157" s="113">
        <f t="shared" si="196"/>
        <v>0</v>
      </c>
      <c r="X157" s="113">
        <f t="shared" si="196"/>
        <v>0</v>
      </c>
      <c r="Y157" s="113">
        <f t="shared" si="196"/>
        <v>0</v>
      </c>
      <c r="Z157" s="113">
        <f t="shared" si="196"/>
        <v>0</v>
      </c>
      <c r="AA157" s="113">
        <f t="shared" si="196"/>
        <v>0</v>
      </c>
      <c r="AB157" s="113">
        <f t="shared" si="196"/>
        <v>0</v>
      </c>
      <c r="AC157" s="113">
        <f t="shared" si="196"/>
        <v>0</v>
      </c>
      <c r="AD157" s="113">
        <f t="shared" si="196"/>
        <v>0</v>
      </c>
      <c r="AE157" s="113">
        <f t="shared" si="196"/>
        <v>0</v>
      </c>
      <c r="AF157" s="113">
        <f t="shared" si="196"/>
        <v>0</v>
      </c>
      <c r="AG157" s="113">
        <f t="shared" si="196"/>
        <v>0</v>
      </c>
      <c r="AH157" s="113">
        <f t="shared" si="196"/>
        <v>0</v>
      </c>
      <c r="AI157" s="113">
        <f t="shared" si="196"/>
        <v>0</v>
      </c>
      <c r="AJ157" s="113">
        <f t="shared" si="196"/>
        <v>0</v>
      </c>
      <c r="AK157" s="18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</row>
    <row r="158" spans="1:61" s="1" customFormat="1" ht="20.25" hidden="1" customHeight="1" x14ac:dyDescent="0.2">
      <c r="A158" s="14"/>
      <c r="B158" s="14"/>
      <c r="C158" s="27">
        <v>3</v>
      </c>
      <c r="D158" s="550"/>
      <c r="E158" s="254" t="s">
        <v>119</v>
      </c>
      <c r="F158" s="105" t="s">
        <v>95</v>
      </c>
      <c r="G158" s="106">
        <f>IFERROR(G151*G152/88,0)</f>
        <v>0</v>
      </c>
      <c r="H158" s="106">
        <f t="shared" ref="H158:AJ158" si="197">IFERROR(H151*H152/88,0)</f>
        <v>0</v>
      </c>
      <c r="I158" s="106">
        <f t="shared" si="197"/>
        <v>0</v>
      </c>
      <c r="J158" s="106">
        <f t="shared" si="197"/>
        <v>0</v>
      </c>
      <c r="K158" s="106">
        <f t="shared" si="197"/>
        <v>0</v>
      </c>
      <c r="L158" s="106">
        <f t="shared" si="197"/>
        <v>0</v>
      </c>
      <c r="M158" s="106">
        <f t="shared" si="197"/>
        <v>0</v>
      </c>
      <c r="N158" s="106">
        <f t="shared" si="197"/>
        <v>0</v>
      </c>
      <c r="O158" s="106">
        <f t="shared" si="197"/>
        <v>0</v>
      </c>
      <c r="P158" s="106">
        <f t="shared" si="197"/>
        <v>0</v>
      </c>
      <c r="Q158" s="106">
        <f t="shared" si="197"/>
        <v>0</v>
      </c>
      <c r="R158" s="106">
        <f t="shared" si="197"/>
        <v>0</v>
      </c>
      <c r="S158" s="106">
        <f t="shared" si="197"/>
        <v>0</v>
      </c>
      <c r="T158" s="106">
        <f t="shared" si="197"/>
        <v>0</v>
      </c>
      <c r="U158" s="106">
        <f t="shared" si="197"/>
        <v>0</v>
      </c>
      <c r="V158" s="106">
        <f t="shared" si="197"/>
        <v>0</v>
      </c>
      <c r="W158" s="106">
        <f t="shared" si="197"/>
        <v>0</v>
      </c>
      <c r="X158" s="106">
        <f t="shared" si="197"/>
        <v>0</v>
      </c>
      <c r="Y158" s="106">
        <f t="shared" si="197"/>
        <v>0</v>
      </c>
      <c r="Z158" s="106">
        <f t="shared" si="197"/>
        <v>0</v>
      </c>
      <c r="AA158" s="106">
        <f t="shared" si="197"/>
        <v>0</v>
      </c>
      <c r="AB158" s="106">
        <f t="shared" si="197"/>
        <v>0</v>
      </c>
      <c r="AC158" s="106">
        <f t="shared" si="197"/>
        <v>0</v>
      </c>
      <c r="AD158" s="106">
        <f t="shared" si="197"/>
        <v>0</v>
      </c>
      <c r="AE158" s="106">
        <f t="shared" si="197"/>
        <v>0</v>
      </c>
      <c r="AF158" s="106">
        <f t="shared" si="197"/>
        <v>0</v>
      </c>
      <c r="AG158" s="106">
        <f t="shared" si="197"/>
        <v>0</v>
      </c>
      <c r="AH158" s="106">
        <f t="shared" si="197"/>
        <v>0</v>
      </c>
      <c r="AI158" s="106">
        <f t="shared" si="197"/>
        <v>0</v>
      </c>
      <c r="AJ158" s="106">
        <f t="shared" si="197"/>
        <v>0</v>
      </c>
      <c r="AK158" s="18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</row>
    <row r="159" spans="1:61" s="14" customFormat="1" ht="4.5" customHeight="1" x14ac:dyDescent="0.2">
      <c r="D159" s="119"/>
      <c r="E159" s="119"/>
      <c r="F159" s="28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18"/>
    </row>
    <row r="160" spans="1:61" s="11" customFormat="1" ht="33" hidden="1" customHeight="1" x14ac:dyDescent="0.2">
      <c r="A160" s="23"/>
      <c r="B160" s="23"/>
      <c r="C160" s="23">
        <v>1</v>
      </c>
      <c r="D160" s="252"/>
      <c r="E160" s="495" t="s">
        <v>110</v>
      </c>
      <c r="F160" s="496"/>
      <c r="G160" s="245">
        <f t="shared" ref="G160:AJ160" si="198">IFERROR(SUMIF($C$6:$C$158,$C160,G$6:G$158),"0")</f>
        <v>0</v>
      </c>
      <c r="H160" s="245">
        <f t="shared" si="198"/>
        <v>0</v>
      </c>
      <c r="I160" s="245">
        <f t="shared" si="198"/>
        <v>0</v>
      </c>
      <c r="J160" s="245">
        <f t="shared" si="198"/>
        <v>0</v>
      </c>
      <c r="K160" s="245">
        <f t="shared" si="198"/>
        <v>0</v>
      </c>
      <c r="L160" s="245">
        <f t="shared" si="198"/>
        <v>0</v>
      </c>
      <c r="M160" s="245">
        <f t="shared" si="198"/>
        <v>0</v>
      </c>
      <c r="N160" s="245">
        <f t="shared" si="198"/>
        <v>0</v>
      </c>
      <c r="O160" s="245">
        <f t="shared" si="198"/>
        <v>0</v>
      </c>
      <c r="P160" s="245">
        <f t="shared" si="198"/>
        <v>0</v>
      </c>
      <c r="Q160" s="245">
        <f t="shared" si="198"/>
        <v>0</v>
      </c>
      <c r="R160" s="245">
        <f t="shared" si="198"/>
        <v>0</v>
      </c>
      <c r="S160" s="245">
        <f t="shared" si="198"/>
        <v>0</v>
      </c>
      <c r="T160" s="245">
        <f t="shared" si="198"/>
        <v>0</v>
      </c>
      <c r="U160" s="245">
        <f t="shared" si="198"/>
        <v>0</v>
      </c>
      <c r="V160" s="245">
        <f t="shared" si="198"/>
        <v>0</v>
      </c>
      <c r="W160" s="245">
        <f t="shared" si="198"/>
        <v>0</v>
      </c>
      <c r="X160" s="245">
        <f t="shared" si="198"/>
        <v>0</v>
      </c>
      <c r="Y160" s="245">
        <f t="shared" si="198"/>
        <v>0</v>
      </c>
      <c r="Z160" s="245">
        <f t="shared" si="198"/>
        <v>0</v>
      </c>
      <c r="AA160" s="245">
        <f t="shared" si="198"/>
        <v>0</v>
      </c>
      <c r="AB160" s="245">
        <f t="shared" si="198"/>
        <v>0</v>
      </c>
      <c r="AC160" s="245">
        <f t="shared" si="198"/>
        <v>0</v>
      </c>
      <c r="AD160" s="245">
        <f t="shared" si="198"/>
        <v>0</v>
      </c>
      <c r="AE160" s="245">
        <f t="shared" si="198"/>
        <v>0</v>
      </c>
      <c r="AF160" s="245">
        <f t="shared" si="198"/>
        <v>0</v>
      </c>
      <c r="AG160" s="245">
        <f t="shared" si="198"/>
        <v>0</v>
      </c>
      <c r="AH160" s="245">
        <f t="shared" si="198"/>
        <v>0</v>
      </c>
      <c r="AI160" s="245">
        <f t="shared" si="198"/>
        <v>0</v>
      </c>
      <c r="AJ160" s="245">
        <f t="shared" si="198"/>
        <v>0</v>
      </c>
      <c r="AK160" s="18"/>
      <c r="AL160" s="14"/>
    </row>
    <row r="161" spans="1:61" s="11" customFormat="1" ht="30" hidden="1" customHeight="1" x14ac:dyDescent="0.2">
      <c r="A161" s="23"/>
      <c r="B161" s="23"/>
      <c r="C161" s="23">
        <v>3</v>
      </c>
      <c r="D161" s="253"/>
      <c r="E161" s="495" t="s">
        <v>111</v>
      </c>
      <c r="F161" s="496"/>
      <c r="G161" s="245">
        <f>IFERROR(SUMIF($C$47:$C$158,$C161,G$47:G$158),"0")</f>
        <v>0</v>
      </c>
      <c r="H161" s="245">
        <f t="shared" ref="H161:Q162" si="199">IFERROR(SUMIF($C$6:$C$158,$C161,H$6:H$158),"0")</f>
        <v>0</v>
      </c>
      <c r="I161" s="245">
        <f t="shared" si="199"/>
        <v>0</v>
      </c>
      <c r="J161" s="245">
        <f t="shared" si="199"/>
        <v>0</v>
      </c>
      <c r="K161" s="245">
        <f t="shared" si="199"/>
        <v>0</v>
      </c>
      <c r="L161" s="245">
        <f t="shared" si="199"/>
        <v>0</v>
      </c>
      <c r="M161" s="245">
        <f t="shared" si="199"/>
        <v>0</v>
      </c>
      <c r="N161" s="245">
        <f t="shared" si="199"/>
        <v>0</v>
      </c>
      <c r="O161" s="245">
        <f t="shared" si="199"/>
        <v>0</v>
      </c>
      <c r="P161" s="245">
        <f t="shared" si="199"/>
        <v>0</v>
      </c>
      <c r="Q161" s="245">
        <f t="shared" si="199"/>
        <v>0</v>
      </c>
      <c r="R161" s="245">
        <f t="shared" ref="R161:AA162" si="200">IFERROR(SUMIF($C$6:$C$158,$C161,R$6:R$158),"0")</f>
        <v>0</v>
      </c>
      <c r="S161" s="245">
        <f t="shared" si="200"/>
        <v>0</v>
      </c>
      <c r="T161" s="245">
        <f t="shared" si="200"/>
        <v>0</v>
      </c>
      <c r="U161" s="245">
        <f t="shared" si="200"/>
        <v>0</v>
      </c>
      <c r="V161" s="245">
        <f t="shared" si="200"/>
        <v>0</v>
      </c>
      <c r="W161" s="245">
        <f t="shared" si="200"/>
        <v>0</v>
      </c>
      <c r="X161" s="245">
        <f t="shared" si="200"/>
        <v>0</v>
      </c>
      <c r="Y161" s="245">
        <f t="shared" si="200"/>
        <v>0</v>
      </c>
      <c r="Z161" s="245">
        <f t="shared" si="200"/>
        <v>0</v>
      </c>
      <c r="AA161" s="245">
        <f t="shared" si="200"/>
        <v>0</v>
      </c>
      <c r="AB161" s="245">
        <f t="shared" ref="AB161:AJ162" si="201">IFERROR(SUMIF($C$6:$C$158,$C161,AB$6:AB$158),"0")</f>
        <v>0</v>
      </c>
      <c r="AC161" s="245">
        <f t="shared" si="201"/>
        <v>0</v>
      </c>
      <c r="AD161" s="245">
        <f t="shared" si="201"/>
        <v>0</v>
      </c>
      <c r="AE161" s="245">
        <f t="shared" si="201"/>
        <v>0</v>
      </c>
      <c r="AF161" s="245">
        <f t="shared" si="201"/>
        <v>0</v>
      </c>
      <c r="AG161" s="245">
        <f t="shared" si="201"/>
        <v>0</v>
      </c>
      <c r="AH161" s="245">
        <f t="shared" si="201"/>
        <v>0</v>
      </c>
      <c r="AI161" s="245">
        <f t="shared" si="201"/>
        <v>0</v>
      </c>
      <c r="AJ161" s="245">
        <f t="shared" si="201"/>
        <v>0</v>
      </c>
      <c r="AK161" s="18"/>
      <c r="AL161" s="14"/>
    </row>
    <row r="162" spans="1:61" s="11" customFormat="1" ht="33" hidden="1" customHeight="1" x14ac:dyDescent="0.2">
      <c r="A162" s="23"/>
      <c r="B162" s="23"/>
      <c r="C162" s="23">
        <v>2</v>
      </c>
      <c r="D162" s="122"/>
      <c r="E162" s="556" t="s">
        <v>108</v>
      </c>
      <c r="F162" s="557"/>
      <c r="G162" s="246">
        <f>IFERROR(SUMIF($C$6:$C$158,$C162,G$6:G$158),"0")</f>
        <v>0</v>
      </c>
      <c r="H162" s="246">
        <f t="shared" si="199"/>
        <v>0</v>
      </c>
      <c r="I162" s="246">
        <f t="shared" si="199"/>
        <v>0</v>
      </c>
      <c r="J162" s="246">
        <f t="shared" si="199"/>
        <v>0</v>
      </c>
      <c r="K162" s="246">
        <f t="shared" si="199"/>
        <v>0</v>
      </c>
      <c r="L162" s="246">
        <f t="shared" si="199"/>
        <v>0</v>
      </c>
      <c r="M162" s="246">
        <f t="shared" si="199"/>
        <v>0</v>
      </c>
      <c r="N162" s="246">
        <f t="shared" si="199"/>
        <v>0</v>
      </c>
      <c r="O162" s="246">
        <f t="shared" si="199"/>
        <v>0</v>
      </c>
      <c r="P162" s="246">
        <f t="shared" si="199"/>
        <v>0</v>
      </c>
      <c r="Q162" s="246">
        <f t="shared" si="199"/>
        <v>0</v>
      </c>
      <c r="R162" s="246">
        <f t="shared" si="200"/>
        <v>0</v>
      </c>
      <c r="S162" s="246">
        <f t="shared" si="200"/>
        <v>0</v>
      </c>
      <c r="T162" s="246">
        <f t="shared" si="200"/>
        <v>0</v>
      </c>
      <c r="U162" s="246">
        <f t="shared" si="200"/>
        <v>0</v>
      </c>
      <c r="V162" s="246">
        <f t="shared" si="200"/>
        <v>0</v>
      </c>
      <c r="W162" s="246">
        <f t="shared" si="200"/>
        <v>0</v>
      </c>
      <c r="X162" s="246">
        <f t="shared" si="200"/>
        <v>0</v>
      </c>
      <c r="Y162" s="246">
        <f t="shared" si="200"/>
        <v>0</v>
      </c>
      <c r="Z162" s="246">
        <f t="shared" si="200"/>
        <v>0</v>
      </c>
      <c r="AA162" s="246">
        <f t="shared" si="200"/>
        <v>0</v>
      </c>
      <c r="AB162" s="246">
        <f t="shared" si="201"/>
        <v>0</v>
      </c>
      <c r="AC162" s="246">
        <f t="shared" si="201"/>
        <v>0</v>
      </c>
      <c r="AD162" s="246">
        <f t="shared" si="201"/>
        <v>0</v>
      </c>
      <c r="AE162" s="246">
        <f t="shared" si="201"/>
        <v>0</v>
      </c>
      <c r="AF162" s="246">
        <f t="shared" si="201"/>
        <v>0</v>
      </c>
      <c r="AG162" s="246">
        <f t="shared" si="201"/>
        <v>0</v>
      </c>
      <c r="AH162" s="246">
        <f t="shared" si="201"/>
        <v>0</v>
      </c>
      <c r="AI162" s="246">
        <f t="shared" si="201"/>
        <v>0</v>
      </c>
      <c r="AJ162" s="246">
        <f t="shared" si="201"/>
        <v>0</v>
      </c>
      <c r="AK162" s="18"/>
      <c r="AL162" s="14"/>
    </row>
    <row r="163" spans="1:61" s="11" customFormat="1" ht="30" hidden="1" customHeight="1" x14ac:dyDescent="0.2">
      <c r="A163" s="23"/>
      <c r="B163" s="23"/>
      <c r="C163" s="23">
        <v>2</v>
      </c>
      <c r="D163" s="123"/>
      <c r="E163" s="556" t="s">
        <v>109</v>
      </c>
      <c r="F163" s="557"/>
      <c r="G163" s="246">
        <f>IFERROR(SUMIF($C$47:$C$158,$C163,G$47:G$158),"0")</f>
        <v>0</v>
      </c>
      <c r="H163" s="246">
        <f t="shared" ref="H163:AJ163" si="202">IFERROR(SUMIF($C$47:$C$158,$C163,H$47:H$158),"0")</f>
        <v>0</v>
      </c>
      <c r="I163" s="246">
        <f t="shared" si="202"/>
        <v>0</v>
      </c>
      <c r="J163" s="246">
        <f t="shared" si="202"/>
        <v>0</v>
      </c>
      <c r="K163" s="246">
        <f t="shared" si="202"/>
        <v>0</v>
      </c>
      <c r="L163" s="246">
        <f t="shared" si="202"/>
        <v>0</v>
      </c>
      <c r="M163" s="246">
        <f t="shared" si="202"/>
        <v>0</v>
      </c>
      <c r="N163" s="246">
        <f t="shared" si="202"/>
        <v>0</v>
      </c>
      <c r="O163" s="246">
        <f t="shared" si="202"/>
        <v>0</v>
      </c>
      <c r="P163" s="246">
        <f t="shared" si="202"/>
        <v>0</v>
      </c>
      <c r="Q163" s="246">
        <f t="shared" si="202"/>
        <v>0</v>
      </c>
      <c r="R163" s="246">
        <f t="shared" si="202"/>
        <v>0</v>
      </c>
      <c r="S163" s="246">
        <f t="shared" si="202"/>
        <v>0</v>
      </c>
      <c r="T163" s="246">
        <f t="shared" si="202"/>
        <v>0</v>
      </c>
      <c r="U163" s="246">
        <f t="shared" si="202"/>
        <v>0</v>
      </c>
      <c r="V163" s="246">
        <f t="shared" si="202"/>
        <v>0</v>
      </c>
      <c r="W163" s="246">
        <f t="shared" si="202"/>
        <v>0</v>
      </c>
      <c r="X163" s="246">
        <f t="shared" si="202"/>
        <v>0</v>
      </c>
      <c r="Y163" s="246">
        <f t="shared" si="202"/>
        <v>0</v>
      </c>
      <c r="Z163" s="246">
        <f t="shared" si="202"/>
        <v>0</v>
      </c>
      <c r="AA163" s="246">
        <f t="shared" si="202"/>
        <v>0</v>
      </c>
      <c r="AB163" s="246">
        <f t="shared" si="202"/>
        <v>0</v>
      </c>
      <c r="AC163" s="246">
        <f t="shared" si="202"/>
        <v>0</v>
      </c>
      <c r="AD163" s="246">
        <f t="shared" si="202"/>
        <v>0</v>
      </c>
      <c r="AE163" s="246">
        <f t="shared" si="202"/>
        <v>0</v>
      </c>
      <c r="AF163" s="246">
        <f t="shared" si="202"/>
        <v>0</v>
      </c>
      <c r="AG163" s="246">
        <f t="shared" si="202"/>
        <v>0</v>
      </c>
      <c r="AH163" s="246">
        <f t="shared" si="202"/>
        <v>0</v>
      </c>
      <c r="AI163" s="246">
        <f t="shared" si="202"/>
        <v>0</v>
      </c>
      <c r="AJ163" s="246">
        <f t="shared" si="202"/>
        <v>0</v>
      </c>
      <c r="AK163" s="18"/>
      <c r="AL163" s="14"/>
    </row>
    <row r="164" spans="1:61" s="1" customFormat="1" ht="30" customHeight="1" x14ac:dyDescent="0.2">
      <c r="A164" s="14"/>
      <c r="B164" s="14"/>
      <c r="C164" s="144">
        <f>F2</f>
        <v>4</v>
      </c>
      <c r="D164" s="54"/>
      <c r="E164" s="558" t="s">
        <v>117</v>
      </c>
      <c r="F164" s="559"/>
      <c r="G164" s="145">
        <f>INDEX(Milch!E$44:E$54,MATCH('Gruppe 4'!$C164,Milch!$A$43:$A$54,0),1)</f>
        <v>0</v>
      </c>
      <c r="H164" s="145" t="str">
        <f>INDEX(Milch!F$43:F$54,MATCH('Gruppe 4'!$C164,Milch!$A$43:$A$54,0),1)</f>
        <v/>
      </c>
      <c r="I164" s="145" t="str">
        <f>INDEX(Milch!G$43:G$54,MATCH('Gruppe 4'!$C164,Milch!$A$43:$A$54,0),1)</f>
        <v/>
      </c>
      <c r="J164" s="145" t="str">
        <f>INDEX(Milch!H$43:H$54,MATCH('Gruppe 4'!$C164,Milch!$A$43:$A$54,0),1)</f>
        <v/>
      </c>
      <c r="K164" s="145" t="str">
        <f>INDEX(Milch!I$43:I$54,MATCH('Gruppe 4'!$C164,Milch!$A$43:$A$54,0),1)</f>
        <v/>
      </c>
      <c r="L164" s="145" t="str">
        <f>INDEX(Milch!J$43:J$54,MATCH('Gruppe 4'!$C164,Milch!$A$43:$A$54,0),1)</f>
        <v/>
      </c>
      <c r="M164" s="145" t="str">
        <f>INDEX(Milch!K$43:K$54,MATCH('Gruppe 4'!$C164,Milch!$A$43:$A$54,0),1)</f>
        <v/>
      </c>
      <c r="N164" s="145" t="str">
        <f>INDEX(Milch!L$43:L$54,MATCH('Gruppe 4'!$C164,Milch!$A$43:$A$54,0),1)</f>
        <v/>
      </c>
      <c r="O164" s="145" t="str">
        <f>INDEX(Milch!M$43:M$54,MATCH('Gruppe 4'!$C164,Milch!$A$43:$A$54,0),1)</f>
        <v/>
      </c>
      <c r="P164" s="145" t="str">
        <f>INDEX(Milch!N$43:N$54,MATCH('Gruppe 4'!$C164,Milch!$A$43:$A$54,0),1)</f>
        <v/>
      </c>
      <c r="Q164" s="145" t="str">
        <f>INDEX(Milch!O$43:O$54,MATCH('Gruppe 4'!$C164,Milch!$A$43:$A$54,0),1)</f>
        <v/>
      </c>
      <c r="R164" s="145" t="str">
        <f>INDEX(Milch!P$43:P$54,MATCH('Gruppe 4'!$C164,Milch!$A$43:$A$54,0),1)</f>
        <v/>
      </c>
      <c r="S164" s="145" t="str">
        <f>INDEX(Milch!Q$43:Q$54,MATCH('Gruppe 4'!$C164,Milch!$A$43:$A$54,0),1)</f>
        <v/>
      </c>
      <c r="T164" s="145" t="str">
        <f>INDEX(Milch!R$43:R$54,MATCH('Gruppe 4'!$C164,Milch!$A$43:$A$54,0),1)</f>
        <v/>
      </c>
      <c r="U164" s="145" t="str">
        <f>INDEX(Milch!S$43:S$54,MATCH('Gruppe 4'!$C164,Milch!$A$43:$A$54,0),1)</f>
        <v/>
      </c>
      <c r="V164" s="145" t="str">
        <f>INDEX(Milch!T$43:T$54,MATCH('Gruppe 4'!$C164,Milch!$A$43:$A$54,0),1)</f>
        <v/>
      </c>
      <c r="W164" s="145" t="str">
        <f>INDEX(Milch!U$43:U$54,MATCH('Gruppe 4'!$C164,Milch!$A$43:$A$54,0),1)</f>
        <v/>
      </c>
      <c r="X164" s="145" t="str">
        <f>INDEX(Milch!V$43:V$54,MATCH('Gruppe 4'!$C164,Milch!$A$43:$A$54,0),1)</f>
        <v/>
      </c>
      <c r="Y164" s="145" t="str">
        <f>INDEX(Milch!W$43:W$54,MATCH('Gruppe 4'!$C164,Milch!$A$43:$A$54,0),1)</f>
        <v/>
      </c>
      <c r="Z164" s="145" t="str">
        <f>INDEX(Milch!X$43:X$54,MATCH('Gruppe 4'!$C164,Milch!$A$43:$A$54,0),1)</f>
        <v/>
      </c>
      <c r="AA164" s="145" t="str">
        <f>INDEX(Milch!Y$43:Y$54,MATCH('Gruppe 4'!$C164,Milch!$A$43:$A$54,0),1)</f>
        <v/>
      </c>
      <c r="AB164" s="145" t="str">
        <f>INDEX(Milch!Z$43:Z$54,MATCH('Gruppe 4'!$C164,Milch!$A$43:$A$54,0),1)</f>
        <v/>
      </c>
      <c r="AC164" s="145" t="str">
        <f>INDEX(Milch!AA$43:AA$54,MATCH('Gruppe 4'!$C164,Milch!$A$43:$A$54,0),1)</f>
        <v/>
      </c>
      <c r="AD164" s="145" t="str">
        <f>INDEX(Milch!AB$43:AB$54,MATCH('Gruppe 4'!$C164,Milch!$A$43:$A$54,0),1)</f>
        <v/>
      </c>
      <c r="AE164" s="145" t="str">
        <f>INDEX(Milch!AC$43:AC$54,MATCH('Gruppe 4'!$C164,Milch!$A$43:$A$54,0),1)</f>
        <v/>
      </c>
      <c r="AF164" s="145" t="str">
        <f>INDEX(Milch!AD$43:AD$54,MATCH('Gruppe 4'!$C164,Milch!$A$43:$A$54,0),1)</f>
        <v/>
      </c>
      <c r="AG164" s="145" t="str">
        <f>INDEX(Milch!AE$43:AE$54,MATCH('Gruppe 4'!$C164,Milch!$A$43:$A$54,0),1)</f>
        <v/>
      </c>
      <c r="AH164" s="145" t="str">
        <f>INDEX(Milch!AF$43:AF$54,MATCH('Gruppe 4'!$C164,Milch!$A$43:$A$54,0),1)</f>
        <v/>
      </c>
      <c r="AI164" s="145" t="str">
        <f>INDEX(Milch!AG$43:AG$54,MATCH('Gruppe 4'!$C164,Milch!$A$43:$A$54,0),1)</f>
        <v/>
      </c>
      <c r="AJ164" s="145" t="str">
        <f>INDEX(Milch!AH$43:AH$54,MATCH('Gruppe 4'!$C164,Milch!$A$43:$A$54,0),1)</f>
        <v/>
      </c>
      <c r="AK164" s="42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</row>
    <row r="165" spans="1:61" s="11" customFormat="1" ht="33" customHeight="1" x14ac:dyDescent="0.2">
      <c r="A165" s="23"/>
      <c r="B165" s="23"/>
      <c r="C165" s="23"/>
      <c r="D165" s="83"/>
      <c r="E165" s="546" t="s">
        <v>16</v>
      </c>
      <c r="F165" s="547"/>
      <c r="G165" s="93" t="str">
        <f t="shared" ref="G165:AJ165" si="203">IFERROR(G160/G164,"-")</f>
        <v>-</v>
      </c>
      <c r="H165" s="93" t="str">
        <f t="shared" si="203"/>
        <v>-</v>
      </c>
      <c r="I165" s="93" t="str">
        <f t="shared" si="203"/>
        <v>-</v>
      </c>
      <c r="J165" s="93" t="str">
        <f t="shared" si="203"/>
        <v>-</v>
      </c>
      <c r="K165" s="93" t="str">
        <f t="shared" si="203"/>
        <v>-</v>
      </c>
      <c r="L165" s="93" t="str">
        <f t="shared" si="203"/>
        <v>-</v>
      </c>
      <c r="M165" s="93" t="str">
        <f t="shared" si="203"/>
        <v>-</v>
      </c>
      <c r="N165" s="93" t="str">
        <f t="shared" si="203"/>
        <v>-</v>
      </c>
      <c r="O165" s="93" t="str">
        <f t="shared" si="203"/>
        <v>-</v>
      </c>
      <c r="P165" s="93" t="str">
        <f t="shared" si="203"/>
        <v>-</v>
      </c>
      <c r="Q165" s="93" t="str">
        <f t="shared" si="203"/>
        <v>-</v>
      </c>
      <c r="R165" s="93" t="str">
        <f t="shared" si="203"/>
        <v>-</v>
      </c>
      <c r="S165" s="93" t="str">
        <f t="shared" si="203"/>
        <v>-</v>
      </c>
      <c r="T165" s="93" t="str">
        <f t="shared" si="203"/>
        <v>-</v>
      </c>
      <c r="U165" s="93" t="str">
        <f t="shared" si="203"/>
        <v>-</v>
      </c>
      <c r="V165" s="93" t="str">
        <f t="shared" si="203"/>
        <v>-</v>
      </c>
      <c r="W165" s="93" t="str">
        <f t="shared" si="203"/>
        <v>-</v>
      </c>
      <c r="X165" s="93" t="str">
        <f t="shared" si="203"/>
        <v>-</v>
      </c>
      <c r="Y165" s="93" t="str">
        <f t="shared" si="203"/>
        <v>-</v>
      </c>
      <c r="Z165" s="93" t="str">
        <f t="shared" si="203"/>
        <v>-</v>
      </c>
      <c r="AA165" s="93" t="str">
        <f t="shared" si="203"/>
        <v>-</v>
      </c>
      <c r="AB165" s="93" t="str">
        <f t="shared" si="203"/>
        <v>-</v>
      </c>
      <c r="AC165" s="93" t="str">
        <f t="shared" si="203"/>
        <v>-</v>
      </c>
      <c r="AD165" s="93" t="str">
        <f t="shared" si="203"/>
        <v>-</v>
      </c>
      <c r="AE165" s="93" t="str">
        <f t="shared" si="203"/>
        <v>-</v>
      </c>
      <c r="AF165" s="93" t="str">
        <f t="shared" si="203"/>
        <v>-</v>
      </c>
      <c r="AG165" s="93" t="str">
        <f t="shared" si="203"/>
        <v>-</v>
      </c>
      <c r="AH165" s="93" t="str">
        <f t="shared" si="203"/>
        <v>-</v>
      </c>
      <c r="AI165" s="93" t="str">
        <f t="shared" si="203"/>
        <v>-</v>
      </c>
      <c r="AJ165" s="93" t="str">
        <f t="shared" si="203"/>
        <v>-</v>
      </c>
      <c r="AK165" s="42"/>
      <c r="AL165" s="14"/>
    </row>
    <row r="166" spans="1:61" s="11" customFormat="1" ht="33" customHeight="1" x14ac:dyDescent="0.2">
      <c r="A166" s="14"/>
      <c r="B166" s="14"/>
      <c r="C166" s="14"/>
      <c r="D166" s="84" t="s">
        <v>13</v>
      </c>
      <c r="E166" s="487" t="s">
        <v>19</v>
      </c>
      <c r="F166" s="489"/>
      <c r="G166" s="88" t="str">
        <f>IFERROR(G167/G165,"-")</f>
        <v>-</v>
      </c>
      <c r="H166" s="88" t="str">
        <f t="shared" ref="H166:AJ166" si="204">IFERROR(H167/H165,"-")</f>
        <v>-</v>
      </c>
      <c r="I166" s="88" t="str">
        <f t="shared" si="204"/>
        <v>-</v>
      </c>
      <c r="J166" s="88" t="str">
        <f t="shared" si="204"/>
        <v>-</v>
      </c>
      <c r="K166" s="88" t="str">
        <f t="shared" si="204"/>
        <v>-</v>
      </c>
      <c r="L166" s="88" t="str">
        <f t="shared" si="204"/>
        <v>-</v>
      </c>
      <c r="M166" s="88" t="str">
        <f t="shared" si="204"/>
        <v>-</v>
      </c>
      <c r="N166" s="88" t="str">
        <f t="shared" si="204"/>
        <v>-</v>
      </c>
      <c r="O166" s="88" t="str">
        <f t="shared" si="204"/>
        <v>-</v>
      </c>
      <c r="P166" s="88" t="str">
        <f t="shared" si="204"/>
        <v>-</v>
      </c>
      <c r="Q166" s="88" t="str">
        <f t="shared" si="204"/>
        <v>-</v>
      </c>
      <c r="R166" s="88" t="str">
        <f t="shared" si="204"/>
        <v>-</v>
      </c>
      <c r="S166" s="88" t="str">
        <f t="shared" si="204"/>
        <v>-</v>
      </c>
      <c r="T166" s="88" t="str">
        <f t="shared" si="204"/>
        <v>-</v>
      </c>
      <c r="U166" s="88" t="str">
        <f t="shared" si="204"/>
        <v>-</v>
      </c>
      <c r="V166" s="88" t="str">
        <f t="shared" si="204"/>
        <v>-</v>
      </c>
      <c r="W166" s="88" t="str">
        <f t="shared" si="204"/>
        <v>-</v>
      </c>
      <c r="X166" s="88" t="str">
        <f t="shared" si="204"/>
        <v>-</v>
      </c>
      <c r="Y166" s="88" t="str">
        <f t="shared" si="204"/>
        <v>-</v>
      </c>
      <c r="Z166" s="88" t="str">
        <f t="shared" si="204"/>
        <v>-</v>
      </c>
      <c r="AA166" s="88" t="str">
        <f t="shared" si="204"/>
        <v>-</v>
      </c>
      <c r="AB166" s="88" t="str">
        <f t="shared" si="204"/>
        <v>-</v>
      </c>
      <c r="AC166" s="88" t="str">
        <f t="shared" si="204"/>
        <v>-</v>
      </c>
      <c r="AD166" s="88" t="str">
        <f t="shared" si="204"/>
        <v>-</v>
      </c>
      <c r="AE166" s="88" t="str">
        <f t="shared" si="204"/>
        <v>-</v>
      </c>
      <c r="AF166" s="88" t="str">
        <f t="shared" si="204"/>
        <v>-</v>
      </c>
      <c r="AG166" s="88" t="str">
        <f t="shared" si="204"/>
        <v>-</v>
      </c>
      <c r="AH166" s="88" t="str">
        <f t="shared" si="204"/>
        <v>-</v>
      </c>
      <c r="AI166" s="88" t="str">
        <f t="shared" si="204"/>
        <v>-</v>
      </c>
      <c r="AJ166" s="88" t="str">
        <f t="shared" si="204"/>
        <v>-</v>
      </c>
      <c r="AK166" s="42"/>
      <c r="AL166" s="14"/>
    </row>
    <row r="167" spans="1:61" s="11" customFormat="1" ht="33" customHeight="1" x14ac:dyDescent="0.2">
      <c r="A167" s="14"/>
      <c r="B167" s="14"/>
      <c r="C167" s="144">
        <f>F2*10</f>
        <v>40</v>
      </c>
      <c r="D167" s="84" t="s">
        <v>14</v>
      </c>
      <c r="E167" s="546" t="s">
        <v>35</v>
      </c>
      <c r="F167" s="547"/>
      <c r="G167" s="94">
        <f>INDEX(Milch!E44:E54,MATCH('Gruppe 4'!$C$167,Milch!$A$43:$A$54,0),1)</f>
        <v>0</v>
      </c>
      <c r="H167" s="94" t="str">
        <f>INDEX(Milch!F43:F54,MATCH('Gruppe 4'!$C$167,Milch!$A$43:$A$54,0),1)</f>
        <v/>
      </c>
      <c r="I167" s="94" t="str">
        <f>INDEX(Milch!G43:G54,MATCH('Gruppe 4'!$C$167,Milch!$A$43:$A$54,0),1)</f>
        <v/>
      </c>
      <c r="J167" s="94" t="str">
        <f>INDEX(Milch!H43:H54,MATCH('Gruppe 4'!$C$167,Milch!$A$43:$A$54,0),1)</f>
        <v/>
      </c>
      <c r="K167" s="94" t="str">
        <f>INDEX(Milch!I43:I54,MATCH('Gruppe 4'!$C$167,Milch!$A$43:$A$54,0),1)</f>
        <v/>
      </c>
      <c r="L167" s="94" t="str">
        <f>INDEX(Milch!J43:J54,MATCH('Gruppe 4'!$C$167,Milch!$A$43:$A$54,0),1)</f>
        <v/>
      </c>
      <c r="M167" s="94" t="str">
        <f>INDEX(Milch!K43:K54,MATCH('Gruppe 4'!$C$167,Milch!$A$43:$A$54,0),1)</f>
        <v/>
      </c>
      <c r="N167" s="94" t="str">
        <f>INDEX(Milch!L43:L54,MATCH('Gruppe 4'!$C$167,Milch!$A$43:$A$54,0),1)</f>
        <v/>
      </c>
      <c r="O167" s="94" t="str">
        <f>INDEX(Milch!M43:M54,MATCH('Gruppe 4'!$C$167,Milch!$A$43:$A$54,0),1)</f>
        <v/>
      </c>
      <c r="P167" s="94" t="str">
        <f>INDEX(Milch!N43:N54,MATCH('Gruppe 4'!$C$167,Milch!$A$43:$A$54,0),1)</f>
        <v/>
      </c>
      <c r="Q167" s="94" t="str">
        <f>INDEX(Milch!O43:O54,MATCH('Gruppe 4'!$C$167,Milch!$A$43:$A$54,0),1)</f>
        <v/>
      </c>
      <c r="R167" s="94" t="str">
        <f>INDEX(Milch!P43:P54,MATCH('Gruppe 4'!$C$167,Milch!$A$43:$A$54,0),1)</f>
        <v/>
      </c>
      <c r="S167" s="94" t="str">
        <f>INDEX(Milch!Q43:Q54,MATCH('Gruppe 4'!$C$167,Milch!$A$43:$A$54,0),1)</f>
        <v/>
      </c>
      <c r="T167" s="94" t="str">
        <f>INDEX(Milch!R43:R54,MATCH('Gruppe 4'!$C$167,Milch!$A$43:$A$54,0),1)</f>
        <v/>
      </c>
      <c r="U167" s="94" t="str">
        <f>INDEX(Milch!S43:S54,MATCH('Gruppe 4'!$C$167,Milch!$A$43:$A$54,0),1)</f>
        <v/>
      </c>
      <c r="V167" s="94" t="str">
        <f>INDEX(Milch!T43:T54,MATCH('Gruppe 4'!$C$167,Milch!$A$43:$A$54,0),1)</f>
        <v/>
      </c>
      <c r="W167" s="94" t="str">
        <f>INDEX(Milch!U43:U54,MATCH('Gruppe 4'!$C$167,Milch!$A$43:$A$54,0),1)</f>
        <v/>
      </c>
      <c r="X167" s="94" t="str">
        <f>INDEX(Milch!V43:V54,MATCH('Gruppe 4'!$C$167,Milch!$A$43:$A$54,0),1)</f>
        <v/>
      </c>
      <c r="Y167" s="94" t="str">
        <f>INDEX(Milch!W43:W54,MATCH('Gruppe 4'!$C$167,Milch!$A$43:$A$54,0),1)</f>
        <v/>
      </c>
      <c r="Z167" s="94" t="str">
        <f>INDEX(Milch!X43:X54,MATCH('Gruppe 4'!$C$167,Milch!$A$43:$A$54,0),1)</f>
        <v/>
      </c>
      <c r="AA167" s="94" t="str">
        <f>INDEX(Milch!Y43:Y54,MATCH('Gruppe 4'!$C$167,Milch!$A$43:$A$54,0),1)</f>
        <v/>
      </c>
      <c r="AB167" s="94" t="str">
        <f>INDEX(Milch!Z43:Z54,MATCH('Gruppe 4'!$C$167,Milch!$A$43:$A$54,0),1)</f>
        <v/>
      </c>
      <c r="AC167" s="94" t="str">
        <f>INDEX(Milch!AA43:AA54,MATCH('Gruppe 4'!$C$167,Milch!$A$43:$A$54,0),1)</f>
        <v/>
      </c>
      <c r="AD167" s="94" t="str">
        <f>INDEX(Milch!AB43:AB54,MATCH('Gruppe 4'!$C$167,Milch!$A$43:$A$54,0),1)</f>
        <v/>
      </c>
      <c r="AE167" s="94" t="str">
        <f>INDEX(Milch!AC43:AC54,MATCH('Gruppe 4'!$C$167,Milch!$A$43:$A$54,0),1)</f>
        <v/>
      </c>
      <c r="AF167" s="94" t="str">
        <f>INDEX(Milch!AD43:AD54,MATCH('Gruppe 4'!$C$167,Milch!$A$43:$A$54,0),1)</f>
        <v/>
      </c>
      <c r="AG167" s="94" t="str">
        <f>INDEX(Milch!AE43:AE54,MATCH('Gruppe 4'!$C$167,Milch!$A$43:$A$54,0),1)</f>
        <v/>
      </c>
      <c r="AH167" s="94" t="str">
        <f>INDEX(Milch!AF43:AF54,MATCH('Gruppe 4'!$C$167,Milch!$A$43:$A$54,0),1)</f>
        <v/>
      </c>
      <c r="AI167" s="94" t="str">
        <f>INDEX(Milch!AG43:AG54,MATCH('Gruppe 4'!$C$167,Milch!$A$43:$A$54,0),1)</f>
        <v/>
      </c>
      <c r="AJ167" s="94" t="str">
        <f>INDEX(Milch!AH43:AH54,MATCH('Gruppe 4'!$C$167,Milch!$A$43:$A$54,0),1)</f>
        <v/>
      </c>
      <c r="AK167" s="44"/>
      <c r="AL167" s="14"/>
    </row>
    <row r="168" spans="1:61" s="11" customFormat="1" ht="33" customHeight="1" x14ac:dyDescent="0.2">
      <c r="A168" s="14"/>
      <c r="B168" s="14"/>
      <c r="C168" s="14"/>
      <c r="D168" s="84" t="s">
        <v>13</v>
      </c>
      <c r="E168" s="487" t="s">
        <v>36</v>
      </c>
      <c r="F168" s="489"/>
      <c r="G168" s="98">
        <f>Milch!E7</f>
        <v>50</v>
      </c>
      <c r="H168" s="98" t="str">
        <f>Milch!F7</f>
        <v>-</v>
      </c>
      <c r="I168" s="98" t="str">
        <f>Milch!G7</f>
        <v>-</v>
      </c>
      <c r="J168" s="98" t="str">
        <f>Milch!H7</f>
        <v>-</v>
      </c>
      <c r="K168" s="98" t="str">
        <f>Milch!I7</f>
        <v>-</v>
      </c>
      <c r="L168" s="98" t="str">
        <f>Milch!J7</f>
        <v>-</v>
      </c>
      <c r="M168" s="98" t="str">
        <f>Milch!K7</f>
        <v>-</v>
      </c>
      <c r="N168" s="98" t="str">
        <f>Milch!L7</f>
        <v>-</v>
      </c>
      <c r="O168" s="98" t="str">
        <f>Milch!M7</f>
        <v>-</v>
      </c>
      <c r="P168" s="98" t="str">
        <f>Milch!N7</f>
        <v>-</v>
      </c>
      <c r="Q168" s="98" t="str">
        <f>Milch!O7</f>
        <v>-</v>
      </c>
      <c r="R168" s="98" t="str">
        <f>Milch!P7</f>
        <v>-</v>
      </c>
      <c r="S168" s="98" t="str">
        <f>Milch!Q7</f>
        <v>-</v>
      </c>
      <c r="T168" s="98" t="str">
        <f>Milch!R7</f>
        <v>-</v>
      </c>
      <c r="U168" s="98" t="str">
        <f>Milch!S7</f>
        <v>-</v>
      </c>
      <c r="V168" s="98" t="str">
        <f>Milch!T7</f>
        <v>-</v>
      </c>
      <c r="W168" s="98" t="str">
        <f>Milch!U7</f>
        <v>-</v>
      </c>
      <c r="X168" s="98" t="str">
        <f>Milch!V7</f>
        <v>-</v>
      </c>
      <c r="Y168" s="98" t="str">
        <f>Milch!W7</f>
        <v>-</v>
      </c>
      <c r="Z168" s="98" t="str">
        <f>Milch!X7</f>
        <v>-</v>
      </c>
      <c r="AA168" s="98" t="str">
        <f>Milch!Y7</f>
        <v>-</v>
      </c>
      <c r="AB168" s="98" t="str">
        <f>Milch!Z7</f>
        <v>-</v>
      </c>
      <c r="AC168" s="98" t="str">
        <f>Milch!AA7</f>
        <v>-</v>
      </c>
      <c r="AD168" s="98" t="str">
        <f>Milch!AB7</f>
        <v>-</v>
      </c>
      <c r="AE168" s="98" t="str">
        <f>Milch!AC7</f>
        <v>-</v>
      </c>
      <c r="AF168" s="98" t="str">
        <f>Milch!AD7</f>
        <v>-</v>
      </c>
      <c r="AG168" s="98" t="str">
        <f>Milch!AE7</f>
        <v>-</v>
      </c>
      <c r="AH168" s="98" t="str">
        <f>Milch!AF7</f>
        <v>-</v>
      </c>
      <c r="AI168" s="98" t="str">
        <f>Milch!AG7</f>
        <v>-</v>
      </c>
      <c r="AJ168" s="98" t="str">
        <f>Milch!AH7</f>
        <v>-</v>
      </c>
      <c r="AK168" s="73"/>
      <c r="AL168" s="14"/>
    </row>
    <row r="169" spans="1:61" s="11" customFormat="1" ht="33" customHeight="1" x14ac:dyDescent="0.2">
      <c r="A169" s="14"/>
      <c r="B169" s="14"/>
      <c r="C169" s="14"/>
      <c r="D169" s="84" t="s">
        <v>14</v>
      </c>
      <c r="E169" s="546" t="s">
        <v>17</v>
      </c>
      <c r="F169" s="547"/>
      <c r="G169" s="67">
        <f>IFERROR(G167*G168/100,"-")</f>
        <v>0</v>
      </c>
      <c r="H169" s="67" t="str">
        <f t="shared" ref="H169:AJ169" si="205">IFERROR(H167*H168/100,"-")</f>
        <v>-</v>
      </c>
      <c r="I169" s="67" t="str">
        <f t="shared" si="205"/>
        <v>-</v>
      </c>
      <c r="J169" s="67" t="str">
        <f t="shared" si="205"/>
        <v>-</v>
      </c>
      <c r="K169" s="67" t="str">
        <f t="shared" si="205"/>
        <v>-</v>
      </c>
      <c r="L169" s="67" t="str">
        <f t="shared" si="205"/>
        <v>-</v>
      </c>
      <c r="M169" s="67" t="str">
        <f t="shared" si="205"/>
        <v>-</v>
      </c>
      <c r="N169" s="67" t="str">
        <f t="shared" si="205"/>
        <v>-</v>
      </c>
      <c r="O169" s="67" t="str">
        <f t="shared" si="205"/>
        <v>-</v>
      </c>
      <c r="P169" s="67" t="str">
        <f t="shared" si="205"/>
        <v>-</v>
      </c>
      <c r="Q169" s="67" t="str">
        <f t="shared" si="205"/>
        <v>-</v>
      </c>
      <c r="R169" s="67" t="str">
        <f t="shared" si="205"/>
        <v>-</v>
      </c>
      <c r="S169" s="67" t="str">
        <f t="shared" si="205"/>
        <v>-</v>
      </c>
      <c r="T169" s="67" t="str">
        <f t="shared" si="205"/>
        <v>-</v>
      </c>
      <c r="U169" s="67" t="str">
        <f t="shared" si="205"/>
        <v>-</v>
      </c>
      <c r="V169" s="67" t="str">
        <f t="shared" si="205"/>
        <v>-</v>
      </c>
      <c r="W169" s="67" t="str">
        <f t="shared" si="205"/>
        <v>-</v>
      </c>
      <c r="X169" s="67" t="str">
        <f t="shared" si="205"/>
        <v>-</v>
      </c>
      <c r="Y169" s="67" t="str">
        <f t="shared" si="205"/>
        <v>-</v>
      </c>
      <c r="Z169" s="67" t="str">
        <f t="shared" si="205"/>
        <v>-</v>
      </c>
      <c r="AA169" s="67" t="str">
        <f t="shared" si="205"/>
        <v>-</v>
      </c>
      <c r="AB169" s="67" t="str">
        <f t="shared" si="205"/>
        <v>-</v>
      </c>
      <c r="AC169" s="67" t="str">
        <f t="shared" si="205"/>
        <v>-</v>
      </c>
      <c r="AD169" s="67" t="str">
        <f t="shared" si="205"/>
        <v>-</v>
      </c>
      <c r="AE169" s="67" t="str">
        <f t="shared" si="205"/>
        <v>-</v>
      </c>
      <c r="AF169" s="67" t="str">
        <f t="shared" si="205"/>
        <v>-</v>
      </c>
      <c r="AG169" s="67" t="str">
        <f t="shared" si="205"/>
        <v>-</v>
      </c>
      <c r="AH169" s="67" t="str">
        <f t="shared" si="205"/>
        <v>-</v>
      </c>
      <c r="AI169" s="67" t="str">
        <f t="shared" si="205"/>
        <v>-</v>
      </c>
      <c r="AJ169" s="67" t="str">
        <f t="shared" si="205"/>
        <v>-</v>
      </c>
      <c r="AK169" s="18"/>
      <c r="AL169" s="14"/>
    </row>
    <row r="170" spans="1:61" s="11" customFormat="1" ht="33" customHeight="1" x14ac:dyDescent="0.2">
      <c r="A170" s="14"/>
      <c r="B170" s="14"/>
      <c r="C170" s="14"/>
      <c r="D170" s="85" t="s">
        <v>15</v>
      </c>
      <c r="E170" s="487" t="s">
        <v>18</v>
      </c>
      <c r="F170" s="489"/>
      <c r="G170" s="120" t="str">
        <f t="shared" ref="G170:AJ170" si="206">IFERROR(G162/G164,"-")</f>
        <v>-</v>
      </c>
      <c r="H170" s="120" t="str">
        <f t="shared" si="206"/>
        <v>-</v>
      </c>
      <c r="I170" s="120" t="str">
        <f t="shared" si="206"/>
        <v>-</v>
      </c>
      <c r="J170" s="120" t="str">
        <f t="shared" si="206"/>
        <v>-</v>
      </c>
      <c r="K170" s="120" t="str">
        <f t="shared" si="206"/>
        <v>-</v>
      </c>
      <c r="L170" s="120" t="str">
        <f t="shared" si="206"/>
        <v>-</v>
      </c>
      <c r="M170" s="120" t="str">
        <f t="shared" si="206"/>
        <v>-</v>
      </c>
      <c r="N170" s="120" t="str">
        <f t="shared" si="206"/>
        <v>-</v>
      </c>
      <c r="O170" s="120" t="str">
        <f t="shared" si="206"/>
        <v>-</v>
      </c>
      <c r="P170" s="120" t="str">
        <f t="shared" si="206"/>
        <v>-</v>
      </c>
      <c r="Q170" s="120" t="str">
        <f t="shared" si="206"/>
        <v>-</v>
      </c>
      <c r="R170" s="120" t="str">
        <f t="shared" si="206"/>
        <v>-</v>
      </c>
      <c r="S170" s="120" t="str">
        <f t="shared" si="206"/>
        <v>-</v>
      </c>
      <c r="T170" s="120" t="str">
        <f t="shared" si="206"/>
        <v>-</v>
      </c>
      <c r="U170" s="120" t="str">
        <f t="shared" si="206"/>
        <v>-</v>
      </c>
      <c r="V170" s="120" t="str">
        <f t="shared" si="206"/>
        <v>-</v>
      </c>
      <c r="W170" s="120" t="str">
        <f t="shared" si="206"/>
        <v>-</v>
      </c>
      <c r="X170" s="120" t="str">
        <f t="shared" si="206"/>
        <v>-</v>
      </c>
      <c r="Y170" s="120" t="str">
        <f t="shared" si="206"/>
        <v>-</v>
      </c>
      <c r="Z170" s="120" t="str">
        <f t="shared" si="206"/>
        <v>-</v>
      </c>
      <c r="AA170" s="120" t="str">
        <f t="shared" si="206"/>
        <v>-</v>
      </c>
      <c r="AB170" s="120" t="str">
        <f t="shared" si="206"/>
        <v>-</v>
      </c>
      <c r="AC170" s="120" t="str">
        <f t="shared" si="206"/>
        <v>-</v>
      </c>
      <c r="AD170" s="120" t="str">
        <f t="shared" si="206"/>
        <v>-</v>
      </c>
      <c r="AE170" s="120" t="str">
        <f t="shared" si="206"/>
        <v>-</v>
      </c>
      <c r="AF170" s="120" t="str">
        <f t="shared" si="206"/>
        <v>-</v>
      </c>
      <c r="AG170" s="120" t="str">
        <f t="shared" si="206"/>
        <v>-</v>
      </c>
      <c r="AH170" s="120" t="str">
        <f t="shared" si="206"/>
        <v>-</v>
      </c>
      <c r="AI170" s="120" t="str">
        <f t="shared" si="206"/>
        <v>-</v>
      </c>
      <c r="AJ170" s="120" t="str">
        <f t="shared" si="206"/>
        <v>-</v>
      </c>
      <c r="AK170" s="18"/>
      <c r="AL170" s="14"/>
    </row>
    <row r="171" spans="1:61" s="11" customFormat="1" ht="33" customHeight="1" x14ac:dyDescent="0.2">
      <c r="A171" s="14"/>
      <c r="B171" s="14"/>
      <c r="C171" s="14"/>
      <c r="D171" s="84" t="s">
        <v>14</v>
      </c>
      <c r="E171" s="554" t="s">
        <v>48</v>
      </c>
      <c r="F171" s="555"/>
      <c r="G171" s="96" t="str">
        <f>IFERROR(G169-G170,"-")</f>
        <v>-</v>
      </c>
      <c r="H171" s="96" t="str">
        <f t="shared" ref="H171:AJ171" si="207">IFERROR(H169-H170,"-")</f>
        <v>-</v>
      </c>
      <c r="I171" s="96" t="str">
        <f t="shared" si="207"/>
        <v>-</v>
      </c>
      <c r="J171" s="96" t="str">
        <f t="shared" si="207"/>
        <v>-</v>
      </c>
      <c r="K171" s="96" t="str">
        <f t="shared" si="207"/>
        <v>-</v>
      </c>
      <c r="L171" s="96" t="str">
        <f t="shared" si="207"/>
        <v>-</v>
      </c>
      <c r="M171" s="96" t="str">
        <f t="shared" si="207"/>
        <v>-</v>
      </c>
      <c r="N171" s="96" t="str">
        <f t="shared" si="207"/>
        <v>-</v>
      </c>
      <c r="O171" s="96" t="str">
        <f t="shared" si="207"/>
        <v>-</v>
      </c>
      <c r="P171" s="96" t="str">
        <f t="shared" si="207"/>
        <v>-</v>
      </c>
      <c r="Q171" s="96" t="str">
        <f t="shared" si="207"/>
        <v>-</v>
      </c>
      <c r="R171" s="96" t="str">
        <f t="shared" si="207"/>
        <v>-</v>
      </c>
      <c r="S171" s="96" t="str">
        <f t="shared" si="207"/>
        <v>-</v>
      </c>
      <c r="T171" s="96" t="str">
        <f t="shared" si="207"/>
        <v>-</v>
      </c>
      <c r="U171" s="96" t="str">
        <f t="shared" si="207"/>
        <v>-</v>
      </c>
      <c r="V171" s="96" t="str">
        <f t="shared" si="207"/>
        <v>-</v>
      </c>
      <c r="W171" s="96" t="str">
        <f t="shared" si="207"/>
        <v>-</v>
      </c>
      <c r="X171" s="96" t="str">
        <f t="shared" si="207"/>
        <v>-</v>
      </c>
      <c r="Y171" s="96" t="str">
        <f t="shared" si="207"/>
        <v>-</v>
      </c>
      <c r="Z171" s="96" t="str">
        <f t="shared" si="207"/>
        <v>-</v>
      </c>
      <c r="AA171" s="96" t="str">
        <f t="shared" si="207"/>
        <v>-</v>
      </c>
      <c r="AB171" s="96" t="str">
        <f t="shared" si="207"/>
        <v>-</v>
      </c>
      <c r="AC171" s="96" t="str">
        <f t="shared" si="207"/>
        <v>-</v>
      </c>
      <c r="AD171" s="96" t="str">
        <f t="shared" si="207"/>
        <v>-</v>
      </c>
      <c r="AE171" s="96" t="str">
        <f t="shared" si="207"/>
        <v>-</v>
      </c>
      <c r="AF171" s="96" t="str">
        <f t="shared" si="207"/>
        <v>-</v>
      </c>
      <c r="AG171" s="96" t="str">
        <f t="shared" si="207"/>
        <v>-</v>
      </c>
      <c r="AH171" s="96" t="str">
        <f t="shared" si="207"/>
        <v>-</v>
      </c>
      <c r="AI171" s="96" t="str">
        <f t="shared" si="207"/>
        <v>-</v>
      </c>
      <c r="AJ171" s="96" t="str">
        <f t="shared" si="207"/>
        <v>-</v>
      </c>
      <c r="AK171" s="18"/>
      <c r="AL171" s="14"/>
    </row>
    <row r="172" spans="1:61" s="11" customFormat="1" ht="30" customHeight="1" x14ac:dyDescent="0.2">
      <c r="A172" s="14"/>
      <c r="B172" s="14"/>
      <c r="C172" s="14"/>
      <c r="D172" s="86" t="s">
        <v>21</v>
      </c>
      <c r="E172" s="495" t="s">
        <v>50</v>
      </c>
      <c r="F172" s="496"/>
      <c r="G172" s="97" t="str">
        <f>IFERROR(G170/G$167*100,"-")</f>
        <v>-</v>
      </c>
      <c r="H172" s="97" t="str">
        <f t="shared" ref="H172:AJ172" si="208">IFERROR(H170/H$167*100,"-")</f>
        <v>-</v>
      </c>
      <c r="I172" s="97" t="str">
        <f t="shared" si="208"/>
        <v>-</v>
      </c>
      <c r="J172" s="97" t="str">
        <f t="shared" si="208"/>
        <v>-</v>
      </c>
      <c r="K172" s="97" t="str">
        <f t="shared" si="208"/>
        <v>-</v>
      </c>
      <c r="L172" s="97" t="str">
        <f t="shared" si="208"/>
        <v>-</v>
      </c>
      <c r="M172" s="97" t="str">
        <f t="shared" si="208"/>
        <v>-</v>
      </c>
      <c r="N172" s="97" t="str">
        <f t="shared" si="208"/>
        <v>-</v>
      </c>
      <c r="O172" s="97" t="str">
        <f t="shared" si="208"/>
        <v>-</v>
      </c>
      <c r="P172" s="97" t="str">
        <f t="shared" si="208"/>
        <v>-</v>
      </c>
      <c r="Q172" s="97" t="str">
        <f t="shared" si="208"/>
        <v>-</v>
      </c>
      <c r="R172" s="97" t="str">
        <f t="shared" si="208"/>
        <v>-</v>
      </c>
      <c r="S172" s="97" t="str">
        <f t="shared" si="208"/>
        <v>-</v>
      </c>
      <c r="T172" s="97" t="str">
        <f t="shared" si="208"/>
        <v>-</v>
      </c>
      <c r="U172" s="97" t="str">
        <f t="shared" si="208"/>
        <v>-</v>
      </c>
      <c r="V172" s="97" t="str">
        <f t="shared" si="208"/>
        <v>-</v>
      </c>
      <c r="W172" s="97" t="str">
        <f t="shared" si="208"/>
        <v>-</v>
      </c>
      <c r="X172" s="97" t="str">
        <f t="shared" si="208"/>
        <v>-</v>
      </c>
      <c r="Y172" s="97" t="str">
        <f t="shared" si="208"/>
        <v>-</v>
      </c>
      <c r="Z172" s="97" t="str">
        <f t="shared" si="208"/>
        <v>-</v>
      </c>
      <c r="AA172" s="97" t="str">
        <f t="shared" si="208"/>
        <v>-</v>
      </c>
      <c r="AB172" s="97" t="str">
        <f t="shared" si="208"/>
        <v>-</v>
      </c>
      <c r="AC172" s="97" t="str">
        <f t="shared" si="208"/>
        <v>-</v>
      </c>
      <c r="AD172" s="97" t="str">
        <f t="shared" si="208"/>
        <v>-</v>
      </c>
      <c r="AE172" s="97" t="str">
        <f t="shared" si="208"/>
        <v>-</v>
      </c>
      <c r="AF172" s="97" t="str">
        <f t="shared" si="208"/>
        <v>-</v>
      </c>
      <c r="AG172" s="97" t="str">
        <f t="shared" si="208"/>
        <v>-</v>
      </c>
      <c r="AH172" s="97" t="str">
        <f t="shared" si="208"/>
        <v>-</v>
      </c>
      <c r="AI172" s="97" t="str">
        <f t="shared" si="208"/>
        <v>-</v>
      </c>
      <c r="AJ172" s="97" t="str">
        <f t="shared" si="208"/>
        <v>-</v>
      </c>
      <c r="AK172" s="18"/>
      <c r="AL172" s="14"/>
    </row>
    <row r="173" spans="1:61" s="11" customFormat="1" ht="30" customHeight="1" x14ac:dyDescent="0.2">
      <c r="A173" s="14"/>
      <c r="B173" s="14"/>
      <c r="C173" s="14"/>
      <c r="D173" s="87" t="s">
        <v>21</v>
      </c>
      <c r="E173" s="544" t="s">
        <v>49</v>
      </c>
      <c r="F173" s="544"/>
      <c r="G173" s="95" t="str">
        <f t="shared" ref="G173:AJ173" si="209">IFERROR(G161/(G164*G167)*1000,"-")</f>
        <v>-</v>
      </c>
      <c r="H173" s="95" t="str">
        <f t="shared" si="209"/>
        <v>-</v>
      </c>
      <c r="I173" s="95" t="str">
        <f t="shared" si="209"/>
        <v>-</v>
      </c>
      <c r="J173" s="95" t="str">
        <f t="shared" si="209"/>
        <v>-</v>
      </c>
      <c r="K173" s="95" t="str">
        <f t="shared" si="209"/>
        <v>-</v>
      </c>
      <c r="L173" s="95" t="str">
        <f t="shared" si="209"/>
        <v>-</v>
      </c>
      <c r="M173" s="95" t="str">
        <f t="shared" si="209"/>
        <v>-</v>
      </c>
      <c r="N173" s="95" t="str">
        <f t="shared" si="209"/>
        <v>-</v>
      </c>
      <c r="O173" s="95" t="str">
        <f t="shared" si="209"/>
        <v>-</v>
      </c>
      <c r="P173" s="95" t="str">
        <f t="shared" si="209"/>
        <v>-</v>
      </c>
      <c r="Q173" s="95" t="str">
        <f t="shared" si="209"/>
        <v>-</v>
      </c>
      <c r="R173" s="95" t="str">
        <f t="shared" si="209"/>
        <v>-</v>
      </c>
      <c r="S173" s="95" t="str">
        <f t="shared" si="209"/>
        <v>-</v>
      </c>
      <c r="T173" s="95" t="str">
        <f t="shared" si="209"/>
        <v>-</v>
      </c>
      <c r="U173" s="95" t="str">
        <f t="shared" si="209"/>
        <v>-</v>
      </c>
      <c r="V173" s="95" t="str">
        <f t="shared" si="209"/>
        <v>-</v>
      </c>
      <c r="W173" s="95" t="str">
        <f t="shared" si="209"/>
        <v>-</v>
      </c>
      <c r="X173" s="95" t="str">
        <f t="shared" si="209"/>
        <v>-</v>
      </c>
      <c r="Y173" s="95" t="str">
        <f t="shared" si="209"/>
        <v>-</v>
      </c>
      <c r="Z173" s="95" t="str">
        <f t="shared" si="209"/>
        <v>-</v>
      </c>
      <c r="AA173" s="95" t="str">
        <f t="shared" si="209"/>
        <v>-</v>
      </c>
      <c r="AB173" s="95" t="str">
        <f t="shared" si="209"/>
        <v>-</v>
      </c>
      <c r="AC173" s="95" t="str">
        <f t="shared" si="209"/>
        <v>-</v>
      </c>
      <c r="AD173" s="95" t="str">
        <f t="shared" si="209"/>
        <v>-</v>
      </c>
      <c r="AE173" s="95" t="str">
        <f t="shared" si="209"/>
        <v>-</v>
      </c>
      <c r="AF173" s="95" t="str">
        <f t="shared" si="209"/>
        <v>-</v>
      </c>
      <c r="AG173" s="95" t="str">
        <f t="shared" si="209"/>
        <v>-</v>
      </c>
      <c r="AH173" s="95" t="str">
        <f t="shared" si="209"/>
        <v>-</v>
      </c>
      <c r="AI173" s="95" t="str">
        <f t="shared" si="209"/>
        <v>-</v>
      </c>
      <c r="AJ173" s="95" t="str">
        <f t="shared" si="209"/>
        <v>-</v>
      </c>
      <c r="AK173" s="18"/>
      <c r="AL173" s="14"/>
    </row>
    <row r="174" spans="1:61" s="11" customFormat="1" ht="33" customHeight="1" x14ac:dyDescent="0.2">
      <c r="A174" s="14"/>
      <c r="B174" s="14"/>
      <c r="C174" s="14"/>
      <c r="D174" s="69"/>
      <c r="E174" s="545" t="s">
        <v>23</v>
      </c>
      <c r="F174" s="545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18"/>
      <c r="AL174" s="14"/>
    </row>
    <row r="175" spans="1:61" s="31" customFormat="1" ht="24" customHeight="1" x14ac:dyDescent="0.2">
      <c r="A175" s="223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5"/>
    </row>
    <row r="176" spans="1:61" s="11" customFormat="1" ht="15" customHeight="1" x14ac:dyDescent="0.2">
      <c r="A176" s="14"/>
      <c r="B176" s="14"/>
      <c r="C176" s="14"/>
      <c r="D176" s="51" t="s">
        <v>33</v>
      </c>
      <c r="E176" s="51"/>
      <c r="F176" s="51"/>
      <c r="G176" s="60"/>
      <c r="H176" s="60"/>
      <c r="AK176" s="18"/>
      <c r="AL176" s="14"/>
    </row>
    <row r="177" spans="1:38" s="11" customFormat="1" ht="30" customHeight="1" x14ac:dyDescent="0.2">
      <c r="A177" s="14"/>
      <c r="B177" s="14"/>
      <c r="C177" s="14"/>
      <c r="D177" s="546" t="s">
        <v>30</v>
      </c>
      <c r="E177" s="547"/>
      <c r="F177" s="222" t="s">
        <v>32</v>
      </c>
      <c r="G177" s="222" t="s">
        <v>51</v>
      </c>
      <c r="H177" s="222" t="s">
        <v>52</v>
      </c>
      <c r="AK177" s="78"/>
      <c r="AL177" s="14"/>
    </row>
    <row r="178" spans="1:38" s="11" customFormat="1" ht="30" customHeight="1" x14ac:dyDescent="0.2">
      <c r="A178" s="14"/>
      <c r="B178" s="14"/>
      <c r="C178" s="14"/>
      <c r="D178" s="542" t="s">
        <v>22</v>
      </c>
      <c r="E178" s="543"/>
      <c r="F178" s="99">
        <v>43146</v>
      </c>
      <c r="G178" s="255">
        <v>25000</v>
      </c>
      <c r="H178" s="117">
        <f>IFERROR(G178/(F179-F178),"-")</f>
        <v>833.33333333333337</v>
      </c>
      <c r="AK178" s="90"/>
      <c r="AL178" s="14"/>
    </row>
    <row r="179" spans="1:38" s="11" customFormat="1" ht="30" customHeight="1" x14ac:dyDescent="0.2">
      <c r="A179" s="14"/>
      <c r="B179" s="14"/>
      <c r="C179" s="14"/>
      <c r="D179" s="542" t="s">
        <v>22</v>
      </c>
      <c r="E179" s="543"/>
      <c r="F179" s="99">
        <v>43176</v>
      </c>
      <c r="G179" s="255">
        <v>24500</v>
      </c>
      <c r="H179" s="117">
        <f t="shared" ref="H179" si="210">IFERROR(G179/(F180-F179),"-")</f>
        <v>844.82758620689651</v>
      </c>
      <c r="AK179" s="90"/>
      <c r="AL179" s="14"/>
    </row>
    <row r="180" spans="1:38" s="11" customFormat="1" ht="30" customHeight="1" x14ac:dyDescent="0.2">
      <c r="A180" s="14"/>
      <c r="B180" s="14"/>
      <c r="C180" s="14"/>
      <c r="D180" s="542" t="s">
        <v>22</v>
      </c>
      <c r="E180" s="543"/>
      <c r="F180" s="99">
        <v>43205</v>
      </c>
      <c r="G180" s="255">
        <v>22500</v>
      </c>
      <c r="H180" s="117"/>
      <c r="AK180" s="90"/>
      <c r="AL180" s="14"/>
    </row>
    <row r="181" spans="1:38" s="11" customFormat="1" x14ac:dyDescent="0.2">
      <c r="A181" s="14"/>
      <c r="B181" s="14"/>
      <c r="C181" s="14"/>
      <c r="D181" s="23"/>
      <c r="E181" s="14"/>
      <c r="F181" s="14"/>
      <c r="G181" s="107"/>
      <c r="H181" s="107"/>
      <c r="AK181" s="15"/>
      <c r="AL181" s="14"/>
    </row>
    <row r="182" spans="1:38" s="11" customFormat="1" x14ac:dyDescent="0.2">
      <c r="A182" s="14"/>
      <c r="B182" s="14"/>
      <c r="C182" s="14"/>
      <c r="D182" s="23"/>
      <c r="E182" s="14"/>
      <c r="F182" s="14"/>
      <c r="G182" s="107"/>
      <c r="H182" s="107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15"/>
      <c r="AL182" s="14"/>
    </row>
    <row r="183" spans="1:38" s="11" customFormat="1" x14ac:dyDescent="0.2">
      <c r="A183" s="14"/>
      <c r="B183" s="14"/>
      <c r="C183" s="14"/>
      <c r="D183" s="23"/>
      <c r="E183" s="14"/>
      <c r="F183" s="14"/>
      <c r="G183" s="107"/>
      <c r="H183" s="107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15"/>
      <c r="AL183" s="14"/>
    </row>
    <row r="184" spans="1:38" s="11" customFormat="1" x14ac:dyDescent="0.2">
      <c r="A184" s="14"/>
      <c r="B184" s="14"/>
      <c r="C184" s="14"/>
      <c r="D184" s="23"/>
      <c r="E184" s="14"/>
      <c r="F184" s="14"/>
      <c r="G184" s="107"/>
      <c r="H184" s="107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5"/>
      <c r="AL184" s="14"/>
    </row>
    <row r="185" spans="1:38" s="11" customFormat="1" x14ac:dyDescent="0.2">
      <c r="A185" s="14"/>
      <c r="B185" s="14"/>
      <c r="C185" s="14"/>
      <c r="D185" s="23"/>
      <c r="E185" s="14"/>
      <c r="F185" s="14"/>
      <c r="G185" s="107"/>
      <c r="H185" s="107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15"/>
      <c r="AL185" s="14"/>
    </row>
    <row r="186" spans="1:38" s="11" customFormat="1" x14ac:dyDescent="0.2">
      <c r="A186" s="14"/>
      <c r="B186" s="14"/>
      <c r="C186" s="14"/>
      <c r="D186" s="23"/>
      <c r="E186" s="14"/>
      <c r="F186" s="14"/>
      <c r="G186" s="107"/>
      <c r="H186" s="107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15"/>
      <c r="AL186" s="14"/>
    </row>
    <row r="187" spans="1:38" s="11" customFormat="1" x14ac:dyDescent="0.2">
      <c r="A187" s="14"/>
      <c r="B187" s="14"/>
      <c r="C187" s="14"/>
      <c r="D187" s="23"/>
      <c r="E187" s="14"/>
      <c r="F187" s="14"/>
      <c r="G187" s="107"/>
      <c r="H187" s="107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15"/>
      <c r="AL187" s="14"/>
    </row>
    <row r="188" spans="1:38" s="11" customFormat="1" x14ac:dyDescent="0.2">
      <c r="A188" s="14"/>
      <c r="B188" s="14"/>
      <c r="C188" s="14"/>
      <c r="D188" s="23"/>
      <c r="E188" s="24"/>
      <c r="F188" s="24"/>
      <c r="G188" s="107"/>
      <c r="H188" s="107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15"/>
      <c r="AL188" s="14"/>
    </row>
    <row r="189" spans="1:38" s="11" customFormat="1" x14ac:dyDescent="0.2">
      <c r="A189" s="16"/>
      <c r="B189" s="16"/>
      <c r="C189" s="16"/>
      <c r="D189" s="23"/>
      <c r="E189" s="16"/>
      <c r="F189" s="16"/>
      <c r="G189" s="35"/>
      <c r="H189" s="35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14"/>
      <c r="AL189" s="14"/>
    </row>
    <row r="190" spans="1:38" s="11" customFormat="1" ht="15" x14ac:dyDescent="0.2">
      <c r="A190" s="17"/>
      <c r="B190" s="17"/>
      <c r="C190" s="17"/>
      <c r="D190" s="29"/>
      <c r="E190" s="17"/>
      <c r="F190" s="17"/>
      <c r="G190" s="108"/>
      <c r="H190" s="108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14"/>
      <c r="AL190" s="14"/>
    </row>
    <row r="191" spans="1:38" s="11" customFormat="1" ht="15" x14ac:dyDescent="0.2">
      <c r="A191" s="17"/>
      <c r="B191" s="17"/>
      <c r="C191" s="17"/>
      <c r="D191" s="29"/>
      <c r="E191" s="17"/>
      <c r="F191" s="17"/>
      <c r="G191" s="108"/>
      <c r="H191" s="108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14"/>
      <c r="AL191" s="14"/>
    </row>
    <row r="192" spans="1:38" s="11" customFormat="1" ht="15" x14ac:dyDescent="0.2">
      <c r="A192" s="17"/>
      <c r="B192" s="17"/>
      <c r="C192" s="17"/>
      <c r="D192" s="29"/>
      <c r="E192" s="17"/>
      <c r="F192" s="17"/>
      <c r="G192" s="108"/>
      <c r="H192" s="108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14"/>
      <c r="AL192" s="14"/>
    </row>
    <row r="193" spans="1:38" s="11" customFormat="1" ht="15" x14ac:dyDescent="0.2">
      <c r="A193" s="17"/>
      <c r="B193" s="17"/>
      <c r="C193" s="17"/>
      <c r="D193" s="29"/>
      <c r="E193" s="17"/>
      <c r="F193" s="17"/>
      <c r="G193" s="108"/>
      <c r="H193" s="108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L193" s="14"/>
    </row>
    <row r="194" spans="1:38" s="11" customFormat="1" x14ac:dyDescent="0.2">
      <c r="A194" s="18"/>
      <c r="B194" s="18"/>
      <c r="C194" s="18"/>
      <c r="D194" s="30"/>
      <c r="E194" s="21"/>
      <c r="F194" s="21"/>
      <c r="G194" s="109"/>
      <c r="H194" s="109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L194" s="14"/>
    </row>
    <row r="195" spans="1:38" s="11" customFormat="1" x14ac:dyDescent="0.2">
      <c r="A195" s="18"/>
      <c r="B195" s="18"/>
      <c r="C195" s="18"/>
      <c r="D195" s="30"/>
      <c r="E195" s="21"/>
      <c r="F195" s="21"/>
      <c r="G195" s="109"/>
      <c r="H195" s="109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L195" s="14"/>
    </row>
    <row r="196" spans="1:38" s="11" customFormat="1" x14ac:dyDescent="0.2">
      <c r="A196" s="19"/>
      <c r="B196" s="19"/>
      <c r="C196" s="19"/>
      <c r="D196" s="29"/>
      <c r="E196" s="10"/>
      <c r="F196" s="10"/>
      <c r="G196" s="110"/>
      <c r="H196" s="110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L196" s="14"/>
    </row>
    <row r="197" spans="1:38" s="11" customFormat="1" x14ac:dyDescent="0.2">
      <c r="A197" s="14"/>
      <c r="B197" s="14"/>
      <c r="C197" s="14"/>
      <c r="D197" s="23"/>
      <c r="E197" s="14"/>
      <c r="F197" s="14"/>
      <c r="G197" s="107"/>
      <c r="H197" s="107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L197" s="14"/>
    </row>
    <row r="198" spans="1:38" s="11" customFormat="1" x14ac:dyDescent="0.2">
      <c r="A198" s="14"/>
      <c r="B198" s="14"/>
      <c r="C198" s="14"/>
      <c r="D198" s="23"/>
      <c r="E198" s="14"/>
      <c r="F198" s="14"/>
      <c r="G198" s="107"/>
      <c r="H198" s="107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L198" s="14"/>
    </row>
    <row r="199" spans="1:38" s="11" customFormat="1" x14ac:dyDescent="0.2">
      <c r="A199" s="14"/>
      <c r="B199" s="14"/>
      <c r="C199" s="14"/>
      <c r="D199" s="23"/>
      <c r="E199" s="14"/>
      <c r="F199" s="14"/>
      <c r="G199" s="107"/>
      <c r="H199" s="107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L199" s="14"/>
    </row>
    <row r="200" spans="1:38" s="11" customFormat="1" x14ac:dyDescent="0.2">
      <c r="A200" s="14"/>
      <c r="B200" s="14"/>
      <c r="C200" s="14"/>
      <c r="D200" s="23"/>
      <c r="E200" s="14"/>
      <c r="F200" s="14"/>
      <c r="G200" s="107"/>
      <c r="H200" s="107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L200" s="14"/>
    </row>
    <row r="201" spans="1:38" s="11" customFormat="1" x14ac:dyDescent="0.2">
      <c r="A201" s="14"/>
      <c r="B201" s="14"/>
      <c r="C201" s="14"/>
      <c r="D201" s="23"/>
      <c r="E201" s="14"/>
      <c r="F201" s="14"/>
      <c r="G201" s="107"/>
      <c r="H201" s="107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L201" s="14"/>
    </row>
    <row r="202" spans="1:38" s="11" customFormat="1" x14ac:dyDescent="0.2">
      <c r="A202" s="14"/>
      <c r="B202" s="14"/>
      <c r="C202" s="14"/>
      <c r="D202" s="23"/>
      <c r="E202" s="14"/>
      <c r="F202" s="14"/>
      <c r="G202" s="107"/>
      <c r="H202" s="107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L202" s="14"/>
    </row>
    <row r="203" spans="1:38" s="11" customFormat="1" x14ac:dyDescent="0.2">
      <c r="A203" s="14"/>
      <c r="B203" s="14"/>
      <c r="C203" s="14"/>
      <c r="D203" s="23"/>
      <c r="E203" s="14"/>
      <c r="F203" s="14"/>
      <c r="G203" s="107"/>
      <c r="H203" s="107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14"/>
      <c r="AL203" s="14"/>
    </row>
    <row r="204" spans="1:38" s="11" customFormat="1" x14ac:dyDescent="0.2">
      <c r="A204" s="14"/>
      <c r="B204" s="14"/>
      <c r="C204" s="14"/>
      <c r="D204" s="23"/>
      <c r="E204" s="14"/>
      <c r="F204" s="14"/>
      <c r="G204" s="107"/>
      <c r="H204" s="107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14"/>
      <c r="AL204" s="14"/>
    </row>
    <row r="205" spans="1:38" s="11" customFormat="1" x14ac:dyDescent="0.2">
      <c r="A205" s="14"/>
      <c r="B205" s="14"/>
      <c r="C205" s="14"/>
      <c r="D205" s="23"/>
      <c r="E205" s="14"/>
      <c r="F205" s="14"/>
      <c r="G205" s="107"/>
      <c r="H205" s="107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14"/>
      <c r="AL205" s="14"/>
    </row>
    <row r="206" spans="1:38" s="11" customFormat="1" x14ac:dyDescent="0.2">
      <c r="A206" s="14"/>
      <c r="B206" s="14"/>
      <c r="C206" s="14"/>
      <c r="D206" s="23"/>
      <c r="E206" s="14"/>
      <c r="F206" s="14"/>
      <c r="G206" s="107"/>
      <c r="H206" s="107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14"/>
      <c r="AL206" s="14"/>
    </row>
    <row r="207" spans="1:38" s="11" customFormat="1" x14ac:dyDescent="0.2">
      <c r="A207" s="14"/>
      <c r="B207" s="14"/>
      <c r="C207" s="14"/>
      <c r="D207" s="23"/>
      <c r="E207" s="14"/>
      <c r="F207" s="14"/>
      <c r="G207" s="107"/>
      <c r="H207" s="107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14"/>
      <c r="AL207" s="14"/>
    </row>
    <row r="208" spans="1:38" s="11" customFormat="1" x14ac:dyDescent="0.2">
      <c r="A208" s="14"/>
      <c r="B208" s="14"/>
      <c r="C208" s="14"/>
      <c r="D208" s="23"/>
      <c r="E208" s="14"/>
      <c r="F208" s="14"/>
      <c r="G208" s="107"/>
      <c r="H208" s="107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14"/>
      <c r="AL208" s="14"/>
    </row>
    <row r="209" spans="1:38" s="11" customFormat="1" x14ac:dyDescent="0.2">
      <c r="A209" s="14"/>
      <c r="B209" s="14"/>
      <c r="C209" s="14"/>
      <c r="D209" s="23"/>
      <c r="E209" s="14"/>
      <c r="F209" s="14"/>
      <c r="G209" s="107"/>
      <c r="H209" s="107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14"/>
      <c r="AL209" s="14"/>
    </row>
    <row r="210" spans="1:38" s="11" customFormat="1" x14ac:dyDescent="0.2">
      <c r="A210" s="14"/>
      <c r="B210" s="14"/>
      <c r="C210" s="14"/>
      <c r="D210" s="23"/>
      <c r="E210" s="14"/>
      <c r="F210" s="14"/>
      <c r="G210" s="107"/>
      <c r="H210" s="107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14"/>
      <c r="AL210" s="14"/>
    </row>
    <row r="211" spans="1:38" s="11" customFormat="1" x14ac:dyDescent="0.2">
      <c r="A211" s="14"/>
      <c r="B211" s="14"/>
      <c r="C211" s="14"/>
      <c r="D211" s="23"/>
      <c r="E211" s="14"/>
      <c r="F211" s="14"/>
      <c r="G211" s="107"/>
      <c r="H211" s="107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14"/>
      <c r="AL211" s="14"/>
    </row>
    <row r="212" spans="1:38" s="11" customFormat="1" x14ac:dyDescent="0.2">
      <c r="A212" s="14"/>
      <c r="B212" s="14"/>
      <c r="C212" s="14"/>
      <c r="D212" s="23"/>
      <c r="E212" s="14"/>
      <c r="F212" s="14"/>
      <c r="G212" s="107"/>
      <c r="H212" s="107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14"/>
      <c r="AL212" s="14"/>
    </row>
    <row r="213" spans="1:38" s="11" customFormat="1" x14ac:dyDescent="0.2">
      <c r="A213" s="14"/>
      <c r="B213" s="14"/>
      <c r="C213" s="14"/>
      <c r="D213" s="23"/>
      <c r="E213" s="14"/>
      <c r="F213" s="14"/>
      <c r="G213" s="107"/>
      <c r="H213" s="107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14"/>
      <c r="AL213" s="14"/>
    </row>
    <row r="214" spans="1:38" s="11" customFormat="1" x14ac:dyDescent="0.2">
      <c r="A214" s="14"/>
      <c r="B214" s="14"/>
      <c r="C214" s="14"/>
      <c r="D214" s="23"/>
      <c r="E214" s="14"/>
      <c r="F214" s="14"/>
      <c r="G214" s="107"/>
      <c r="H214" s="107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16"/>
      <c r="AL214" s="14"/>
    </row>
    <row r="215" spans="1:38" s="11" customFormat="1" x14ac:dyDescent="0.2">
      <c r="A215" s="14"/>
      <c r="B215" s="14"/>
      <c r="C215" s="14"/>
      <c r="D215" s="23"/>
      <c r="E215" s="14"/>
      <c r="F215" s="14"/>
      <c r="G215" s="107"/>
      <c r="H215" s="107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17"/>
      <c r="AL215" s="14"/>
    </row>
    <row r="216" spans="1:38" s="11" customFormat="1" x14ac:dyDescent="0.2">
      <c r="A216" s="14"/>
      <c r="B216" s="14"/>
      <c r="C216" s="14"/>
      <c r="D216" s="23"/>
      <c r="E216" s="14"/>
      <c r="F216" s="14"/>
      <c r="G216" s="107"/>
      <c r="H216" s="107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17"/>
      <c r="AL216" s="14"/>
    </row>
    <row r="217" spans="1:38" s="11" customFormat="1" x14ac:dyDescent="0.2">
      <c r="A217" s="14"/>
      <c r="B217" s="14"/>
      <c r="C217" s="14"/>
      <c r="D217" s="23"/>
      <c r="E217" s="14"/>
      <c r="F217" s="14"/>
      <c r="G217" s="107"/>
      <c r="H217" s="107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17"/>
      <c r="AL217" s="14"/>
    </row>
    <row r="218" spans="1:38" s="11" customFormat="1" x14ac:dyDescent="0.2">
      <c r="A218" s="14"/>
      <c r="B218" s="14"/>
      <c r="C218" s="14"/>
      <c r="D218" s="23"/>
      <c r="E218" s="14"/>
      <c r="F218" s="14"/>
      <c r="G218" s="107"/>
      <c r="H218" s="107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17"/>
      <c r="AL218" s="14"/>
    </row>
    <row r="219" spans="1:38" s="11" customFormat="1" x14ac:dyDescent="0.2">
      <c r="A219" s="14"/>
      <c r="B219" s="14"/>
      <c r="C219" s="14"/>
      <c r="D219" s="23"/>
      <c r="E219" s="14"/>
      <c r="F219" s="14"/>
      <c r="G219" s="107"/>
      <c r="H219" s="107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18"/>
      <c r="AL219" s="14"/>
    </row>
    <row r="220" spans="1:38" s="11" customFormat="1" x14ac:dyDescent="0.2">
      <c r="A220" s="14"/>
      <c r="B220" s="14"/>
      <c r="C220" s="14"/>
      <c r="D220" s="23"/>
      <c r="E220" s="14"/>
      <c r="F220" s="14"/>
      <c r="G220" s="107"/>
      <c r="H220" s="107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4"/>
      <c r="AL220" s="14"/>
    </row>
    <row r="221" spans="1:38" s="11" customFormat="1" x14ac:dyDescent="0.2">
      <c r="A221" s="14"/>
      <c r="B221" s="14"/>
      <c r="C221" s="14"/>
      <c r="D221" s="23"/>
      <c r="E221" s="14"/>
      <c r="F221" s="14"/>
      <c r="G221" s="107"/>
      <c r="H221" s="107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"/>
      <c r="AL221" s="14"/>
    </row>
    <row r="222" spans="1:38" s="11" customFormat="1" x14ac:dyDescent="0.2">
      <c r="A222" s="14"/>
      <c r="B222" s="14"/>
      <c r="C222" s="14"/>
      <c r="D222" s="23"/>
      <c r="E222" s="14"/>
      <c r="F222" s="14"/>
      <c r="G222" s="107"/>
      <c r="H222" s="107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1"/>
      <c r="AL222" s="14"/>
    </row>
    <row r="223" spans="1:38" s="11" customFormat="1" x14ac:dyDescent="0.2">
      <c r="A223" s="14"/>
      <c r="B223" s="14"/>
      <c r="C223" s="14"/>
      <c r="D223" s="23"/>
      <c r="E223" s="14"/>
      <c r="F223" s="14"/>
      <c r="G223" s="107"/>
      <c r="H223" s="107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1"/>
      <c r="AL223" s="14"/>
    </row>
    <row r="224" spans="1:38" s="11" customFormat="1" x14ac:dyDescent="0.2">
      <c r="A224" s="14"/>
      <c r="B224" s="14"/>
      <c r="C224" s="14"/>
      <c r="D224" s="23"/>
      <c r="E224" s="14"/>
      <c r="F224" s="14"/>
      <c r="G224" s="107"/>
      <c r="H224" s="107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1"/>
      <c r="AL224" s="14"/>
    </row>
    <row r="225" spans="1:38" s="11" customFormat="1" x14ac:dyDescent="0.2">
      <c r="A225" s="14"/>
      <c r="B225" s="14"/>
      <c r="C225" s="14"/>
      <c r="D225" s="23"/>
      <c r="E225" s="14"/>
      <c r="F225" s="14"/>
      <c r="G225" s="107"/>
      <c r="H225" s="107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1"/>
      <c r="AL225" s="14"/>
    </row>
    <row r="226" spans="1:38" s="11" customFormat="1" x14ac:dyDescent="0.2">
      <c r="A226" s="14"/>
      <c r="B226" s="14"/>
      <c r="C226" s="14"/>
      <c r="D226" s="23"/>
      <c r="E226" s="14"/>
      <c r="F226" s="14"/>
      <c r="G226" s="107"/>
      <c r="H226" s="107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1"/>
      <c r="AL226" s="14"/>
    </row>
    <row r="227" spans="1:38" s="11" customFormat="1" x14ac:dyDescent="0.2">
      <c r="A227" s="14"/>
      <c r="B227" s="14"/>
      <c r="C227" s="14"/>
      <c r="D227" s="23"/>
      <c r="E227" s="14"/>
      <c r="F227" s="14"/>
      <c r="G227" s="107"/>
      <c r="H227" s="107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1"/>
      <c r="AL227" s="14"/>
    </row>
    <row r="228" spans="1:38" s="11" customFormat="1" x14ac:dyDescent="0.2">
      <c r="A228" s="14"/>
      <c r="B228" s="14"/>
      <c r="C228" s="14"/>
      <c r="D228" s="23"/>
      <c r="E228" s="14"/>
      <c r="F228" s="14"/>
      <c r="G228" s="107"/>
      <c r="H228" s="107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1"/>
      <c r="AL228" s="14"/>
    </row>
    <row r="229" spans="1:38" s="11" customFormat="1" x14ac:dyDescent="0.2">
      <c r="A229" s="14"/>
      <c r="B229" s="14"/>
      <c r="C229" s="14"/>
      <c r="D229" s="23"/>
      <c r="E229" s="14"/>
      <c r="F229" s="14"/>
      <c r="G229" s="107"/>
      <c r="H229" s="107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1"/>
      <c r="AL229" s="14"/>
    </row>
    <row r="230" spans="1:38" s="11" customFormat="1" x14ac:dyDescent="0.2">
      <c r="A230" s="14"/>
      <c r="B230" s="14"/>
      <c r="C230" s="14"/>
      <c r="D230" s="23"/>
      <c r="E230" s="14"/>
      <c r="F230" s="14"/>
      <c r="G230" s="107"/>
      <c r="H230" s="107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1"/>
      <c r="AL230" s="14"/>
    </row>
    <row r="231" spans="1:38" s="11" customFormat="1" x14ac:dyDescent="0.2">
      <c r="A231" s="14"/>
      <c r="B231" s="14"/>
      <c r="C231" s="14"/>
      <c r="D231" s="23"/>
      <c r="E231" s="14"/>
      <c r="F231" s="14"/>
      <c r="G231" s="107"/>
      <c r="H231" s="107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1"/>
      <c r="AL231" s="14"/>
    </row>
    <row r="232" spans="1:38" s="11" customFormat="1" x14ac:dyDescent="0.2">
      <c r="A232" s="14"/>
      <c r="B232" s="14"/>
      <c r="C232" s="14"/>
      <c r="D232" s="23"/>
      <c r="E232" s="14"/>
      <c r="F232" s="14"/>
      <c r="G232" s="107"/>
      <c r="H232" s="107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1"/>
      <c r="AL232" s="14"/>
    </row>
    <row r="233" spans="1:38" s="11" customFormat="1" x14ac:dyDescent="0.2">
      <c r="A233" s="14"/>
      <c r="B233" s="14"/>
      <c r="C233" s="14"/>
      <c r="D233" s="23"/>
      <c r="E233" s="14"/>
      <c r="F233" s="14"/>
      <c r="G233" s="107"/>
      <c r="H233" s="107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1"/>
      <c r="AL233" s="14"/>
    </row>
    <row r="234" spans="1:38" s="11" customFormat="1" x14ac:dyDescent="0.2">
      <c r="A234" s="14"/>
      <c r="B234" s="14"/>
      <c r="C234" s="14"/>
      <c r="D234" s="23"/>
      <c r="E234" s="14"/>
      <c r="F234" s="14"/>
      <c r="G234" s="107"/>
      <c r="H234" s="107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1"/>
      <c r="AL234" s="14"/>
    </row>
    <row r="235" spans="1:38" s="11" customFormat="1" x14ac:dyDescent="0.2">
      <c r="A235" s="14"/>
      <c r="B235" s="14"/>
      <c r="C235" s="14"/>
      <c r="D235" s="23"/>
      <c r="E235" s="14"/>
      <c r="F235" s="14"/>
      <c r="G235" s="107"/>
      <c r="H235" s="107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1"/>
      <c r="AL235" s="14"/>
    </row>
    <row r="236" spans="1:38" s="11" customFormat="1" x14ac:dyDescent="0.2">
      <c r="A236" s="14"/>
      <c r="B236" s="14"/>
      <c r="C236" s="14"/>
      <c r="D236" s="23"/>
      <c r="E236" s="14"/>
      <c r="F236" s="14"/>
      <c r="G236" s="107"/>
      <c r="H236" s="107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1"/>
      <c r="AL236" s="14"/>
    </row>
    <row r="237" spans="1:38" s="11" customFormat="1" x14ac:dyDescent="0.2">
      <c r="A237" s="14"/>
      <c r="B237" s="14"/>
      <c r="C237" s="14"/>
      <c r="D237" s="23"/>
      <c r="E237" s="14"/>
      <c r="F237" s="14"/>
      <c r="G237" s="107"/>
      <c r="H237" s="107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1"/>
      <c r="AL237" s="14"/>
    </row>
    <row r="238" spans="1:38" s="11" customFormat="1" x14ac:dyDescent="0.2">
      <c r="A238" s="14"/>
      <c r="B238" s="14"/>
      <c r="C238" s="14"/>
      <c r="D238" s="23"/>
      <c r="E238" s="14"/>
      <c r="F238" s="14"/>
      <c r="G238" s="107"/>
      <c r="H238" s="107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1"/>
      <c r="AL238" s="14"/>
    </row>
    <row r="239" spans="1:38" s="11" customFormat="1" x14ac:dyDescent="0.2">
      <c r="A239" s="14"/>
      <c r="B239" s="14"/>
      <c r="C239" s="14"/>
      <c r="D239" s="23"/>
      <c r="E239" s="14"/>
      <c r="F239" s="14"/>
      <c r="G239" s="107"/>
      <c r="H239" s="107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1"/>
      <c r="AL239" s="14"/>
    </row>
    <row r="240" spans="1:38" s="11" customFormat="1" x14ac:dyDescent="0.2">
      <c r="A240" s="14"/>
      <c r="B240" s="14"/>
      <c r="C240" s="14"/>
      <c r="D240" s="23"/>
      <c r="E240" s="14"/>
      <c r="F240" s="14"/>
      <c r="G240" s="107"/>
      <c r="H240" s="107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1"/>
      <c r="AL240" s="14"/>
    </row>
    <row r="241" spans="1:38" s="11" customFormat="1" x14ac:dyDescent="0.2">
      <c r="A241" s="14"/>
      <c r="B241" s="14"/>
      <c r="C241" s="14"/>
      <c r="D241" s="23"/>
      <c r="E241" s="14"/>
      <c r="F241" s="14"/>
      <c r="G241" s="107"/>
      <c r="H241" s="107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1"/>
      <c r="AL241" s="14"/>
    </row>
    <row r="242" spans="1:38" s="11" customFormat="1" x14ac:dyDescent="0.2">
      <c r="A242" s="14"/>
      <c r="B242" s="14"/>
      <c r="C242" s="14"/>
      <c r="D242" s="23"/>
      <c r="E242" s="14"/>
      <c r="F242" s="14"/>
      <c r="G242" s="107"/>
      <c r="H242" s="107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1"/>
      <c r="AL242" s="14"/>
    </row>
    <row r="243" spans="1:38" s="11" customFormat="1" x14ac:dyDescent="0.2">
      <c r="A243" s="14"/>
      <c r="B243" s="14"/>
      <c r="C243" s="14"/>
      <c r="D243" s="23"/>
      <c r="E243" s="14"/>
      <c r="F243" s="14"/>
      <c r="G243" s="107"/>
      <c r="H243" s="107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1"/>
      <c r="AL243" s="14"/>
    </row>
    <row r="244" spans="1:38" s="11" customFormat="1" x14ac:dyDescent="0.2">
      <c r="A244" s="14"/>
      <c r="B244" s="14"/>
      <c r="C244" s="14"/>
      <c r="D244" s="23"/>
      <c r="E244" s="14"/>
      <c r="F244" s="14"/>
      <c r="G244" s="107"/>
      <c r="H244" s="107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1"/>
      <c r="AL244" s="14"/>
    </row>
    <row r="245" spans="1:38" s="11" customFormat="1" x14ac:dyDescent="0.2">
      <c r="A245" s="14"/>
      <c r="B245" s="14"/>
      <c r="C245" s="14"/>
      <c r="D245" s="23"/>
      <c r="E245" s="14"/>
      <c r="F245" s="14"/>
      <c r="G245" s="107"/>
      <c r="H245" s="107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1"/>
      <c r="AL245" s="14"/>
    </row>
    <row r="246" spans="1:38" s="11" customFormat="1" x14ac:dyDescent="0.2">
      <c r="A246" s="14"/>
      <c r="B246" s="14"/>
      <c r="C246" s="14"/>
      <c r="D246" s="23"/>
      <c r="E246" s="14"/>
      <c r="F246" s="14"/>
      <c r="G246" s="107"/>
      <c r="H246" s="107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1"/>
      <c r="AL246" s="14"/>
    </row>
    <row r="247" spans="1:38" s="11" customFormat="1" x14ac:dyDescent="0.2">
      <c r="A247" s="14"/>
      <c r="B247" s="14"/>
      <c r="C247" s="14"/>
      <c r="D247" s="23"/>
      <c r="E247" s="14"/>
      <c r="F247" s="14"/>
      <c r="G247" s="107"/>
      <c r="H247" s="107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1"/>
      <c r="AL247" s="14"/>
    </row>
    <row r="248" spans="1:38" s="11" customFormat="1" x14ac:dyDescent="0.2">
      <c r="A248" s="14"/>
      <c r="B248" s="14"/>
      <c r="C248" s="14"/>
      <c r="D248" s="23"/>
      <c r="E248" s="14"/>
      <c r="F248" s="14"/>
      <c r="G248" s="107"/>
      <c r="H248" s="107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1"/>
      <c r="AL248" s="14"/>
    </row>
    <row r="249" spans="1:38" s="11" customFormat="1" x14ac:dyDescent="0.2">
      <c r="A249" s="14"/>
      <c r="B249" s="14"/>
      <c r="C249" s="14"/>
      <c r="D249" s="23"/>
      <c r="E249" s="14"/>
      <c r="F249" s="14"/>
      <c r="G249" s="107"/>
      <c r="H249" s="107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1"/>
      <c r="AL249" s="14"/>
    </row>
    <row r="250" spans="1:38" s="11" customFormat="1" x14ac:dyDescent="0.2">
      <c r="A250" s="14"/>
      <c r="B250" s="14"/>
      <c r="C250" s="14"/>
      <c r="D250" s="23"/>
      <c r="E250" s="14"/>
      <c r="F250" s="14"/>
      <c r="G250" s="107"/>
      <c r="H250" s="107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1"/>
      <c r="AL250" s="14"/>
    </row>
    <row r="251" spans="1:38" s="11" customFormat="1" x14ac:dyDescent="0.2">
      <c r="A251" s="14"/>
      <c r="B251" s="14"/>
      <c r="C251" s="14"/>
      <c r="D251" s="23"/>
      <c r="E251" s="14"/>
      <c r="F251" s="14"/>
      <c r="G251" s="107"/>
      <c r="H251" s="107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1"/>
      <c r="AL251" s="14"/>
    </row>
    <row r="252" spans="1:38" s="11" customFormat="1" x14ac:dyDescent="0.2">
      <c r="A252" s="14"/>
      <c r="B252" s="14"/>
      <c r="C252" s="14"/>
      <c r="D252" s="23"/>
      <c r="E252" s="14"/>
      <c r="F252" s="14"/>
      <c r="G252" s="107"/>
      <c r="H252" s="107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1"/>
      <c r="AL252" s="14"/>
    </row>
    <row r="253" spans="1:38" s="11" customFormat="1" x14ac:dyDescent="0.2">
      <c r="A253" s="14"/>
      <c r="B253" s="14"/>
      <c r="C253" s="14"/>
      <c r="D253" s="23"/>
      <c r="E253" s="14"/>
      <c r="F253" s="14"/>
      <c r="G253" s="107"/>
      <c r="H253" s="107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1"/>
      <c r="AL253" s="14"/>
    </row>
    <row r="254" spans="1:38" s="11" customFormat="1" x14ac:dyDescent="0.2">
      <c r="A254" s="14"/>
      <c r="B254" s="14"/>
      <c r="C254" s="14"/>
      <c r="D254" s="23"/>
      <c r="E254" s="14"/>
      <c r="F254" s="14"/>
      <c r="G254" s="107"/>
      <c r="H254" s="107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1"/>
      <c r="AL254" s="14"/>
    </row>
    <row r="255" spans="1:38" s="11" customFormat="1" x14ac:dyDescent="0.2">
      <c r="A255" s="14"/>
      <c r="B255" s="14"/>
      <c r="C255" s="14"/>
      <c r="D255" s="23"/>
      <c r="E255" s="14"/>
      <c r="F255" s="14"/>
      <c r="G255" s="107"/>
      <c r="H255" s="107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1"/>
      <c r="AL255" s="14"/>
    </row>
    <row r="256" spans="1:38" s="11" customFormat="1" x14ac:dyDescent="0.2">
      <c r="A256" s="14"/>
      <c r="B256" s="14"/>
      <c r="C256" s="14"/>
      <c r="D256" s="23"/>
      <c r="E256" s="14"/>
      <c r="F256" s="14"/>
      <c r="G256" s="107"/>
      <c r="H256" s="107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1"/>
      <c r="AL256" s="14"/>
    </row>
    <row r="257" spans="1:38" s="11" customFormat="1" x14ac:dyDescent="0.2">
      <c r="A257" s="14"/>
      <c r="B257" s="14"/>
      <c r="C257" s="14"/>
      <c r="D257" s="23"/>
      <c r="E257" s="14"/>
      <c r="F257" s="14"/>
      <c r="G257" s="107"/>
      <c r="H257" s="107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1"/>
      <c r="AL257" s="14"/>
    </row>
    <row r="258" spans="1:38" s="11" customFormat="1" x14ac:dyDescent="0.2">
      <c r="A258" s="14"/>
      <c r="B258" s="14"/>
      <c r="C258" s="14"/>
      <c r="D258" s="23"/>
      <c r="E258" s="14"/>
      <c r="F258" s="14"/>
      <c r="G258" s="107"/>
      <c r="H258" s="107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1"/>
      <c r="AL258" s="14"/>
    </row>
    <row r="259" spans="1:38" s="11" customFormat="1" x14ac:dyDescent="0.2">
      <c r="A259" s="14"/>
      <c r="B259" s="14"/>
      <c r="C259" s="14"/>
      <c r="D259" s="23"/>
      <c r="E259" s="14"/>
      <c r="F259" s="14"/>
      <c r="G259" s="107"/>
      <c r="H259" s="107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1"/>
      <c r="AL259" s="14"/>
    </row>
    <row r="260" spans="1:38" s="11" customFormat="1" x14ac:dyDescent="0.2">
      <c r="A260" s="14"/>
      <c r="B260" s="14"/>
      <c r="C260" s="14"/>
      <c r="D260" s="23"/>
      <c r="E260" s="14"/>
      <c r="F260" s="14"/>
      <c r="G260" s="107"/>
      <c r="H260" s="107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1"/>
      <c r="AL260" s="14"/>
    </row>
    <row r="261" spans="1:38" s="11" customFormat="1" x14ac:dyDescent="0.2">
      <c r="A261" s="14"/>
      <c r="B261" s="14"/>
      <c r="C261" s="14"/>
      <c r="D261" s="23"/>
      <c r="E261" s="14"/>
      <c r="F261" s="14"/>
      <c r="G261" s="107"/>
      <c r="H261" s="107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1"/>
      <c r="AL261" s="14"/>
    </row>
    <row r="262" spans="1:38" s="11" customFormat="1" x14ac:dyDescent="0.2">
      <c r="A262" s="14"/>
      <c r="B262" s="14"/>
      <c r="C262" s="14"/>
      <c r="D262" s="23"/>
      <c r="E262" s="14"/>
      <c r="F262" s="14"/>
      <c r="G262" s="107"/>
      <c r="H262" s="107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1"/>
      <c r="AL262" s="14"/>
    </row>
    <row r="263" spans="1:38" s="11" customFormat="1" x14ac:dyDescent="0.2">
      <c r="A263" s="14"/>
      <c r="B263" s="14"/>
      <c r="C263" s="14"/>
      <c r="D263" s="23"/>
      <c r="E263" s="14"/>
      <c r="F263" s="14"/>
      <c r="G263" s="107"/>
      <c r="H263" s="107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1"/>
      <c r="AL263" s="14"/>
    </row>
    <row r="264" spans="1:38" s="11" customFormat="1" x14ac:dyDescent="0.2">
      <c r="A264" s="14"/>
      <c r="B264" s="14"/>
      <c r="C264" s="14"/>
      <c r="D264" s="23"/>
      <c r="E264" s="14"/>
      <c r="F264" s="14"/>
      <c r="G264" s="107"/>
      <c r="H264" s="107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1"/>
      <c r="AL264" s="14"/>
    </row>
    <row r="265" spans="1:38" s="11" customFormat="1" x14ac:dyDescent="0.2">
      <c r="A265" s="14"/>
      <c r="B265" s="14"/>
      <c r="C265" s="14"/>
      <c r="D265" s="23"/>
      <c r="E265" s="14"/>
      <c r="F265" s="14"/>
      <c r="G265" s="107"/>
      <c r="H265" s="107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1"/>
      <c r="AL265" s="14"/>
    </row>
    <row r="266" spans="1:38" s="11" customFormat="1" x14ac:dyDescent="0.2">
      <c r="A266" s="14"/>
      <c r="B266" s="14"/>
      <c r="C266" s="14"/>
      <c r="D266" s="23"/>
      <c r="E266" s="14"/>
      <c r="F266" s="14"/>
      <c r="G266" s="107"/>
      <c r="H266" s="107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1"/>
      <c r="AL266" s="14"/>
    </row>
    <row r="267" spans="1:38" s="11" customFormat="1" x14ac:dyDescent="0.2">
      <c r="A267" s="14"/>
      <c r="B267" s="14"/>
      <c r="C267" s="14"/>
      <c r="D267" s="23"/>
      <c r="E267" s="14"/>
      <c r="F267" s="14"/>
      <c r="G267" s="107"/>
      <c r="H267" s="107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1"/>
      <c r="AL267" s="14"/>
    </row>
    <row r="268" spans="1:38" s="11" customFormat="1" x14ac:dyDescent="0.2">
      <c r="A268" s="14"/>
      <c r="B268" s="14"/>
      <c r="C268" s="14"/>
      <c r="D268" s="23"/>
      <c r="E268" s="14"/>
      <c r="F268" s="14"/>
      <c r="G268" s="107"/>
      <c r="H268" s="107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1"/>
      <c r="AL268" s="14"/>
    </row>
    <row r="269" spans="1:38" s="11" customFormat="1" x14ac:dyDescent="0.2">
      <c r="A269" s="14"/>
      <c r="B269" s="14"/>
      <c r="C269" s="14"/>
      <c r="D269" s="23"/>
      <c r="E269" s="14"/>
      <c r="F269" s="14"/>
      <c r="G269" s="107"/>
      <c r="H269" s="107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1"/>
      <c r="AL269" s="14"/>
    </row>
    <row r="270" spans="1:38" s="11" customFormat="1" x14ac:dyDescent="0.2">
      <c r="A270" s="14"/>
      <c r="B270" s="14"/>
      <c r="C270" s="14"/>
      <c r="D270" s="23"/>
      <c r="E270" s="14"/>
      <c r="F270" s="14"/>
      <c r="G270" s="107"/>
      <c r="H270" s="107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1"/>
      <c r="AL270" s="14"/>
    </row>
    <row r="271" spans="1:38" s="11" customFormat="1" x14ac:dyDescent="0.2">
      <c r="A271" s="14"/>
      <c r="B271" s="14"/>
      <c r="C271" s="14"/>
      <c r="D271" s="23"/>
      <c r="E271" s="14"/>
      <c r="F271" s="14"/>
      <c r="G271" s="107"/>
      <c r="H271" s="107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1"/>
      <c r="AL271" s="14"/>
    </row>
    <row r="272" spans="1:38" s="11" customFormat="1" x14ac:dyDescent="0.2">
      <c r="A272" s="14"/>
      <c r="B272" s="14"/>
      <c r="C272" s="14"/>
      <c r="D272" s="23"/>
      <c r="E272" s="14"/>
      <c r="F272" s="14"/>
      <c r="G272" s="107"/>
      <c r="H272" s="107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1"/>
      <c r="AL272" s="14"/>
    </row>
    <row r="273" spans="1:38" s="11" customFormat="1" x14ac:dyDescent="0.2">
      <c r="A273" s="14"/>
      <c r="B273" s="14"/>
      <c r="C273" s="14"/>
      <c r="D273" s="23"/>
      <c r="E273" s="14"/>
      <c r="F273" s="14"/>
      <c r="G273" s="107"/>
      <c r="H273" s="107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1"/>
      <c r="AL273" s="14"/>
    </row>
    <row r="274" spans="1:38" s="11" customFormat="1" x14ac:dyDescent="0.2">
      <c r="A274" s="14"/>
      <c r="B274" s="14"/>
      <c r="C274" s="14"/>
      <c r="D274" s="23"/>
      <c r="E274" s="14"/>
      <c r="F274" s="14"/>
      <c r="G274" s="107"/>
      <c r="H274" s="107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1"/>
      <c r="AL274" s="14"/>
    </row>
    <row r="275" spans="1:38" s="11" customFormat="1" x14ac:dyDescent="0.2">
      <c r="A275" s="14"/>
      <c r="B275" s="14"/>
      <c r="C275" s="14"/>
      <c r="D275" s="23"/>
      <c r="E275" s="14"/>
      <c r="F275" s="14"/>
      <c r="G275" s="107"/>
      <c r="H275" s="107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1"/>
      <c r="AL275" s="14"/>
    </row>
    <row r="276" spans="1:38" s="11" customFormat="1" x14ac:dyDescent="0.2">
      <c r="A276" s="14"/>
      <c r="B276" s="14"/>
      <c r="C276" s="14"/>
      <c r="D276" s="23"/>
      <c r="E276" s="14"/>
      <c r="F276" s="14"/>
      <c r="G276" s="107"/>
      <c r="H276" s="107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1"/>
      <c r="AL276" s="14"/>
    </row>
    <row r="277" spans="1:38" s="11" customFormat="1" x14ac:dyDescent="0.2">
      <c r="A277" s="14"/>
      <c r="B277" s="14"/>
      <c r="C277" s="14"/>
      <c r="D277" s="23"/>
      <c r="E277" s="14"/>
      <c r="F277" s="14"/>
      <c r="G277" s="107"/>
      <c r="H277" s="107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1"/>
      <c r="AL277" s="14"/>
    </row>
    <row r="278" spans="1:38" s="11" customFormat="1" x14ac:dyDescent="0.2">
      <c r="A278" s="14"/>
      <c r="B278" s="14"/>
      <c r="C278" s="14"/>
      <c r="D278" s="23"/>
      <c r="E278" s="14"/>
      <c r="F278" s="14"/>
      <c r="G278" s="107"/>
      <c r="H278" s="107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1"/>
      <c r="AL278" s="14"/>
    </row>
    <row r="279" spans="1:38" s="11" customFormat="1" x14ac:dyDescent="0.2">
      <c r="A279" s="14"/>
      <c r="B279" s="14"/>
      <c r="C279" s="14"/>
      <c r="D279" s="23"/>
      <c r="E279" s="14"/>
      <c r="F279" s="14"/>
      <c r="G279" s="107"/>
      <c r="H279" s="107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1"/>
      <c r="AL279" s="14"/>
    </row>
    <row r="280" spans="1:38" s="11" customFormat="1" x14ac:dyDescent="0.2">
      <c r="A280" s="14"/>
      <c r="B280" s="14"/>
      <c r="C280" s="14"/>
      <c r="D280" s="23"/>
      <c r="E280" s="14"/>
      <c r="F280" s="14"/>
      <c r="G280" s="107"/>
      <c r="H280" s="107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1"/>
      <c r="AL280" s="14"/>
    </row>
    <row r="281" spans="1:38" s="11" customFormat="1" x14ac:dyDescent="0.2">
      <c r="A281" s="14"/>
      <c r="B281" s="14"/>
      <c r="C281" s="14"/>
      <c r="D281" s="23"/>
      <c r="E281" s="14"/>
      <c r="F281" s="14"/>
      <c r="G281" s="107"/>
      <c r="H281" s="107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1"/>
      <c r="AL281" s="14"/>
    </row>
    <row r="282" spans="1:38" s="11" customFormat="1" x14ac:dyDescent="0.2">
      <c r="A282" s="14"/>
      <c r="B282" s="14"/>
      <c r="C282" s="14"/>
      <c r="D282" s="23"/>
      <c r="E282" s="14"/>
      <c r="F282" s="14"/>
      <c r="G282" s="107"/>
      <c r="H282" s="107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1"/>
      <c r="AL282" s="14"/>
    </row>
    <row r="283" spans="1:38" s="11" customFormat="1" x14ac:dyDescent="0.2">
      <c r="A283" s="14"/>
      <c r="B283" s="14"/>
      <c r="C283" s="14"/>
      <c r="D283" s="23"/>
      <c r="E283" s="14"/>
      <c r="F283" s="14"/>
      <c r="G283" s="107"/>
      <c r="H283" s="107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1"/>
      <c r="AL283" s="14"/>
    </row>
    <row r="284" spans="1:38" s="11" customFormat="1" x14ac:dyDescent="0.2">
      <c r="A284" s="14"/>
      <c r="B284" s="14"/>
      <c r="C284" s="14"/>
      <c r="D284" s="23"/>
      <c r="E284" s="14"/>
      <c r="F284" s="14"/>
      <c r="G284" s="107"/>
      <c r="H284" s="107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1"/>
      <c r="AL284" s="14"/>
    </row>
    <row r="285" spans="1:38" s="11" customFormat="1" x14ac:dyDescent="0.2">
      <c r="A285" s="14"/>
      <c r="B285" s="14"/>
      <c r="C285" s="14"/>
      <c r="D285" s="23"/>
      <c r="E285" s="14"/>
      <c r="F285" s="14"/>
      <c r="G285" s="107"/>
      <c r="H285" s="107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1"/>
      <c r="AL285" s="14"/>
    </row>
    <row r="286" spans="1:38" s="11" customFormat="1" x14ac:dyDescent="0.2">
      <c r="A286" s="14"/>
      <c r="B286" s="14"/>
      <c r="C286" s="14"/>
      <c r="D286" s="23"/>
      <c r="E286" s="14"/>
      <c r="F286" s="14"/>
      <c r="G286" s="107"/>
      <c r="H286" s="107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1"/>
      <c r="AL286" s="14"/>
    </row>
    <row r="287" spans="1:38" s="11" customFormat="1" x14ac:dyDescent="0.2">
      <c r="A287" s="14"/>
      <c r="B287" s="14"/>
      <c r="C287" s="14"/>
      <c r="D287" s="23"/>
      <c r="E287" s="14"/>
      <c r="F287" s="14"/>
      <c r="G287" s="107"/>
      <c r="H287" s="107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1"/>
      <c r="AL287" s="14"/>
    </row>
    <row r="288" spans="1:38" s="11" customFormat="1" x14ac:dyDescent="0.2">
      <c r="A288" s="14"/>
      <c r="B288" s="14"/>
      <c r="C288" s="14"/>
      <c r="D288" s="23"/>
      <c r="E288" s="14"/>
      <c r="F288" s="14"/>
      <c r="G288" s="107"/>
      <c r="H288" s="107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1"/>
      <c r="AL288" s="14"/>
    </row>
    <row r="289" spans="1:38" s="11" customFormat="1" x14ac:dyDescent="0.2">
      <c r="A289" s="14"/>
      <c r="B289" s="14"/>
      <c r="C289" s="14"/>
      <c r="D289" s="23"/>
      <c r="E289" s="14"/>
      <c r="F289" s="14"/>
      <c r="G289" s="107"/>
      <c r="H289" s="107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1"/>
      <c r="AL289" s="14"/>
    </row>
    <row r="290" spans="1:38" s="11" customFormat="1" x14ac:dyDescent="0.2">
      <c r="A290" s="14"/>
      <c r="B290" s="14"/>
      <c r="C290" s="14"/>
      <c r="D290" s="23"/>
      <c r="E290" s="14"/>
      <c r="F290" s="14"/>
      <c r="G290" s="107"/>
      <c r="H290" s="107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1"/>
      <c r="AL290" s="14"/>
    </row>
    <row r="291" spans="1:38" s="11" customFormat="1" x14ac:dyDescent="0.2">
      <c r="A291" s="14"/>
      <c r="B291" s="14"/>
      <c r="C291" s="14"/>
      <c r="D291" s="23"/>
      <c r="E291" s="14"/>
      <c r="F291" s="14"/>
      <c r="G291" s="107"/>
      <c r="H291" s="107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1"/>
      <c r="AL291" s="14"/>
    </row>
    <row r="292" spans="1:38" s="11" customFormat="1" x14ac:dyDescent="0.2">
      <c r="A292" s="14"/>
      <c r="B292" s="14"/>
      <c r="C292" s="14"/>
      <c r="D292" s="23"/>
      <c r="E292" s="14"/>
      <c r="F292" s="14"/>
      <c r="G292" s="107"/>
      <c r="H292" s="107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1"/>
      <c r="AL292" s="14"/>
    </row>
    <row r="293" spans="1:38" s="11" customFormat="1" x14ac:dyDescent="0.2">
      <c r="A293" s="14"/>
      <c r="B293" s="14"/>
      <c r="C293" s="14"/>
      <c r="D293" s="23"/>
      <c r="E293" s="14"/>
      <c r="F293" s="14"/>
      <c r="G293" s="107"/>
      <c r="H293" s="107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1"/>
      <c r="AL293" s="14"/>
    </row>
    <row r="294" spans="1:38" s="11" customFormat="1" x14ac:dyDescent="0.2">
      <c r="A294" s="14"/>
      <c r="B294" s="14"/>
      <c r="C294" s="14"/>
      <c r="D294" s="23"/>
      <c r="E294" s="14"/>
      <c r="F294" s="14"/>
      <c r="G294" s="107"/>
      <c r="H294" s="107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1"/>
      <c r="AL294" s="14"/>
    </row>
    <row r="295" spans="1:38" s="11" customFormat="1" x14ac:dyDescent="0.2">
      <c r="A295" s="14"/>
      <c r="B295" s="14"/>
      <c r="C295" s="14"/>
      <c r="D295" s="23"/>
      <c r="E295" s="14"/>
      <c r="F295" s="14"/>
      <c r="G295" s="107"/>
      <c r="H295" s="107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1"/>
      <c r="AL295" s="14"/>
    </row>
    <row r="296" spans="1:38" s="11" customFormat="1" x14ac:dyDescent="0.2">
      <c r="A296" s="14"/>
      <c r="B296" s="14"/>
      <c r="C296" s="14"/>
      <c r="D296" s="23"/>
      <c r="E296" s="14"/>
      <c r="F296" s="14"/>
      <c r="G296" s="107"/>
      <c r="H296" s="107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1"/>
      <c r="AL296" s="14"/>
    </row>
    <row r="297" spans="1:38" s="11" customFormat="1" x14ac:dyDescent="0.2">
      <c r="A297" s="14"/>
      <c r="B297" s="14"/>
      <c r="C297" s="14"/>
      <c r="D297" s="23"/>
      <c r="E297" s="14"/>
      <c r="F297" s="14"/>
      <c r="G297" s="107"/>
      <c r="H297" s="107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1"/>
      <c r="AL297" s="14"/>
    </row>
    <row r="298" spans="1:38" s="11" customFormat="1" x14ac:dyDescent="0.2">
      <c r="A298" s="14"/>
      <c r="B298" s="14"/>
      <c r="C298" s="14"/>
      <c r="D298" s="23"/>
      <c r="E298" s="14"/>
      <c r="F298" s="14"/>
      <c r="G298" s="107"/>
      <c r="H298" s="107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1"/>
      <c r="AL298" s="14"/>
    </row>
    <row r="299" spans="1:38" s="11" customFormat="1" x14ac:dyDescent="0.2">
      <c r="A299" s="14"/>
      <c r="B299" s="14"/>
      <c r="C299" s="14"/>
      <c r="D299" s="23"/>
      <c r="E299" s="14"/>
      <c r="F299" s="14"/>
      <c r="G299" s="107"/>
      <c r="H299" s="107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1"/>
      <c r="AL299" s="14"/>
    </row>
    <row r="300" spans="1:38" s="11" customFormat="1" x14ac:dyDescent="0.2">
      <c r="A300" s="14"/>
      <c r="B300" s="14"/>
      <c r="C300" s="14"/>
      <c r="D300" s="23"/>
      <c r="E300" s="14"/>
      <c r="F300" s="14"/>
      <c r="G300" s="107"/>
      <c r="H300" s="107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1"/>
      <c r="AL300" s="14"/>
    </row>
    <row r="301" spans="1:38" s="11" customFormat="1" x14ac:dyDescent="0.2">
      <c r="A301" s="14"/>
      <c r="B301" s="14"/>
      <c r="C301" s="14"/>
      <c r="D301" s="23"/>
      <c r="E301" s="14"/>
      <c r="F301" s="14"/>
      <c r="G301" s="107"/>
      <c r="H301" s="107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1"/>
      <c r="AL301" s="14"/>
    </row>
    <row r="302" spans="1:38" s="11" customFormat="1" x14ac:dyDescent="0.2">
      <c r="A302" s="14"/>
      <c r="B302" s="14"/>
      <c r="C302" s="14"/>
      <c r="D302" s="23"/>
      <c r="E302" s="14"/>
      <c r="F302" s="14"/>
      <c r="G302" s="107"/>
      <c r="H302" s="107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1"/>
      <c r="AL302" s="14"/>
    </row>
    <row r="303" spans="1:38" s="11" customFormat="1" x14ac:dyDescent="0.2">
      <c r="A303" s="14"/>
      <c r="B303" s="14"/>
      <c r="C303" s="14"/>
      <c r="D303" s="23"/>
      <c r="E303" s="14"/>
      <c r="F303" s="14"/>
      <c r="G303" s="107"/>
      <c r="H303" s="107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1"/>
      <c r="AL303" s="14"/>
    </row>
    <row r="304" spans="1:38" s="11" customFormat="1" x14ac:dyDescent="0.2">
      <c r="A304" s="14"/>
      <c r="B304" s="14"/>
      <c r="C304" s="14"/>
      <c r="D304" s="23"/>
      <c r="E304" s="14"/>
      <c r="F304" s="14"/>
      <c r="G304" s="107"/>
      <c r="H304" s="107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1"/>
      <c r="AL304" s="14"/>
    </row>
    <row r="305" spans="1:38" s="11" customFormat="1" x14ac:dyDescent="0.2">
      <c r="A305" s="14"/>
      <c r="B305" s="14"/>
      <c r="C305" s="14"/>
      <c r="D305" s="23"/>
      <c r="E305" s="14"/>
      <c r="F305" s="14"/>
      <c r="G305" s="107"/>
      <c r="H305" s="107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1"/>
      <c r="AL305" s="14"/>
    </row>
    <row r="306" spans="1:38" s="11" customFormat="1" x14ac:dyDescent="0.2">
      <c r="A306" s="14"/>
      <c r="B306" s="14"/>
      <c r="C306" s="14"/>
      <c r="D306" s="23"/>
      <c r="E306" s="14"/>
      <c r="F306" s="14"/>
      <c r="G306" s="107"/>
      <c r="H306" s="107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1"/>
      <c r="AL306" s="14"/>
    </row>
    <row r="307" spans="1:38" s="11" customFormat="1" x14ac:dyDescent="0.2">
      <c r="A307" s="14"/>
      <c r="B307" s="14"/>
      <c r="C307" s="14"/>
      <c r="D307" s="23"/>
      <c r="E307" s="14"/>
      <c r="F307" s="14"/>
      <c r="G307" s="107"/>
      <c r="H307" s="107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1"/>
      <c r="AL307" s="14"/>
    </row>
    <row r="308" spans="1:38" s="11" customFormat="1" x14ac:dyDescent="0.2">
      <c r="A308" s="14"/>
      <c r="B308" s="14"/>
      <c r="C308" s="14"/>
      <c r="D308" s="23"/>
      <c r="E308" s="14"/>
      <c r="F308" s="14"/>
      <c r="G308" s="107"/>
      <c r="H308" s="107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1"/>
      <c r="AL308" s="14"/>
    </row>
    <row r="309" spans="1:38" s="11" customFormat="1" x14ac:dyDescent="0.2">
      <c r="A309" s="14"/>
      <c r="B309" s="14"/>
      <c r="C309" s="14"/>
      <c r="D309" s="23"/>
      <c r="E309" s="14"/>
      <c r="F309" s="14"/>
      <c r="G309" s="107"/>
      <c r="H309" s="107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1"/>
      <c r="AL309" s="14"/>
    </row>
    <row r="310" spans="1:38" s="11" customFormat="1" x14ac:dyDescent="0.2">
      <c r="A310" s="14"/>
      <c r="B310" s="14"/>
      <c r="C310" s="14"/>
      <c r="D310" s="23"/>
      <c r="E310" s="14"/>
      <c r="F310" s="14"/>
      <c r="G310" s="107"/>
      <c r="H310" s="107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1"/>
      <c r="AL310" s="14"/>
    </row>
    <row r="311" spans="1:38" s="11" customFormat="1" x14ac:dyDescent="0.2">
      <c r="A311" s="14"/>
      <c r="B311" s="14"/>
      <c r="C311" s="14"/>
      <c r="D311" s="23"/>
      <c r="E311" s="14"/>
      <c r="F311" s="14"/>
      <c r="G311" s="107"/>
      <c r="H311" s="107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1"/>
      <c r="AL311" s="14"/>
    </row>
    <row r="312" spans="1:38" s="11" customFormat="1" x14ac:dyDescent="0.2">
      <c r="A312" s="14"/>
      <c r="B312" s="14"/>
      <c r="C312" s="14"/>
      <c r="D312" s="23"/>
      <c r="E312" s="14"/>
      <c r="F312" s="14"/>
      <c r="G312" s="107"/>
      <c r="H312" s="107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1"/>
      <c r="AL312" s="14"/>
    </row>
    <row r="313" spans="1:38" s="11" customFormat="1" x14ac:dyDescent="0.2">
      <c r="A313" s="14"/>
      <c r="B313" s="14"/>
      <c r="C313" s="14"/>
      <c r="D313" s="23"/>
      <c r="E313" s="14"/>
      <c r="F313" s="14"/>
      <c r="G313" s="107"/>
      <c r="H313" s="107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1"/>
      <c r="AL313" s="14"/>
    </row>
    <row r="314" spans="1:38" s="11" customFormat="1" x14ac:dyDescent="0.2">
      <c r="A314" s="14"/>
      <c r="B314" s="14"/>
      <c r="C314" s="14"/>
      <c r="D314" s="23"/>
      <c r="E314" s="14"/>
      <c r="F314" s="14"/>
      <c r="G314" s="107"/>
      <c r="H314" s="107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1"/>
      <c r="AL314" s="14"/>
    </row>
    <row r="315" spans="1:38" s="11" customFormat="1" x14ac:dyDescent="0.2">
      <c r="A315" s="14"/>
      <c r="B315" s="14"/>
      <c r="C315" s="14"/>
      <c r="D315" s="23"/>
      <c r="E315" s="14"/>
      <c r="F315" s="14"/>
      <c r="G315" s="107"/>
      <c r="H315" s="107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1"/>
      <c r="AL315" s="14"/>
    </row>
    <row r="316" spans="1:38" s="11" customFormat="1" x14ac:dyDescent="0.2">
      <c r="A316" s="14"/>
      <c r="B316" s="14"/>
      <c r="C316" s="14"/>
      <c r="D316" s="23"/>
      <c r="E316" s="14"/>
      <c r="F316" s="14"/>
      <c r="G316" s="107"/>
      <c r="H316" s="107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1"/>
      <c r="AL316" s="14"/>
    </row>
    <row r="317" spans="1:38" s="11" customFormat="1" x14ac:dyDescent="0.2">
      <c r="A317" s="14"/>
      <c r="B317" s="14"/>
      <c r="C317" s="14"/>
      <c r="D317" s="23"/>
      <c r="E317" s="14"/>
      <c r="F317" s="14"/>
      <c r="G317" s="107"/>
      <c r="H317" s="107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1"/>
      <c r="AL317" s="14"/>
    </row>
    <row r="318" spans="1:38" s="11" customFormat="1" x14ac:dyDescent="0.2">
      <c r="A318" s="14"/>
      <c r="B318" s="14"/>
      <c r="C318" s="14"/>
      <c r="D318" s="23"/>
      <c r="E318" s="14"/>
      <c r="F318" s="14"/>
      <c r="G318" s="107"/>
      <c r="H318" s="107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1"/>
      <c r="AL318" s="14"/>
    </row>
    <row r="319" spans="1:38" s="11" customFormat="1" x14ac:dyDescent="0.2">
      <c r="A319" s="14"/>
      <c r="B319" s="14"/>
      <c r="C319" s="14"/>
      <c r="D319" s="23"/>
      <c r="E319" s="14"/>
      <c r="F319" s="14"/>
      <c r="G319" s="107"/>
      <c r="H319" s="107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1"/>
      <c r="AL319" s="14"/>
    </row>
    <row r="320" spans="1:38" s="11" customFormat="1" x14ac:dyDescent="0.2">
      <c r="A320" s="14"/>
      <c r="B320" s="14"/>
      <c r="C320" s="14"/>
      <c r="D320" s="23"/>
      <c r="E320" s="14"/>
      <c r="F320" s="14"/>
      <c r="G320" s="107"/>
      <c r="H320" s="107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1"/>
      <c r="AL320" s="14"/>
    </row>
    <row r="321" spans="1:38" s="11" customFormat="1" x14ac:dyDescent="0.2">
      <c r="A321" s="14"/>
      <c r="B321" s="14"/>
      <c r="C321" s="14"/>
      <c r="D321" s="23"/>
      <c r="E321" s="14"/>
      <c r="F321" s="14"/>
      <c r="G321" s="107"/>
      <c r="H321" s="107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1"/>
      <c r="AL321" s="14"/>
    </row>
    <row r="322" spans="1:38" s="11" customFormat="1" x14ac:dyDescent="0.2">
      <c r="A322" s="14"/>
      <c r="B322" s="14"/>
      <c r="C322" s="14"/>
      <c r="D322" s="23"/>
      <c r="E322" s="14"/>
      <c r="F322" s="14"/>
      <c r="G322" s="107"/>
      <c r="H322" s="107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1"/>
      <c r="AL322" s="14"/>
    </row>
    <row r="323" spans="1:38" s="11" customFormat="1" x14ac:dyDescent="0.2">
      <c r="A323" s="14"/>
      <c r="B323" s="14"/>
      <c r="C323" s="14"/>
      <c r="D323" s="23"/>
      <c r="E323" s="14"/>
      <c r="F323" s="14"/>
      <c r="G323" s="107"/>
      <c r="H323" s="107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1"/>
      <c r="AL323" s="14"/>
    </row>
    <row r="324" spans="1:38" s="11" customFormat="1" x14ac:dyDescent="0.2">
      <c r="A324" s="14"/>
      <c r="B324" s="14"/>
      <c r="C324" s="14"/>
      <c r="D324" s="23"/>
      <c r="E324" s="14"/>
      <c r="F324" s="14"/>
      <c r="G324" s="107"/>
      <c r="H324" s="107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1"/>
      <c r="AL324" s="14"/>
    </row>
    <row r="325" spans="1:38" s="11" customFormat="1" x14ac:dyDescent="0.2">
      <c r="A325" s="14"/>
      <c r="B325" s="14"/>
      <c r="C325" s="14"/>
      <c r="D325" s="23"/>
      <c r="E325" s="14"/>
      <c r="F325" s="14"/>
      <c r="G325" s="107"/>
      <c r="H325" s="107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1"/>
      <c r="AL325" s="14"/>
    </row>
    <row r="326" spans="1:38" s="11" customFormat="1" x14ac:dyDescent="0.2">
      <c r="A326" s="14"/>
      <c r="B326" s="14"/>
      <c r="C326" s="14"/>
      <c r="D326" s="23"/>
      <c r="E326" s="14"/>
      <c r="F326" s="14"/>
      <c r="G326" s="107"/>
      <c r="H326" s="107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1"/>
      <c r="AL326" s="14"/>
    </row>
    <row r="327" spans="1:38" s="11" customFormat="1" x14ac:dyDescent="0.2">
      <c r="A327" s="14"/>
      <c r="B327" s="14"/>
      <c r="C327" s="14"/>
      <c r="D327" s="23"/>
      <c r="E327" s="14"/>
      <c r="F327" s="14"/>
      <c r="G327" s="107"/>
      <c r="H327" s="107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1"/>
      <c r="AL327" s="14"/>
    </row>
    <row r="328" spans="1:38" s="11" customFormat="1" x14ac:dyDescent="0.2">
      <c r="A328" s="14"/>
      <c r="B328" s="14"/>
      <c r="C328" s="14"/>
      <c r="D328" s="23"/>
      <c r="E328" s="14"/>
      <c r="F328" s="14"/>
      <c r="G328" s="107"/>
      <c r="H328" s="107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1"/>
      <c r="AL328" s="14"/>
    </row>
    <row r="329" spans="1:38" s="11" customFormat="1" x14ac:dyDescent="0.2">
      <c r="A329" s="14"/>
      <c r="B329" s="14"/>
      <c r="C329" s="14"/>
      <c r="D329" s="23"/>
      <c r="E329" s="14"/>
      <c r="F329" s="14"/>
      <c r="G329" s="107"/>
      <c r="H329" s="107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1"/>
      <c r="AL329" s="14"/>
    </row>
    <row r="330" spans="1:38" s="11" customFormat="1" x14ac:dyDescent="0.2">
      <c r="A330" s="14"/>
      <c r="B330" s="14"/>
      <c r="C330" s="14"/>
      <c r="D330" s="23"/>
      <c r="E330" s="14"/>
      <c r="F330" s="14"/>
      <c r="G330" s="107"/>
      <c r="H330" s="107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1"/>
      <c r="AL330" s="14"/>
    </row>
    <row r="331" spans="1:38" s="11" customFormat="1" x14ac:dyDescent="0.2">
      <c r="A331" s="14"/>
      <c r="B331" s="14"/>
      <c r="C331" s="14"/>
      <c r="D331" s="23"/>
      <c r="E331" s="14"/>
      <c r="F331" s="14"/>
      <c r="G331" s="107"/>
      <c r="H331" s="107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1"/>
      <c r="AL331" s="14"/>
    </row>
    <row r="332" spans="1:38" s="11" customFormat="1" x14ac:dyDescent="0.2">
      <c r="A332" s="14"/>
      <c r="B332" s="14"/>
      <c r="C332" s="14"/>
      <c r="D332" s="23"/>
      <c r="E332" s="14"/>
      <c r="F332" s="14"/>
      <c r="G332" s="107"/>
      <c r="H332" s="107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1"/>
      <c r="AL332" s="14"/>
    </row>
    <row r="333" spans="1:38" s="11" customFormat="1" x14ac:dyDescent="0.2">
      <c r="A333" s="14"/>
      <c r="B333" s="14"/>
      <c r="C333" s="14"/>
      <c r="D333" s="23"/>
      <c r="E333" s="14"/>
      <c r="F333" s="14"/>
      <c r="G333" s="107"/>
      <c r="H333" s="107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1"/>
      <c r="AL333" s="14"/>
    </row>
    <row r="334" spans="1:38" s="11" customFormat="1" x14ac:dyDescent="0.2">
      <c r="A334" s="14"/>
      <c r="B334" s="14"/>
      <c r="C334" s="14"/>
      <c r="D334" s="23"/>
      <c r="E334" s="14"/>
      <c r="F334" s="14"/>
      <c r="G334" s="107"/>
      <c r="H334" s="107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1"/>
      <c r="AL334" s="14"/>
    </row>
    <row r="335" spans="1:38" s="11" customFormat="1" x14ac:dyDescent="0.2">
      <c r="A335" s="14"/>
      <c r="B335" s="14"/>
      <c r="C335" s="14"/>
      <c r="D335" s="23"/>
      <c r="E335" s="14"/>
      <c r="F335" s="14"/>
      <c r="G335" s="107"/>
      <c r="H335" s="107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1"/>
      <c r="AL335" s="14"/>
    </row>
    <row r="336" spans="1:38" s="11" customFormat="1" x14ac:dyDescent="0.2">
      <c r="A336" s="14"/>
      <c r="B336" s="14"/>
      <c r="C336" s="14"/>
      <c r="D336" s="23"/>
      <c r="E336" s="14"/>
      <c r="F336" s="14"/>
      <c r="G336" s="107"/>
      <c r="H336" s="107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1"/>
      <c r="AL336" s="14"/>
    </row>
    <row r="337" spans="1:38" s="11" customFormat="1" x14ac:dyDescent="0.2">
      <c r="A337" s="14"/>
      <c r="B337" s="14"/>
      <c r="C337" s="14"/>
      <c r="D337" s="23"/>
      <c r="E337" s="14"/>
      <c r="F337" s="14"/>
      <c r="G337" s="107"/>
      <c r="H337" s="107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1"/>
      <c r="AL337" s="14"/>
    </row>
    <row r="338" spans="1:38" s="11" customFormat="1" x14ac:dyDescent="0.2">
      <c r="A338" s="14"/>
      <c r="B338" s="14"/>
      <c r="C338" s="14"/>
      <c r="D338" s="23"/>
      <c r="E338" s="14"/>
      <c r="F338" s="14"/>
      <c r="G338" s="107"/>
      <c r="H338" s="107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1"/>
      <c r="AL338" s="14"/>
    </row>
    <row r="339" spans="1:38" s="11" customFormat="1" x14ac:dyDescent="0.2">
      <c r="A339" s="14"/>
      <c r="B339" s="14"/>
      <c r="C339" s="14"/>
      <c r="D339" s="23"/>
      <c r="E339" s="14"/>
      <c r="F339" s="14"/>
      <c r="G339" s="107"/>
      <c r="H339" s="107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1"/>
      <c r="AL339" s="14"/>
    </row>
    <row r="340" spans="1:38" s="11" customFormat="1" x14ac:dyDescent="0.2">
      <c r="A340" s="14"/>
      <c r="B340" s="14"/>
      <c r="C340" s="14"/>
      <c r="D340" s="23"/>
      <c r="E340" s="14"/>
      <c r="F340" s="14"/>
      <c r="G340" s="107"/>
      <c r="H340" s="107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1"/>
      <c r="AL340" s="14"/>
    </row>
    <row r="341" spans="1:38" s="11" customFormat="1" x14ac:dyDescent="0.2">
      <c r="A341" s="14"/>
      <c r="B341" s="14"/>
      <c r="C341" s="14"/>
      <c r="D341" s="23"/>
      <c r="E341" s="14"/>
      <c r="F341" s="14"/>
      <c r="G341" s="107"/>
      <c r="H341" s="107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1"/>
      <c r="AL341" s="14"/>
    </row>
    <row r="342" spans="1:38" s="11" customFormat="1" x14ac:dyDescent="0.2">
      <c r="A342" s="14"/>
      <c r="B342" s="14"/>
      <c r="C342" s="14"/>
      <c r="D342" s="23"/>
      <c r="E342" s="14"/>
      <c r="F342" s="14"/>
      <c r="G342" s="107"/>
      <c r="H342" s="107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1"/>
      <c r="AL342" s="14"/>
    </row>
    <row r="343" spans="1:38" s="11" customFormat="1" x14ac:dyDescent="0.2">
      <c r="A343" s="14"/>
      <c r="B343" s="14"/>
      <c r="C343" s="14"/>
      <c r="D343" s="23"/>
      <c r="E343" s="14"/>
      <c r="F343" s="14"/>
      <c r="G343" s="107"/>
      <c r="H343" s="107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1"/>
      <c r="AL343" s="14"/>
    </row>
    <row r="344" spans="1:38" s="11" customFormat="1" x14ac:dyDescent="0.2">
      <c r="A344" s="14"/>
      <c r="B344" s="14"/>
      <c r="C344" s="14"/>
      <c r="D344" s="23"/>
      <c r="E344" s="14"/>
      <c r="F344" s="14"/>
      <c r="G344" s="107"/>
      <c r="H344" s="107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1"/>
      <c r="AL344" s="14"/>
    </row>
    <row r="345" spans="1:38" s="11" customFormat="1" x14ac:dyDescent="0.2">
      <c r="A345" s="14"/>
      <c r="B345" s="14"/>
      <c r="C345" s="14"/>
      <c r="D345" s="23"/>
      <c r="E345" s="14"/>
      <c r="F345" s="14"/>
      <c r="G345" s="107"/>
      <c r="H345" s="107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1"/>
      <c r="AL345" s="14"/>
    </row>
    <row r="346" spans="1:38" s="11" customFormat="1" x14ac:dyDescent="0.2">
      <c r="A346" s="14"/>
      <c r="B346" s="14"/>
      <c r="C346" s="14"/>
      <c r="D346" s="23"/>
      <c r="E346" s="14"/>
      <c r="F346" s="14"/>
      <c r="G346" s="107"/>
      <c r="H346" s="107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1"/>
      <c r="AL346" s="14"/>
    </row>
    <row r="347" spans="1:38" s="11" customFormat="1" x14ac:dyDescent="0.2">
      <c r="A347" s="14"/>
      <c r="B347" s="14"/>
      <c r="C347" s="14"/>
      <c r="D347" s="23"/>
      <c r="E347" s="14"/>
      <c r="F347" s="14"/>
      <c r="G347" s="107"/>
      <c r="H347" s="107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1"/>
      <c r="AL347" s="14"/>
    </row>
    <row r="348" spans="1:38" s="11" customFormat="1" x14ac:dyDescent="0.2">
      <c r="A348" s="14"/>
      <c r="B348" s="14"/>
      <c r="C348" s="14"/>
      <c r="D348" s="23"/>
      <c r="E348" s="14"/>
      <c r="F348" s="14"/>
      <c r="G348" s="107"/>
      <c r="H348" s="107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1"/>
      <c r="AL348" s="14"/>
    </row>
    <row r="349" spans="1:38" s="11" customFormat="1" x14ac:dyDescent="0.2">
      <c r="A349" s="14"/>
      <c r="B349" s="14"/>
      <c r="C349" s="14"/>
      <c r="D349" s="23"/>
      <c r="E349" s="14"/>
      <c r="F349" s="14"/>
      <c r="G349" s="107"/>
      <c r="H349" s="107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1"/>
      <c r="AL349" s="14"/>
    </row>
    <row r="350" spans="1:38" s="11" customFormat="1" x14ac:dyDescent="0.2">
      <c r="A350" s="14"/>
      <c r="B350" s="14"/>
      <c r="C350" s="14"/>
      <c r="D350" s="23"/>
      <c r="E350" s="14"/>
      <c r="F350" s="14"/>
      <c r="G350" s="107"/>
      <c r="H350" s="107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1"/>
      <c r="AL350" s="14"/>
    </row>
    <row r="351" spans="1:38" s="11" customFormat="1" x14ac:dyDescent="0.2">
      <c r="A351" s="14"/>
      <c r="B351" s="14"/>
      <c r="C351" s="14"/>
      <c r="D351" s="23"/>
      <c r="E351" s="14"/>
      <c r="F351" s="14"/>
      <c r="G351" s="107"/>
      <c r="H351" s="107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1"/>
      <c r="AL351" s="14"/>
    </row>
    <row r="352" spans="1:38" s="11" customFormat="1" x14ac:dyDescent="0.2">
      <c r="A352" s="14"/>
      <c r="B352" s="14"/>
      <c r="C352" s="14"/>
      <c r="D352" s="23"/>
      <c r="E352" s="14"/>
      <c r="F352" s="14"/>
      <c r="G352" s="107"/>
      <c r="H352" s="107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1"/>
      <c r="AL352" s="14"/>
    </row>
    <row r="353" spans="1:38" s="11" customFormat="1" x14ac:dyDescent="0.2">
      <c r="A353" s="14"/>
      <c r="B353" s="14"/>
      <c r="C353" s="14"/>
      <c r="D353" s="23"/>
      <c r="E353" s="14"/>
      <c r="F353" s="14"/>
      <c r="G353" s="107"/>
      <c r="H353" s="107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1"/>
      <c r="AL353" s="14"/>
    </row>
    <row r="354" spans="1:38" s="11" customFormat="1" x14ac:dyDescent="0.2">
      <c r="A354" s="14"/>
      <c r="B354" s="14"/>
      <c r="C354" s="14"/>
      <c r="D354" s="23"/>
      <c r="E354" s="14"/>
      <c r="F354" s="14"/>
      <c r="G354" s="107"/>
      <c r="H354" s="107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1"/>
      <c r="AL354" s="14"/>
    </row>
    <row r="355" spans="1:38" s="11" customFormat="1" x14ac:dyDescent="0.2">
      <c r="A355" s="14"/>
      <c r="B355" s="14"/>
      <c r="C355" s="14"/>
      <c r="D355" s="23"/>
      <c r="E355" s="14"/>
      <c r="F355" s="14"/>
      <c r="G355" s="107"/>
      <c r="H355" s="107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1"/>
      <c r="AL355" s="14"/>
    </row>
    <row r="356" spans="1:38" s="11" customFormat="1" x14ac:dyDescent="0.2">
      <c r="A356" s="14"/>
      <c r="B356" s="14"/>
      <c r="C356" s="14"/>
      <c r="D356" s="23"/>
      <c r="E356" s="14"/>
      <c r="F356" s="14"/>
      <c r="G356" s="107"/>
      <c r="H356" s="107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1"/>
      <c r="AL356" s="14"/>
    </row>
    <row r="357" spans="1:38" s="11" customFormat="1" x14ac:dyDescent="0.2">
      <c r="A357" s="14"/>
      <c r="B357" s="14"/>
      <c r="C357" s="14"/>
      <c r="D357" s="23"/>
      <c r="E357" s="14"/>
      <c r="F357" s="14"/>
      <c r="G357" s="107"/>
      <c r="H357" s="107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1"/>
      <c r="AL357" s="14"/>
    </row>
    <row r="358" spans="1:38" s="11" customFormat="1" x14ac:dyDescent="0.2">
      <c r="A358" s="14"/>
      <c r="B358" s="14"/>
      <c r="C358" s="14"/>
      <c r="D358" s="23"/>
      <c r="E358" s="14"/>
      <c r="F358" s="14"/>
      <c r="G358" s="107"/>
      <c r="H358" s="107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1"/>
      <c r="AL358" s="14"/>
    </row>
    <row r="359" spans="1:38" s="11" customFormat="1" x14ac:dyDescent="0.2">
      <c r="A359" s="14"/>
      <c r="B359" s="14"/>
      <c r="C359" s="14"/>
      <c r="D359" s="23"/>
      <c r="E359" s="14"/>
      <c r="F359" s="14"/>
      <c r="G359" s="107"/>
      <c r="H359" s="107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1"/>
      <c r="AL359" s="14"/>
    </row>
    <row r="360" spans="1:38" s="11" customFormat="1" x14ac:dyDescent="0.2">
      <c r="A360" s="14"/>
      <c r="B360" s="14"/>
      <c r="C360" s="14"/>
      <c r="D360" s="23"/>
      <c r="E360" s="14"/>
      <c r="F360" s="14"/>
      <c r="G360" s="107"/>
      <c r="H360" s="107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1"/>
      <c r="AL360" s="14"/>
    </row>
    <row r="361" spans="1:38" s="11" customFormat="1" x14ac:dyDescent="0.2">
      <c r="A361" s="14"/>
      <c r="B361" s="14"/>
      <c r="C361" s="14"/>
      <c r="D361" s="23"/>
      <c r="E361" s="14"/>
      <c r="F361" s="14"/>
      <c r="G361" s="107"/>
      <c r="H361" s="107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1"/>
      <c r="AL361" s="14"/>
    </row>
    <row r="362" spans="1:38" s="11" customFormat="1" x14ac:dyDescent="0.2">
      <c r="A362" s="14"/>
      <c r="B362" s="14"/>
      <c r="C362" s="14"/>
      <c r="D362" s="23"/>
      <c r="E362" s="14"/>
      <c r="F362" s="14"/>
      <c r="G362" s="107"/>
      <c r="H362" s="107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1"/>
      <c r="AL362" s="14"/>
    </row>
    <row r="363" spans="1:38" s="11" customFormat="1" x14ac:dyDescent="0.2">
      <c r="A363" s="14"/>
      <c r="B363" s="14"/>
      <c r="C363" s="14"/>
      <c r="D363" s="23"/>
      <c r="E363" s="14"/>
      <c r="F363" s="14"/>
      <c r="G363" s="107"/>
      <c r="H363" s="107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1"/>
      <c r="AL363" s="14"/>
    </row>
    <row r="364" spans="1:38" s="11" customFormat="1" x14ac:dyDescent="0.2">
      <c r="A364" s="14"/>
      <c r="B364" s="14"/>
      <c r="C364" s="14"/>
      <c r="D364" s="23"/>
      <c r="E364" s="14"/>
      <c r="F364" s="14"/>
      <c r="G364" s="107"/>
      <c r="H364" s="107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1"/>
      <c r="AL364" s="14"/>
    </row>
    <row r="365" spans="1:38" s="11" customFormat="1" x14ac:dyDescent="0.2">
      <c r="A365" s="14"/>
      <c r="B365" s="14"/>
      <c r="C365" s="14"/>
      <c r="D365" s="23"/>
      <c r="E365" s="14"/>
      <c r="F365" s="14"/>
      <c r="G365" s="107"/>
      <c r="H365" s="107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1"/>
      <c r="AL365" s="14"/>
    </row>
    <row r="366" spans="1:38" s="11" customFormat="1" x14ac:dyDescent="0.2">
      <c r="A366" s="14"/>
      <c r="B366" s="14"/>
      <c r="C366" s="14"/>
      <c r="D366" s="23"/>
      <c r="E366" s="14"/>
      <c r="F366" s="14"/>
      <c r="G366" s="107"/>
      <c r="H366" s="107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1"/>
      <c r="AL366" s="14"/>
    </row>
    <row r="367" spans="1:38" s="11" customFormat="1" x14ac:dyDescent="0.2">
      <c r="A367" s="14"/>
      <c r="B367" s="14"/>
      <c r="C367" s="14"/>
      <c r="D367" s="23"/>
      <c r="E367" s="14"/>
      <c r="F367" s="14"/>
      <c r="G367" s="107"/>
      <c r="H367" s="107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1"/>
      <c r="AL367" s="14"/>
    </row>
    <row r="368" spans="1:38" s="11" customFormat="1" x14ac:dyDescent="0.2">
      <c r="A368" s="14"/>
      <c r="B368" s="14"/>
      <c r="C368" s="14"/>
      <c r="D368" s="23"/>
      <c r="E368" s="14"/>
      <c r="F368" s="14"/>
      <c r="G368" s="107"/>
      <c r="H368" s="107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1"/>
      <c r="AL368" s="14"/>
    </row>
    <row r="369" spans="1:38" s="11" customFormat="1" x14ac:dyDescent="0.2">
      <c r="A369" s="14"/>
      <c r="B369" s="14"/>
      <c r="C369" s="14"/>
      <c r="D369" s="23"/>
      <c r="E369" s="14"/>
      <c r="F369" s="14"/>
      <c r="G369" s="107"/>
      <c r="H369" s="107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1"/>
      <c r="AL369" s="14"/>
    </row>
    <row r="370" spans="1:38" s="11" customFormat="1" x14ac:dyDescent="0.2">
      <c r="A370" s="14"/>
      <c r="B370" s="14"/>
      <c r="C370" s="14"/>
      <c r="D370" s="23"/>
      <c r="E370" s="14"/>
      <c r="F370" s="14"/>
      <c r="G370" s="107"/>
      <c r="H370" s="107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1"/>
      <c r="AL370" s="14"/>
    </row>
    <row r="371" spans="1:38" s="11" customFormat="1" x14ac:dyDescent="0.2">
      <c r="A371" s="14"/>
      <c r="B371" s="14"/>
      <c r="C371" s="14"/>
      <c r="D371" s="23"/>
      <c r="E371" s="14"/>
      <c r="F371" s="14"/>
      <c r="G371" s="107"/>
      <c r="H371" s="107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1"/>
      <c r="AL371" s="14"/>
    </row>
    <row r="372" spans="1:38" s="11" customFormat="1" x14ac:dyDescent="0.2">
      <c r="A372" s="14"/>
      <c r="B372" s="14"/>
      <c r="C372" s="14"/>
      <c r="D372" s="23"/>
      <c r="E372" s="14"/>
      <c r="F372" s="14"/>
      <c r="G372" s="107"/>
      <c r="H372" s="107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1"/>
      <c r="AL372" s="14"/>
    </row>
    <row r="373" spans="1:38" s="11" customFormat="1" x14ac:dyDescent="0.2">
      <c r="A373" s="14"/>
      <c r="B373" s="14"/>
      <c r="C373" s="14"/>
      <c r="D373" s="23"/>
      <c r="E373" s="14"/>
      <c r="F373" s="14"/>
      <c r="G373" s="107"/>
      <c r="H373" s="107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1"/>
      <c r="AL373" s="14"/>
    </row>
    <row r="374" spans="1:38" s="11" customFormat="1" x14ac:dyDescent="0.2">
      <c r="A374" s="14"/>
      <c r="B374" s="14"/>
      <c r="C374" s="14"/>
      <c r="D374" s="23"/>
      <c r="E374" s="14"/>
      <c r="F374" s="14"/>
      <c r="G374" s="107"/>
      <c r="H374" s="107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1"/>
      <c r="AL374" s="14"/>
    </row>
    <row r="375" spans="1:38" s="11" customFormat="1" x14ac:dyDescent="0.2">
      <c r="A375" s="14"/>
      <c r="B375" s="14"/>
      <c r="C375" s="14"/>
      <c r="D375" s="23"/>
      <c r="E375" s="14"/>
      <c r="F375" s="14"/>
      <c r="G375" s="107"/>
      <c r="H375" s="107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1"/>
      <c r="AL375" s="14"/>
    </row>
    <row r="376" spans="1:38" s="11" customFormat="1" x14ac:dyDescent="0.2">
      <c r="A376" s="14"/>
      <c r="B376" s="14"/>
      <c r="C376" s="14"/>
      <c r="D376" s="23"/>
      <c r="E376" s="14"/>
      <c r="F376" s="14"/>
      <c r="G376" s="107"/>
      <c r="H376" s="107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1"/>
      <c r="AL376" s="14"/>
    </row>
    <row r="377" spans="1:38" s="11" customFormat="1" x14ac:dyDescent="0.2">
      <c r="A377" s="14"/>
      <c r="B377" s="14"/>
      <c r="C377" s="14"/>
      <c r="D377" s="23"/>
      <c r="E377" s="14"/>
      <c r="F377" s="14"/>
      <c r="G377" s="107"/>
      <c r="H377" s="107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1"/>
      <c r="AL377" s="14"/>
    </row>
    <row r="378" spans="1:38" s="11" customFormat="1" x14ac:dyDescent="0.2">
      <c r="A378" s="14"/>
      <c r="B378" s="14"/>
      <c r="C378" s="14"/>
      <c r="D378" s="23"/>
      <c r="E378" s="14"/>
      <c r="F378" s="14"/>
      <c r="G378" s="107"/>
      <c r="H378" s="107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1"/>
      <c r="AL378" s="14"/>
    </row>
    <row r="379" spans="1:38" s="11" customFormat="1" x14ac:dyDescent="0.2">
      <c r="A379" s="14"/>
      <c r="B379" s="14"/>
      <c r="C379" s="14"/>
      <c r="D379" s="23"/>
      <c r="E379" s="14"/>
      <c r="F379" s="14"/>
      <c r="G379" s="107"/>
      <c r="H379" s="107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1"/>
      <c r="AL379" s="14"/>
    </row>
    <row r="380" spans="1:38" s="11" customFormat="1" x14ac:dyDescent="0.2">
      <c r="A380" s="14"/>
      <c r="B380" s="14"/>
      <c r="C380" s="14"/>
      <c r="D380" s="23"/>
      <c r="E380" s="14"/>
      <c r="F380" s="14"/>
      <c r="G380" s="107"/>
      <c r="H380" s="107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1"/>
      <c r="AL380" s="14"/>
    </row>
    <row r="381" spans="1:38" s="11" customFormat="1" x14ac:dyDescent="0.2">
      <c r="A381" s="14"/>
      <c r="B381" s="14"/>
      <c r="C381" s="14"/>
      <c r="D381" s="23"/>
      <c r="E381" s="14"/>
      <c r="F381" s="14"/>
      <c r="G381" s="107"/>
      <c r="H381" s="107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1"/>
      <c r="AL381" s="14"/>
    </row>
    <row r="382" spans="1:38" s="11" customFormat="1" x14ac:dyDescent="0.2">
      <c r="A382" s="14"/>
      <c r="B382" s="14"/>
      <c r="C382" s="14"/>
      <c r="D382" s="23"/>
      <c r="E382" s="14"/>
      <c r="F382" s="14"/>
      <c r="G382" s="107"/>
      <c r="H382" s="107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1"/>
      <c r="AL382" s="14"/>
    </row>
    <row r="383" spans="1:38" s="11" customFormat="1" x14ac:dyDescent="0.2">
      <c r="A383" s="14"/>
      <c r="B383" s="14"/>
      <c r="C383" s="14"/>
      <c r="D383" s="23"/>
      <c r="E383" s="14"/>
      <c r="F383" s="14"/>
      <c r="G383" s="107"/>
      <c r="H383" s="107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1"/>
      <c r="AL383" s="14"/>
    </row>
    <row r="384" spans="1:38" s="11" customFormat="1" x14ac:dyDescent="0.2">
      <c r="A384" s="14"/>
      <c r="B384" s="14"/>
      <c r="C384" s="14"/>
      <c r="D384" s="23"/>
      <c r="E384" s="14"/>
      <c r="F384" s="14"/>
      <c r="G384" s="107"/>
      <c r="H384" s="107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1"/>
      <c r="AL384" s="14"/>
    </row>
    <row r="385" spans="1:38" s="11" customFormat="1" x14ac:dyDescent="0.2">
      <c r="A385" s="14"/>
      <c r="B385" s="14"/>
      <c r="C385" s="14"/>
      <c r="D385" s="23"/>
      <c r="E385" s="14"/>
      <c r="F385" s="14"/>
      <c r="G385" s="107"/>
      <c r="H385" s="107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1"/>
      <c r="AL385" s="14"/>
    </row>
    <row r="386" spans="1:38" s="11" customFormat="1" x14ac:dyDescent="0.2">
      <c r="A386" s="14"/>
      <c r="B386" s="14"/>
      <c r="C386" s="14"/>
      <c r="D386" s="23"/>
      <c r="E386" s="14"/>
      <c r="F386" s="14"/>
      <c r="G386" s="107"/>
      <c r="H386" s="107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1"/>
      <c r="AL386" s="14"/>
    </row>
    <row r="387" spans="1:38" s="11" customFormat="1" x14ac:dyDescent="0.2">
      <c r="A387" s="14"/>
      <c r="B387" s="14"/>
      <c r="C387" s="14"/>
      <c r="D387" s="23"/>
      <c r="E387" s="14"/>
      <c r="F387" s="14"/>
      <c r="G387" s="107"/>
      <c r="H387" s="107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1"/>
      <c r="AL387" s="14"/>
    </row>
    <row r="388" spans="1:38" s="11" customFormat="1" x14ac:dyDescent="0.2">
      <c r="A388" s="14"/>
      <c r="B388" s="14"/>
      <c r="C388" s="14"/>
      <c r="D388" s="23"/>
      <c r="E388" s="14"/>
      <c r="F388" s="14"/>
      <c r="G388" s="107"/>
      <c r="H388" s="107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1"/>
      <c r="AL388" s="14"/>
    </row>
    <row r="389" spans="1:38" s="11" customFormat="1" x14ac:dyDescent="0.2">
      <c r="A389" s="14"/>
      <c r="B389" s="14"/>
      <c r="C389" s="14"/>
      <c r="D389" s="23"/>
      <c r="E389" s="14"/>
      <c r="F389" s="14"/>
      <c r="G389" s="107"/>
      <c r="H389" s="107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1"/>
      <c r="AL389" s="14"/>
    </row>
    <row r="390" spans="1:38" s="11" customFormat="1" x14ac:dyDescent="0.2">
      <c r="A390" s="14"/>
      <c r="B390" s="14"/>
      <c r="C390" s="14"/>
      <c r="D390" s="23"/>
      <c r="E390" s="14"/>
      <c r="F390" s="14"/>
      <c r="G390" s="107"/>
      <c r="H390" s="107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1"/>
      <c r="AL390" s="14"/>
    </row>
    <row r="391" spans="1:38" s="11" customFormat="1" x14ac:dyDescent="0.2">
      <c r="A391" s="14"/>
      <c r="B391" s="14"/>
      <c r="C391" s="14"/>
      <c r="D391" s="23"/>
      <c r="E391" s="14"/>
      <c r="F391" s="14"/>
      <c r="G391" s="107"/>
      <c r="H391" s="107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1"/>
      <c r="AL391" s="14"/>
    </row>
    <row r="392" spans="1:38" s="11" customFormat="1" x14ac:dyDescent="0.2">
      <c r="A392" s="14"/>
      <c r="B392" s="14"/>
      <c r="C392" s="14"/>
      <c r="D392" s="23"/>
      <c r="E392" s="14"/>
      <c r="F392" s="14"/>
      <c r="G392" s="107"/>
      <c r="H392" s="107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1"/>
      <c r="AL392" s="14"/>
    </row>
    <row r="393" spans="1:38" s="11" customFormat="1" x14ac:dyDescent="0.2">
      <c r="A393" s="14"/>
      <c r="B393" s="14"/>
      <c r="C393" s="14"/>
      <c r="D393" s="23"/>
      <c r="E393" s="14"/>
      <c r="F393" s="14"/>
      <c r="G393" s="107"/>
      <c r="H393" s="107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1"/>
      <c r="AL393" s="14"/>
    </row>
    <row r="394" spans="1:38" s="11" customFormat="1" x14ac:dyDescent="0.2">
      <c r="A394" s="14"/>
      <c r="B394" s="14"/>
      <c r="C394" s="14"/>
      <c r="D394" s="23"/>
      <c r="E394" s="14"/>
      <c r="F394" s="14"/>
      <c r="G394" s="107"/>
      <c r="H394" s="107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1"/>
      <c r="AL394" s="14"/>
    </row>
    <row r="395" spans="1:38" s="11" customFormat="1" x14ac:dyDescent="0.2">
      <c r="A395" s="14"/>
      <c r="B395" s="14"/>
      <c r="C395" s="14"/>
      <c r="D395" s="23"/>
      <c r="E395" s="14"/>
      <c r="F395" s="14"/>
      <c r="G395" s="107"/>
      <c r="H395" s="107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1"/>
      <c r="AL395" s="14"/>
    </row>
    <row r="396" spans="1:38" s="11" customFormat="1" x14ac:dyDescent="0.2">
      <c r="A396" s="14"/>
      <c r="B396" s="14"/>
      <c r="C396" s="14"/>
      <c r="D396" s="23"/>
      <c r="E396" s="14"/>
      <c r="F396" s="14"/>
      <c r="G396" s="107"/>
      <c r="H396" s="107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1"/>
      <c r="AL396" s="14"/>
    </row>
    <row r="397" spans="1:38" s="11" customFormat="1" x14ac:dyDescent="0.2">
      <c r="A397" s="14"/>
      <c r="B397" s="14"/>
      <c r="C397" s="14"/>
      <c r="D397" s="23"/>
      <c r="E397" s="14"/>
      <c r="F397" s="14"/>
      <c r="G397" s="107"/>
      <c r="H397" s="107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1"/>
      <c r="AL397" s="14"/>
    </row>
    <row r="398" spans="1:38" s="11" customFormat="1" x14ac:dyDescent="0.2">
      <c r="A398" s="14"/>
      <c r="B398" s="14"/>
      <c r="C398" s="14"/>
      <c r="D398" s="23"/>
      <c r="E398" s="14"/>
      <c r="F398" s="14"/>
      <c r="G398" s="107"/>
      <c r="H398" s="107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1"/>
      <c r="AL398" s="14"/>
    </row>
    <row r="399" spans="1:38" s="11" customFormat="1" x14ac:dyDescent="0.2">
      <c r="A399" s="14"/>
      <c r="B399" s="14"/>
      <c r="C399" s="14"/>
      <c r="D399" s="23"/>
      <c r="E399" s="14"/>
      <c r="F399" s="14"/>
      <c r="G399" s="107"/>
      <c r="H399" s="107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1"/>
      <c r="AL399" s="14"/>
    </row>
    <row r="400" spans="1:38" s="11" customFormat="1" x14ac:dyDescent="0.2">
      <c r="A400" s="14"/>
      <c r="B400" s="14"/>
      <c r="C400" s="14"/>
      <c r="D400" s="23"/>
      <c r="E400" s="14"/>
      <c r="F400" s="14"/>
      <c r="G400" s="107"/>
      <c r="H400" s="107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1"/>
      <c r="AL400" s="14"/>
    </row>
    <row r="401" spans="1:38" s="11" customFormat="1" x14ac:dyDescent="0.2">
      <c r="A401" s="14"/>
      <c r="B401" s="14"/>
      <c r="C401" s="14"/>
      <c r="D401" s="23"/>
      <c r="E401" s="14"/>
      <c r="F401" s="14"/>
      <c r="G401" s="107"/>
      <c r="H401" s="107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1"/>
      <c r="AL401" s="14"/>
    </row>
    <row r="402" spans="1:38" s="11" customFormat="1" x14ac:dyDescent="0.2">
      <c r="A402" s="14"/>
      <c r="B402" s="14"/>
      <c r="C402" s="14"/>
      <c r="D402" s="23"/>
      <c r="E402" s="14"/>
      <c r="F402" s="14"/>
      <c r="G402" s="107"/>
      <c r="H402" s="107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1"/>
      <c r="AL402" s="14"/>
    </row>
    <row r="403" spans="1:38" s="11" customFormat="1" x14ac:dyDescent="0.2">
      <c r="A403" s="14"/>
      <c r="B403" s="14"/>
      <c r="C403" s="14"/>
      <c r="D403" s="23"/>
      <c r="E403" s="14"/>
      <c r="F403" s="14"/>
      <c r="G403" s="107"/>
      <c r="H403" s="107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1"/>
      <c r="AL403" s="14"/>
    </row>
    <row r="404" spans="1:38" s="11" customFormat="1" x14ac:dyDescent="0.2">
      <c r="A404" s="14"/>
      <c r="B404" s="14"/>
      <c r="C404" s="14"/>
      <c r="D404" s="23"/>
      <c r="E404" s="14"/>
      <c r="F404" s="14"/>
      <c r="G404" s="107"/>
      <c r="H404" s="107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1"/>
      <c r="AL404" s="14"/>
    </row>
    <row r="405" spans="1:38" s="11" customFormat="1" x14ac:dyDescent="0.2">
      <c r="A405" s="14"/>
      <c r="B405" s="14"/>
      <c r="C405" s="14"/>
      <c r="D405" s="23"/>
      <c r="E405" s="14"/>
      <c r="F405" s="14"/>
      <c r="G405" s="107"/>
      <c r="H405" s="107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1"/>
      <c r="AL405" s="14"/>
    </row>
    <row r="406" spans="1:38" s="11" customFormat="1" x14ac:dyDescent="0.2">
      <c r="A406" s="14"/>
      <c r="B406" s="14"/>
      <c r="C406" s="14"/>
      <c r="D406" s="23"/>
      <c r="E406" s="14"/>
      <c r="F406" s="14"/>
      <c r="G406" s="107"/>
      <c r="H406" s="107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1"/>
      <c r="AL406" s="14"/>
    </row>
    <row r="407" spans="1:38" s="11" customFormat="1" x14ac:dyDescent="0.2">
      <c r="A407" s="14"/>
      <c r="B407" s="14"/>
      <c r="C407" s="14"/>
      <c r="D407" s="23"/>
      <c r="E407" s="14"/>
      <c r="F407" s="14"/>
      <c r="G407" s="107"/>
      <c r="H407" s="107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1"/>
      <c r="AL407" s="14"/>
    </row>
    <row r="408" spans="1:38" s="11" customFormat="1" x14ac:dyDescent="0.2">
      <c r="A408" s="14"/>
      <c r="B408" s="14"/>
      <c r="C408" s="14"/>
      <c r="D408" s="23"/>
      <c r="E408" s="14"/>
      <c r="F408" s="14"/>
      <c r="G408" s="107"/>
      <c r="H408" s="107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1"/>
      <c r="AL408" s="14"/>
    </row>
    <row r="409" spans="1:38" s="11" customFormat="1" x14ac:dyDescent="0.2">
      <c r="A409" s="14"/>
      <c r="B409" s="14"/>
      <c r="C409" s="14"/>
      <c r="D409" s="23"/>
      <c r="E409" s="14"/>
      <c r="F409" s="14"/>
      <c r="G409" s="107"/>
      <c r="H409" s="107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1"/>
      <c r="AL409" s="14"/>
    </row>
    <row r="410" spans="1:38" s="11" customFormat="1" x14ac:dyDescent="0.2">
      <c r="A410" s="14"/>
      <c r="B410" s="14"/>
      <c r="C410" s="14"/>
      <c r="D410" s="23"/>
      <c r="E410" s="14"/>
      <c r="F410" s="14"/>
      <c r="G410" s="107"/>
      <c r="H410" s="107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1"/>
      <c r="AL410" s="14"/>
    </row>
    <row r="411" spans="1:38" s="11" customFormat="1" x14ac:dyDescent="0.2">
      <c r="A411" s="14"/>
      <c r="B411" s="14"/>
      <c r="C411" s="14"/>
      <c r="D411" s="23"/>
      <c r="E411" s="14"/>
      <c r="F411" s="14"/>
      <c r="G411" s="107"/>
      <c r="H411" s="107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1"/>
      <c r="AL411" s="14"/>
    </row>
    <row r="412" spans="1:38" s="11" customFormat="1" x14ac:dyDescent="0.2">
      <c r="A412" s="14"/>
      <c r="B412" s="14"/>
      <c r="C412" s="14"/>
      <c r="D412" s="23"/>
      <c r="E412" s="14"/>
      <c r="F412" s="14"/>
      <c r="G412" s="107"/>
      <c r="H412" s="107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1"/>
      <c r="AL412" s="14"/>
    </row>
    <row r="413" spans="1:38" s="11" customFormat="1" x14ac:dyDescent="0.2">
      <c r="A413" s="14"/>
      <c r="B413" s="14"/>
      <c r="C413" s="14"/>
      <c r="D413" s="23"/>
      <c r="E413" s="14"/>
      <c r="F413" s="14"/>
      <c r="G413" s="107"/>
      <c r="H413" s="107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1"/>
      <c r="AL413" s="14"/>
    </row>
    <row r="414" spans="1:38" s="11" customFormat="1" x14ac:dyDescent="0.2">
      <c r="A414" s="14"/>
      <c r="B414" s="14"/>
      <c r="C414" s="14"/>
      <c r="D414" s="23"/>
      <c r="E414" s="14"/>
      <c r="F414" s="14"/>
      <c r="G414" s="107"/>
      <c r="H414" s="107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1"/>
      <c r="AL414" s="14"/>
    </row>
    <row r="415" spans="1:38" s="11" customFormat="1" x14ac:dyDescent="0.2">
      <c r="A415" s="14"/>
      <c r="B415" s="14"/>
      <c r="C415" s="14"/>
      <c r="D415" s="23"/>
      <c r="E415" s="14"/>
      <c r="F415" s="14"/>
      <c r="G415" s="107"/>
      <c r="H415" s="107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1"/>
      <c r="AL415" s="14"/>
    </row>
    <row r="416" spans="1:38" s="11" customFormat="1" x14ac:dyDescent="0.2">
      <c r="A416" s="14"/>
      <c r="B416" s="14"/>
      <c r="C416" s="14"/>
      <c r="D416" s="23"/>
      <c r="E416" s="14"/>
      <c r="F416" s="14"/>
      <c r="G416" s="107"/>
      <c r="H416" s="107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1"/>
      <c r="AL416" s="14"/>
    </row>
    <row r="417" spans="1:38" s="11" customFormat="1" x14ac:dyDescent="0.2">
      <c r="A417" s="14"/>
      <c r="B417" s="14"/>
      <c r="C417" s="14"/>
      <c r="D417" s="23"/>
      <c r="E417" s="14"/>
      <c r="F417" s="14"/>
      <c r="G417" s="107"/>
      <c r="H417" s="107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1"/>
      <c r="AL417" s="14"/>
    </row>
    <row r="418" spans="1:38" s="11" customFormat="1" x14ac:dyDescent="0.2">
      <c r="A418" s="14"/>
      <c r="B418" s="14"/>
      <c r="C418" s="14"/>
      <c r="D418" s="23"/>
      <c r="E418" s="14"/>
      <c r="F418" s="14"/>
      <c r="G418" s="107"/>
      <c r="H418" s="107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1"/>
      <c r="AL418" s="14"/>
    </row>
    <row r="419" spans="1:38" s="11" customFormat="1" x14ac:dyDescent="0.2">
      <c r="A419" s="14"/>
      <c r="B419" s="14"/>
      <c r="C419" s="14"/>
      <c r="D419" s="23"/>
      <c r="E419" s="14"/>
      <c r="F419" s="14"/>
      <c r="G419" s="107"/>
      <c r="H419" s="107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1"/>
      <c r="AL419" s="14"/>
    </row>
    <row r="420" spans="1:38" s="11" customFormat="1" x14ac:dyDescent="0.2">
      <c r="A420" s="14"/>
      <c r="B420" s="14"/>
      <c r="C420" s="14"/>
      <c r="D420" s="23"/>
      <c r="E420" s="14"/>
      <c r="F420" s="14"/>
      <c r="G420" s="107"/>
      <c r="H420" s="107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1"/>
      <c r="AL420" s="14"/>
    </row>
    <row r="421" spans="1:38" s="11" customFormat="1" x14ac:dyDescent="0.2">
      <c r="A421" s="14"/>
      <c r="B421" s="14"/>
      <c r="C421" s="14"/>
      <c r="D421" s="23"/>
      <c r="E421" s="14"/>
      <c r="F421" s="14"/>
      <c r="G421" s="107"/>
      <c r="H421" s="107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1"/>
      <c r="AL421" s="14"/>
    </row>
    <row r="422" spans="1:38" s="11" customFormat="1" x14ac:dyDescent="0.2">
      <c r="A422" s="14"/>
      <c r="B422" s="14"/>
      <c r="C422" s="14"/>
      <c r="D422" s="23"/>
      <c r="E422" s="14"/>
      <c r="F422" s="14"/>
      <c r="G422" s="107"/>
      <c r="H422" s="107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1"/>
      <c r="AL422" s="14"/>
    </row>
    <row r="423" spans="1:38" s="11" customFormat="1" x14ac:dyDescent="0.2">
      <c r="A423" s="14"/>
      <c r="B423" s="14"/>
      <c r="C423" s="14"/>
      <c r="D423" s="23"/>
      <c r="E423" s="14"/>
      <c r="F423" s="14"/>
      <c r="G423" s="107"/>
      <c r="H423" s="107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1"/>
      <c r="AL423" s="14"/>
    </row>
    <row r="424" spans="1:38" s="11" customFormat="1" x14ac:dyDescent="0.2">
      <c r="A424" s="14"/>
      <c r="B424" s="14"/>
      <c r="C424" s="14"/>
      <c r="D424" s="23"/>
      <c r="E424" s="14"/>
      <c r="F424" s="14"/>
      <c r="G424" s="107"/>
      <c r="H424" s="107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1"/>
      <c r="AL424" s="14"/>
    </row>
    <row r="425" spans="1:38" s="11" customFormat="1" x14ac:dyDescent="0.2">
      <c r="A425" s="14"/>
      <c r="B425" s="14"/>
      <c r="C425" s="14"/>
      <c r="D425" s="23"/>
      <c r="E425" s="14"/>
      <c r="F425" s="14"/>
      <c r="G425" s="107"/>
      <c r="H425" s="107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1"/>
      <c r="AL425" s="14"/>
    </row>
    <row r="426" spans="1:38" s="11" customFormat="1" x14ac:dyDescent="0.2">
      <c r="A426" s="14"/>
      <c r="B426" s="14"/>
      <c r="C426" s="14"/>
      <c r="D426" s="23"/>
      <c r="E426" s="14"/>
      <c r="F426" s="14"/>
      <c r="G426" s="107"/>
      <c r="H426" s="107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1"/>
      <c r="AL426" s="14"/>
    </row>
    <row r="427" spans="1:38" s="11" customFormat="1" x14ac:dyDescent="0.2">
      <c r="A427" s="14"/>
      <c r="B427" s="14"/>
      <c r="C427" s="14"/>
      <c r="D427" s="23"/>
      <c r="E427" s="14"/>
      <c r="F427" s="14"/>
      <c r="G427" s="107"/>
      <c r="H427" s="107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1"/>
      <c r="AL427" s="14"/>
    </row>
    <row r="428" spans="1:38" s="11" customFormat="1" x14ac:dyDescent="0.2">
      <c r="A428" s="14"/>
      <c r="B428" s="14"/>
      <c r="C428" s="14"/>
      <c r="D428" s="23"/>
      <c r="E428" s="14"/>
      <c r="F428" s="14"/>
      <c r="G428" s="107"/>
      <c r="H428" s="107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1"/>
      <c r="AL428" s="14"/>
    </row>
    <row r="429" spans="1:38" s="11" customFormat="1" x14ac:dyDescent="0.2">
      <c r="A429" s="14"/>
      <c r="B429" s="14"/>
      <c r="C429" s="14"/>
      <c r="D429" s="23"/>
      <c r="E429" s="14"/>
      <c r="F429" s="14"/>
      <c r="G429" s="107"/>
      <c r="H429" s="107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1"/>
      <c r="AL429" s="14"/>
    </row>
    <row r="430" spans="1:38" s="11" customFormat="1" x14ac:dyDescent="0.2">
      <c r="A430" s="14"/>
      <c r="B430" s="14"/>
      <c r="C430" s="14"/>
      <c r="D430" s="23"/>
      <c r="E430" s="14"/>
      <c r="F430" s="14"/>
      <c r="G430" s="107"/>
      <c r="H430" s="107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1"/>
      <c r="AL430" s="14"/>
    </row>
    <row r="431" spans="1:38" s="11" customFormat="1" x14ac:dyDescent="0.2">
      <c r="A431" s="14"/>
      <c r="B431" s="14"/>
      <c r="C431" s="14"/>
      <c r="D431" s="23"/>
      <c r="E431" s="14"/>
      <c r="F431" s="14"/>
      <c r="G431" s="107"/>
      <c r="H431" s="107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1"/>
      <c r="AL431" s="14"/>
    </row>
    <row r="432" spans="1:38" s="11" customFormat="1" x14ac:dyDescent="0.2">
      <c r="A432" s="14"/>
      <c r="B432" s="14"/>
      <c r="C432" s="14"/>
      <c r="D432" s="23"/>
      <c r="E432" s="14"/>
      <c r="F432" s="14"/>
      <c r="G432" s="107"/>
      <c r="H432" s="107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1"/>
      <c r="AL432" s="14"/>
    </row>
    <row r="433" spans="1:38" s="11" customFormat="1" x14ac:dyDescent="0.2">
      <c r="A433" s="14"/>
      <c r="B433" s="14"/>
      <c r="C433" s="14"/>
      <c r="D433" s="23"/>
      <c r="E433" s="14"/>
      <c r="F433" s="14"/>
      <c r="G433" s="107"/>
      <c r="H433" s="107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1"/>
      <c r="AL433" s="14"/>
    </row>
    <row r="434" spans="1:38" s="11" customFormat="1" x14ac:dyDescent="0.2">
      <c r="A434" s="14"/>
      <c r="B434" s="14"/>
      <c r="C434" s="14"/>
      <c r="D434" s="23"/>
      <c r="E434" s="14"/>
      <c r="F434" s="14"/>
      <c r="G434" s="107"/>
      <c r="H434" s="107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1"/>
      <c r="AL434" s="14"/>
    </row>
    <row r="435" spans="1:38" s="11" customFormat="1" x14ac:dyDescent="0.2">
      <c r="A435" s="14"/>
      <c r="B435" s="14"/>
      <c r="C435" s="14"/>
      <c r="D435" s="23"/>
      <c r="E435" s="14"/>
      <c r="F435" s="14"/>
      <c r="G435" s="107"/>
      <c r="H435" s="107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1"/>
      <c r="AL435" s="14"/>
    </row>
    <row r="436" spans="1:38" s="11" customFormat="1" x14ac:dyDescent="0.2">
      <c r="A436" s="14"/>
      <c r="B436" s="14"/>
      <c r="C436" s="14"/>
      <c r="D436" s="23"/>
      <c r="E436" s="14"/>
      <c r="F436" s="14"/>
      <c r="G436" s="107"/>
      <c r="H436" s="107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1"/>
      <c r="AL436" s="14"/>
    </row>
    <row r="437" spans="1:38" s="11" customFormat="1" x14ac:dyDescent="0.2">
      <c r="A437" s="14"/>
      <c r="B437" s="14"/>
      <c r="C437" s="14"/>
      <c r="D437" s="23"/>
      <c r="E437" s="14"/>
      <c r="F437" s="14"/>
      <c r="G437" s="107"/>
      <c r="H437" s="107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1"/>
      <c r="AL437" s="14"/>
    </row>
    <row r="438" spans="1:38" s="11" customFormat="1" x14ac:dyDescent="0.2">
      <c r="A438" s="14"/>
      <c r="B438" s="14"/>
      <c r="C438" s="14"/>
      <c r="D438" s="23"/>
      <c r="E438" s="14"/>
      <c r="F438" s="14"/>
      <c r="G438" s="107"/>
      <c r="H438" s="107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1"/>
      <c r="AL438" s="14"/>
    </row>
    <row r="439" spans="1:38" s="11" customFormat="1" x14ac:dyDescent="0.2">
      <c r="A439" s="14"/>
      <c r="B439" s="14"/>
      <c r="C439" s="14"/>
      <c r="D439" s="23"/>
      <c r="E439" s="14"/>
      <c r="F439" s="14"/>
      <c r="G439" s="107"/>
      <c r="H439" s="107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1"/>
      <c r="AL439" s="14"/>
    </row>
    <row r="440" spans="1:38" s="11" customFormat="1" x14ac:dyDescent="0.2">
      <c r="A440" s="14"/>
      <c r="B440" s="14"/>
      <c r="C440" s="14"/>
      <c r="D440" s="23"/>
      <c r="E440" s="14"/>
      <c r="F440" s="14"/>
      <c r="G440" s="107"/>
      <c r="H440" s="107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1"/>
      <c r="AL440" s="14"/>
    </row>
    <row r="441" spans="1:38" s="11" customFormat="1" x14ac:dyDescent="0.2">
      <c r="A441" s="14"/>
      <c r="B441" s="14"/>
      <c r="C441" s="14"/>
      <c r="D441" s="23"/>
      <c r="E441" s="14"/>
      <c r="F441" s="14"/>
      <c r="G441" s="107"/>
      <c r="H441" s="107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1"/>
      <c r="AL441" s="14"/>
    </row>
    <row r="442" spans="1:38" s="11" customFormat="1" x14ac:dyDescent="0.2">
      <c r="A442" s="14"/>
      <c r="B442" s="14"/>
      <c r="C442" s="14"/>
      <c r="D442" s="23"/>
      <c r="E442" s="14"/>
      <c r="F442" s="14"/>
      <c r="G442" s="107"/>
      <c r="H442" s="107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1"/>
      <c r="AL442" s="14"/>
    </row>
    <row r="443" spans="1:38" s="11" customFormat="1" x14ac:dyDescent="0.2">
      <c r="A443" s="14"/>
      <c r="B443" s="14"/>
      <c r="C443" s="14"/>
      <c r="D443" s="23"/>
      <c r="E443" s="14"/>
      <c r="F443" s="14"/>
      <c r="G443" s="107"/>
      <c r="H443" s="107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1"/>
      <c r="AL443" s="14"/>
    </row>
    <row r="444" spans="1:38" s="11" customFormat="1" x14ac:dyDescent="0.2">
      <c r="A444" s="14"/>
      <c r="B444" s="14"/>
      <c r="C444" s="14"/>
      <c r="D444" s="23"/>
      <c r="E444" s="14"/>
      <c r="F444" s="14"/>
      <c r="G444" s="107"/>
      <c r="H444" s="107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1"/>
      <c r="AL444" s="14"/>
    </row>
    <row r="445" spans="1:38" s="11" customFormat="1" x14ac:dyDescent="0.2">
      <c r="A445" s="14"/>
      <c r="B445" s="14"/>
      <c r="C445" s="14"/>
      <c r="D445" s="23"/>
      <c r="E445" s="14"/>
      <c r="F445" s="14"/>
      <c r="G445" s="107"/>
      <c r="H445" s="107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1"/>
      <c r="AL445" s="14"/>
    </row>
    <row r="446" spans="1:38" s="11" customFormat="1" x14ac:dyDescent="0.2">
      <c r="A446" s="14"/>
      <c r="B446" s="14"/>
      <c r="C446" s="14"/>
      <c r="D446" s="23"/>
      <c r="E446" s="14"/>
      <c r="F446" s="14"/>
      <c r="G446" s="107"/>
      <c r="H446" s="107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1"/>
      <c r="AL446" s="14"/>
    </row>
    <row r="447" spans="1:38" s="11" customFormat="1" x14ac:dyDescent="0.2">
      <c r="A447" s="14"/>
      <c r="B447" s="14"/>
      <c r="C447" s="14"/>
      <c r="D447" s="23"/>
      <c r="E447" s="14"/>
      <c r="F447" s="14"/>
      <c r="G447" s="107"/>
      <c r="H447" s="107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1"/>
      <c r="AL447" s="14"/>
    </row>
    <row r="448" spans="1:38" s="11" customFormat="1" x14ac:dyDescent="0.2">
      <c r="A448" s="14"/>
      <c r="B448" s="14"/>
      <c r="C448" s="14"/>
      <c r="D448" s="23"/>
      <c r="E448" s="14"/>
      <c r="F448" s="14"/>
      <c r="G448" s="107"/>
      <c r="H448" s="107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1"/>
      <c r="AL448" s="14"/>
    </row>
    <row r="449" spans="1:38" s="11" customFormat="1" x14ac:dyDescent="0.2">
      <c r="A449" s="14"/>
      <c r="B449" s="14"/>
      <c r="C449" s="14"/>
      <c r="D449" s="23"/>
      <c r="E449" s="14"/>
      <c r="F449" s="14"/>
      <c r="G449" s="107"/>
      <c r="H449" s="107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1"/>
      <c r="AL449" s="14"/>
    </row>
    <row r="450" spans="1:38" s="11" customFormat="1" x14ac:dyDescent="0.2">
      <c r="A450" s="14"/>
      <c r="B450" s="14"/>
      <c r="C450" s="14"/>
      <c r="D450" s="23"/>
      <c r="E450" s="14"/>
      <c r="F450" s="14"/>
      <c r="G450" s="107"/>
      <c r="H450" s="107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1"/>
      <c r="AL450" s="14"/>
    </row>
    <row r="451" spans="1:38" s="11" customFormat="1" x14ac:dyDescent="0.2">
      <c r="A451" s="14"/>
      <c r="B451" s="14"/>
      <c r="C451" s="14"/>
      <c r="D451" s="23"/>
      <c r="E451" s="14"/>
      <c r="F451" s="14"/>
      <c r="G451" s="107"/>
      <c r="H451" s="107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1"/>
      <c r="AL451" s="14"/>
    </row>
    <row r="452" spans="1:38" s="11" customFormat="1" x14ac:dyDescent="0.2">
      <c r="A452" s="14"/>
      <c r="B452" s="14"/>
      <c r="C452" s="14"/>
      <c r="D452" s="23"/>
      <c r="E452" s="14"/>
      <c r="F452" s="14"/>
      <c r="G452" s="107"/>
      <c r="H452" s="107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1"/>
      <c r="AL452" s="14"/>
    </row>
    <row r="453" spans="1:38" s="11" customFormat="1" x14ac:dyDescent="0.2">
      <c r="A453" s="14"/>
      <c r="B453" s="14"/>
      <c r="C453" s="14"/>
      <c r="D453" s="23"/>
      <c r="E453" s="14"/>
      <c r="F453" s="14"/>
      <c r="G453" s="107"/>
      <c r="H453" s="107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1"/>
      <c r="AL453" s="14"/>
    </row>
    <row r="454" spans="1:38" s="11" customFormat="1" x14ac:dyDescent="0.2">
      <c r="A454" s="14"/>
      <c r="B454" s="14"/>
      <c r="C454" s="14"/>
      <c r="D454" s="23"/>
      <c r="E454" s="14"/>
      <c r="F454" s="14"/>
      <c r="G454" s="107"/>
      <c r="H454" s="107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1"/>
      <c r="AL454" s="14"/>
    </row>
    <row r="455" spans="1:38" s="11" customFormat="1" x14ac:dyDescent="0.2">
      <c r="A455" s="14"/>
      <c r="B455" s="14"/>
      <c r="C455" s="14"/>
      <c r="D455" s="23"/>
      <c r="E455" s="14"/>
      <c r="F455" s="14"/>
      <c r="G455" s="107"/>
      <c r="H455" s="107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1"/>
      <c r="AL455" s="14"/>
    </row>
    <row r="456" spans="1:38" s="11" customFormat="1" x14ac:dyDescent="0.2">
      <c r="A456" s="14"/>
      <c r="B456" s="14"/>
      <c r="C456" s="14"/>
      <c r="D456" s="23"/>
      <c r="E456" s="14"/>
      <c r="F456" s="14"/>
      <c r="G456" s="107"/>
      <c r="H456" s="107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1"/>
      <c r="AL456" s="14"/>
    </row>
    <row r="457" spans="1:38" s="11" customFormat="1" x14ac:dyDescent="0.2">
      <c r="A457" s="14"/>
      <c r="B457" s="14"/>
      <c r="C457" s="14"/>
      <c r="D457" s="23"/>
      <c r="E457" s="14"/>
      <c r="F457" s="14"/>
      <c r="G457" s="107"/>
      <c r="H457" s="107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1"/>
      <c r="AL457" s="14"/>
    </row>
    <row r="458" spans="1:38" s="11" customFormat="1" x14ac:dyDescent="0.2">
      <c r="A458" s="14"/>
      <c r="B458" s="14"/>
      <c r="C458" s="14"/>
      <c r="D458" s="23"/>
      <c r="E458" s="14"/>
      <c r="F458" s="14"/>
      <c r="G458" s="107"/>
      <c r="H458" s="107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1"/>
      <c r="AL458" s="14"/>
    </row>
    <row r="459" spans="1:38" s="11" customFormat="1" x14ac:dyDescent="0.2">
      <c r="A459" s="14"/>
      <c r="B459" s="14"/>
      <c r="C459" s="14"/>
      <c r="D459" s="23"/>
      <c r="E459" s="14"/>
      <c r="F459" s="14"/>
      <c r="G459" s="107"/>
      <c r="H459" s="107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1"/>
      <c r="AL459" s="14"/>
    </row>
    <row r="460" spans="1:38" s="11" customFormat="1" x14ac:dyDescent="0.2">
      <c r="A460" s="14"/>
      <c r="B460" s="14"/>
      <c r="C460" s="14"/>
      <c r="D460" s="23"/>
      <c r="E460" s="14"/>
      <c r="F460" s="14"/>
      <c r="G460" s="107"/>
      <c r="H460" s="107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1"/>
      <c r="AL460" s="14"/>
    </row>
    <row r="461" spans="1:38" s="11" customFormat="1" x14ac:dyDescent="0.2">
      <c r="A461" s="14"/>
      <c r="B461" s="14"/>
      <c r="C461" s="14"/>
      <c r="D461" s="23"/>
      <c r="E461" s="14"/>
      <c r="F461" s="14"/>
      <c r="G461" s="107"/>
      <c r="H461" s="107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1"/>
      <c r="AL461" s="14"/>
    </row>
    <row r="462" spans="1:38" s="11" customFormat="1" x14ac:dyDescent="0.2">
      <c r="A462" s="14"/>
      <c r="B462" s="14"/>
      <c r="C462" s="14"/>
      <c r="D462" s="23"/>
      <c r="E462" s="14"/>
      <c r="F462" s="14"/>
      <c r="G462" s="107"/>
      <c r="H462" s="107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1"/>
      <c r="AL462" s="14"/>
    </row>
    <row r="463" spans="1:38" s="11" customFormat="1" x14ac:dyDescent="0.2">
      <c r="A463" s="14"/>
      <c r="B463" s="14"/>
      <c r="C463" s="14"/>
      <c r="D463" s="23"/>
      <c r="E463" s="14"/>
      <c r="F463" s="14"/>
      <c r="G463" s="107"/>
      <c r="H463" s="107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1"/>
      <c r="AL463" s="14"/>
    </row>
    <row r="464" spans="1:38" s="11" customFormat="1" x14ac:dyDescent="0.2">
      <c r="A464" s="14"/>
      <c r="B464" s="14"/>
      <c r="C464" s="14"/>
      <c r="D464" s="23"/>
      <c r="E464" s="14"/>
      <c r="F464" s="14"/>
      <c r="G464" s="107"/>
      <c r="H464" s="107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1"/>
      <c r="AL464" s="14"/>
    </row>
    <row r="465" spans="1:38" s="11" customFormat="1" x14ac:dyDescent="0.2">
      <c r="A465" s="14"/>
      <c r="B465" s="14"/>
      <c r="C465" s="14"/>
      <c r="D465" s="23"/>
      <c r="E465" s="14"/>
      <c r="F465" s="14"/>
      <c r="G465" s="107"/>
      <c r="H465" s="107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1"/>
      <c r="AL465" s="14"/>
    </row>
    <row r="466" spans="1:38" s="11" customFormat="1" x14ac:dyDescent="0.2">
      <c r="A466" s="14"/>
      <c r="B466" s="14"/>
      <c r="C466" s="14"/>
      <c r="D466" s="23"/>
      <c r="E466" s="14"/>
      <c r="F466" s="14"/>
      <c r="G466" s="107"/>
      <c r="H466" s="107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1"/>
      <c r="AL466" s="14"/>
    </row>
    <row r="467" spans="1:38" s="11" customFormat="1" x14ac:dyDescent="0.2">
      <c r="A467" s="14"/>
      <c r="B467" s="14"/>
      <c r="C467" s="14"/>
      <c r="D467" s="23"/>
      <c r="E467" s="14"/>
      <c r="F467" s="14"/>
      <c r="G467" s="107"/>
      <c r="H467" s="107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1"/>
      <c r="AL467" s="14"/>
    </row>
    <row r="468" spans="1:38" s="11" customFormat="1" x14ac:dyDescent="0.2">
      <c r="A468" s="14"/>
      <c r="B468" s="14"/>
      <c r="C468" s="14"/>
      <c r="D468" s="23"/>
      <c r="E468" s="14"/>
      <c r="F468" s="14"/>
      <c r="G468" s="107"/>
      <c r="H468" s="107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1"/>
      <c r="AL468" s="14"/>
    </row>
    <row r="469" spans="1:38" s="11" customFormat="1" x14ac:dyDescent="0.2">
      <c r="A469" s="14"/>
      <c r="B469" s="14"/>
      <c r="C469" s="14"/>
      <c r="D469" s="23"/>
      <c r="E469" s="14"/>
      <c r="F469" s="14"/>
      <c r="G469" s="107"/>
      <c r="H469" s="107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1"/>
      <c r="AL469" s="14"/>
    </row>
    <row r="470" spans="1:38" s="11" customFormat="1" x14ac:dyDescent="0.2">
      <c r="A470" s="14"/>
      <c r="B470" s="14"/>
      <c r="C470" s="14"/>
      <c r="D470" s="23"/>
      <c r="E470" s="14"/>
      <c r="F470" s="14"/>
      <c r="G470" s="107"/>
      <c r="H470" s="107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1"/>
      <c r="AL470" s="14"/>
    </row>
    <row r="471" spans="1:38" s="11" customFormat="1" x14ac:dyDescent="0.2">
      <c r="A471" s="14"/>
      <c r="B471" s="14"/>
      <c r="C471" s="14"/>
      <c r="D471" s="23"/>
      <c r="E471" s="14"/>
      <c r="F471" s="14"/>
      <c r="G471" s="107"/>
      <c r="H471" s="107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1"/>
      <c r="AL471" s="14"/>
    </row>
    <row r="472" spans="1:38" s="11" customFormat="1" x14ac:dyDescent="0.2">
      <c r="A472" s="14"/>
      <c r="B472" s="14"/>
      <c r="C472" s="14"/>
      <c r="D472" s="23"/>
      <c r="E472" s="14"/>
      <c r="F472" s="14"/>
      <c r="G472" s="107"/>
      <c r="H472" s="107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1"/>
      <c r="AL472" s="14"/>
    </row>
    <row r="473" spans="1:38" s="11" customFormat="1" x14ac:dyDescent="0.2">
      <c r="A473" s="14"/>
      <c r="B473" s="14"/>
      <c r="C473" s="14"/>
      <c r="D473" s="23"/>
      <c r="E473" s="14"/>
      <c r="F473" s="14"/>
      <c r="G473" s="107"/>
      <c r="H473" s="107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1"/>
      <c r="AL473" s="14"/>
    </row>
    <row r="474" spans="1:38" s="11" customFormat="1" x14ac:dyDescent="0.2">
      <c r="A474" s="14"/>
      <c r="B474" s="14"/>
      <c r="C474" s="14"/>
      <c r="D474" s="23"/>
      <c r="E474" s="14"/>
      <c r="F474" s="14"/>
      <c r="G474" s="107"/>
      <c r="H474" s="107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1"/>
      <c r="AL474" s="14"/>
    </row>
    <row r="475" spans="1:38" s="11" customFormat="1" x14ac:dyDescent="0.2">
      <c r="A475" s="14"/>
      <c r="B475" s="14"/>
      <c r="C475" s="14"/>
      <c r="D475" s="23"/>
      <c r="E475" s="14"/>
      <c r="F475" s="14"/>
      <c r="G475" s="107"/>
      <c r="H475" s="107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1"/>
      <c r="AL475" s="14"/>
    </row>
    <row r="476" spans="1:38" s="11" customFormat="1" x14ac:dyDescent="0.2">
      <c r="A476" s="14"/>
      <c r="B476" s="14"/>
      <c r="C476" s="14"/>
      <c r="D476" s="23"/>
      <c r="E476" s="14"/>
      <c r="F476" s="14"/>
      <c r="G476" s="107"/>
      <c r="H476" s="107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1"/>
      <c r="AL476" s="14"/>
    </row>
    <row r="477" spans="1:38" s="11" customFormat="1" x14ac:dyDescent="0.2">
      <c r="A477" s="14"/>
      <c r="B477" s="14"/>
      <c r="C477" s="14"/>
      <c r="D477" s="23"/>
      <c r="E477" s="14"/>
      <c r="F477" s="14"/>
      <c r="G477" s="107"/>
      <c r="H477" s="107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1"/>
      <c r="AL477" s="14"/>
    </row>
    <row r="478" spans="1:38" s="11" customFormat="1" x14ac:dyDescent="0.2">
      <c r="A478" s="14"/>
      <c r="B478" s="14"/>
      <c r="C478" s="14"/>
      <c r="D478" s="23"/>
      <c r="E478" s="14"/>
      <c r="F478" s="14"/>
      <c r="G478" s="107"/>
      <c r="H478" s="107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1"/>
      <c r="AL478" s="14"/>
    </row>
    <row r="479" spans="1:38" s="11" customFormat="1" x14ac:dyDescent="0.2">
      <c r="A479" s="14"/>
      <c r="B479" s="14"/>
      <c r="C479" s="14"/>
      <c r="D479" s="23"/>
      <c r="E479" s="14"/>
      <c r="F479" s="14"/>
      <c r="G479" s="107"/>
      <c r="H479" s="107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1"/>
      <c r="AL479" s="14"/>
    </row>
    <row r="480" spans="1:38" s="11" customFormat="1" x14ac:dyDescent="0.2">
      <c r="A480" s="14"/>
      <c r="B480" s="14"/>
      <c r="C480" s="14"/>
      <c r="D480" s="23"/>
      <c r="E480" s="14"/>
      <c r="F480" s="14"/>
      <c r="G480" s="107"/>
      <c r="H480" s="107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1"/>
      <c r="AL480" s="14"/>
    </row>
    <row r="481" spans="1:38" s="11" customFormat="1" x14ac:dyDescent="0.2">
      <c r="A481" s="14"/>
      <c r="B481" s="14"/>
      <c r="C481" s="14"/>
      <c r="D481" s="23"/>
      <c r="E481" s="14"/>
      <c r="F481" s="14"/>
      <c r="G481" s="107"/>
      <c r="H481" s="107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1"/>
      <c r="AL481" s="14"/>
    </row>
    <row r="482" spans="1:38" s="11" customFormat="1" x14ac:dyDescent="0.2">
      <c r="A482" s="14"/>
      <c r="B482" s="14"/>
      <c r="C482" s="14"/>
      <c r="D482" s="23"/>
      <c r="E482" s="14"/>
      <c r="F482" s="14"/>
      <c r="G482" s="107"/>
      <c r="H482" s="107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1"/>
      <c r="AL482" s="14"/>
    </row>
    <row r="483" spans="1:38" s="11" customFormat="1" x14ac:dyDescent="0.2">
      <c r="A483" s="14"/>
      <c r="B483" s="14"/>
      <c r="C483" s="14"/>
      <c r="D483" s="23"/>
      <c r="E483" s="14"/>
      <c r="F483" s="14"/>
      <c r="G483" s="107"/>
      <c r="H483" s="107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1"/>
      <c r="AL483" s="14"/>
    </row>
    <row r="484" spans="1:38" s="11" customFormat="1" x14ac:dyDescent="0.2">
      <c r="A484" s="14"/>
      <c r="B484" s="14"/>
      <c r="C484" s="14"/>
      <c r="D484" s="23"/>
      <c r="E484" s="14"/>
      <c r="F484" s="14"/>
      <c r="G484" s="107"/>
      <c r="H484" s="107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1"/>
      <c r="AL484" s="14"/>
    </row>
    <row r="485" spans="1:38" s="11" customFormat="1" x14ac:dyDescent="0.2">
      <c r="A485" s="14"/>
      <c r="B485" s="14"/>
      <c r="C485" s="14"/>
      <c r="D485" s="23"/>
      <c r="E485" s="14"/>
      <c r="F485" s="14"/>
      <c r="G485" s="107"/>
      <c r="H485" s="107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1"/>
      <c r="AL485" s="14"/>
    </row>
    <row r="486" spans="1:38" s="11" customFormat="1" x14ac:dyDescent="0.2">
      <c r="A486" s="14"/>
      <c r="B486" s="14"/>
      <c r="C486" s="14"/>
      <c r="D486" s="23"/>
      <c r="E486" s="14"/>
      <c r="F486" s="14"/>
      <c r="G486" s="107"/>
      <c r="H486" s="107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1"/>
      <c r="AL486" s="14"/>
    </row>
    <row r="487" spans="1:38" s="11" customFormat="1" x14ac:dyDescent="0.2">
      <c r="A487" s="14"/>
      <c r="B487" s="14"/>
      <c r="C487" s="14"/>
      <c r="D487" s="23"/>
      <c r="E487" s="14"/>
      <c r="F487" s="14"/>
      <c r="G487" s="107"/>
      <c r="H487" s="107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1"/>
      <c r="AL487" s="14"/>
    </row>
    <row r="488" spans="1:38" s="11" customFormat="1" x14ac:dyDescent="0.2">
      <c r="A488" s="14"/>
      <c r="B488" s="14"/>
      <c r="C488" s="14"/>
      <c r="D488" s="23"/>
      <c r="E488" s="14"/>
      <c r="F488" s="14"/>
      <c r="G488" s="107"/>
      <c r="H488" s="107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1"/>
      <c r="AL488" s="14"/>
    </row>
    <row r="489" spans="1:38" s="11" customFormat="1" x14ac:dyDescent="0.2">
      <c r="A489" s="14"/>
      <c r="B489" s="14"/>
      <c r="C489" s="14"/>
      <c r="D489" s="23"/>
      <c r="E489" s="14"/>
      <c r="F489" s="14"/>
      <c r="G489" s="107"/>
      <c r="H489" s="107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1"/>
      <c r="AL489" s="14"/>
    </row>
    <row r="490" spans="1:38" s="11" customFormat="1" x14ac:dyDescent="0.2">
      <c r="A490" s="14"/>
      <c r="B490" s="14"/>
      <c r="C490" s="14"/>
      <c r="D490" s="23"/>
      <c r="E490" s="14"/>
      <c r="F490" s="14"/>
      <c r="G490" s="107"/>
      <c r="H490" s="107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1"/>
      <c r="AL490" s="14"/>
    </row>
    <row r="491" spans="1:38" s="11" customFormat="1" x14ac:dyDescent="0.2">
      <c r="A491" s="14"/>
      <c r="B491" s="14"/>
      <c r="C491" s="14"/>
      <c r="D491" s="23"/>
      <c r="E491" s="14"/>
      <c r="F491" s="14"/>
      <c r="G491" s="107"/>
      <c r="H491" s="107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1"/>
      <c r="AL491" s="1"/>
    </row>
    <row r="492" spans="1:38" s="11" customFormat="1" x14ac:dyDescent="0.2">
      <c r="A492" s="14"/>
      <c r="B492" s="14"/>
      <c r="C492" s="14"/>
      <c r="D492" s="23"/>
      <c r="E492" s="14"/>
      <c r="F492" s="14"/>
      <c r="G492" s="107"/>
      <c r="H492" s="107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1"/>
      <c r="AL492" s="1"/>
    </row>
    <row r="493" spans="1:38" s="11" customFormat="1" x14ac:dyDescent="0.2">
      <c r="A493" s="14"/>
      <c r="B493" s="14"/>
      <c r="C493" s="14"/>
      <c r="D493" s="23"/>
      <c r="E493" s="14"/>
      <c r="F493" s="14"/>
      <c r="G493" s="107"/>
      <c r="H493" s="107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1"/>
      <c r="AL493" s="1"/>
    </row>
    <row r="494" spans="1:38" s="11" customFormat="1" x14ac:dyDescent="0.2">
      <c r="A494" s="14"/>
      <c r="B494" s="14"/>
      <c r="C494" s="14"/>
      <c r="D494" s="23"/>
      <c r="E494" s="14"/>
      <c r="F494" s="14"/>
      <c r="G494" s="107"/>
      <c r="H494" s="107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1"/>
      <c r="AL494" s="1"/>
    </row>
    <row r="495" spans="1:38" s="11" customFormat="1" x14ac:dyDescent="0.2">
      <c r="A495" s="14"/>
      <c r="B495" s="14"/>
      <c r="C495" s="14"/>
      <c r="D495" s="23"/>
      <c r="E495" s="14"/>
      <c r="F495" s="14"/>
      <c r="G495" s="107"/>
      <c r="H495" s="107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1"/>
      <c r="AL495" s="1"/>
    </row>
    <row r="496" spans="1:38" s="11" customFormat="1" x14ac:dyDescent="0.2">
      <c r="A496" s="14"/>
      <c r="B496" s="14"/>
      <c r="C496" s="14"/>
      <c r="D496" s="23"/>
      <c r="E496" s="14"/>
      <c r="F496" s="14"/>
      <c r="G496" s="107"/>
      <c r="H496" s="107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1"/>
      <c r="AL496" s="1"/>
    </row>
    <row r="497" spans="1:38" s="11" customFormat="1" x14ac:dyDescent="0.2">
      <c r="A497" s="14"/>
      <c r="B497" s="14"/>
      <c r="C497" s="14"/>
      <c r="D497" s="23"/>
      <c r="E497" s="14"/>
      <c r="F497" s="14"/>
      <c r="G497" s="107"/>
      <c r="H497" s="107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1"/>
      <c r="AL497" s="1"/>
    </row>
    <row r="498" spans="1:38" s="11" customFormat="1" x14ac:dyDescent="0.2">
      <c r="A498" s="14"/>
      <c r="B498" s="14"/>
      <c r="C498" s="14"/>
      <c r="D498" s="23"/>
      <c r="E498" s="14"/>
      <c r="F498" s="14"/>
      <c r="G498" s="107"/>
      <c r="H498" s="107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1"/>
      <c r="AL498" s="1"/>
    </row>
    <row r="499" spans="1:38" s="11" customFormat="1" x14ac:dyDescent="0.2">
      <c r="A499" s="14"/>
      <c r="B499" s="14"/>
      <c r="C499" s="14"/>
      <c r="D499" s="23"/>
      <c r="E499" s="14"/>
      <c r="F499" s="14"/>
      <c r="G499" s="107"/>
      <c r="H499" s="107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1"/>
      <c r="AL499" s="1"/>
    </row>
    <row r="500" spans="1:38" s="11" customFormat="1" x14ac:dyDescent="0.2">
      <c r="A500" s="14"/>
      <c r="B500" s="14"/>
      <c r="C500" s="14"/>
      <c r="D500" s="23"/>
      <c r="E500" s="14"/>
      <c r="F500" s="14"/>
      <c r="G500" s="107"/>
      <c r="H500" s="107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1"/>
      <c r="AL500" s="1"/>
    </row>
    <row r="501" spans="1:38" s="11" customFormat="1" x14ac:dyDescent="0.2">
      <c r="A501" s="14"/>
      <c r="B501" s="14"/>
      <c r="C501" s="14"/>
      <c r="D501" s="23"/>
      <c r="E501" s="14"/>
      <c r="F501" s="14"/>
      <c r="G501" s="107"/>
      <c r="H501" s="107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1"/>
      <c r="AL501" s="1"/>
    </row>
    <row r="502" spans="1:38" s="11" customFormat="1" x14ac:dyDescent="0.2">
      <c r="A502" s="14"/>
      <c r="B502" s="14"/>
      <c r="C502" s="14"/>
      <c r="D502" s="23"/>
      <c r="E502" s="14"/>
      <c r="F502" s="14"/>
      <c r="G502" s="107"/>
      <c r="H502" s="107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1"/>
      <c r="AL502" s="1"/>
    </row>
    <row r="503" spans="1:38" s="11" customFormat="1" x14ac:dyDescent="0.2">
      <c r="A503" s="14"/>
      <c r="B503" s="14"/>
      <c r="C503" s="14"/>
      <c r="D503" s="23"/>
      <c r="E503" s="14"/>
      <c r="F503" s="14"/>
      <c r="G503" s="107"/>
      <c r="H503" s="107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1"/>
      <c r="AL503" s="1"/>
    </row>
    <row r="504" spans="1:38" s="11" customFormat="1" x14ac:dyDescent="0.2">
      <c r="A504" s="14"/>
      <c r="B504" s="14"/>
      <c r="C504" s="14"/>
      <c r="D504" s="23"/>
      <c r="E504" s="14"/>
      <c r="F504" s="14"/>
      <c r="G504" s="107"/>
      <c r="H504" s="107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1"/>
      <c r="AL504" s="1"/>
    </row>
    <row r="505" spans="1:38" s="11" customFormat="1" x14ac:dyDescent="0.2">
      <c r="A505" s="14"/>
      <c r="B505" s="14"/>
      <c r="C505" s="14"/>
      <c r="D505" s="23"/>
      <c r="E505" s="14"/>
      <c r="F505" s="14"/>
      <c r="G505" s="107"/>
      <c r="H505" s="107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1"/>
      <c r="AL505" s="1"/>
    </row>
    <row r="506" spans="1:38" s="11" customFormat="1" x14ac:dyDescent="0.2">
      <c r="A506" s="14"/>
      <c r="B506" s="14"/>
      <c r="C506" s="14"/>
      <c r="D506" s="23"/>
      <c r="E506" s="14"/>
      <c r="F506" s="14"/>
      <c r="G506" s="107"/>
      <c r="H506" s="107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1"/>
      <c r="AL506" s="1"/>
    </row>
    <row r="507" spans="1:38" s="11" customFormat="1" x14ac:dyDescent="0.2">
      <c r="A507" s="14"/>
      <c r="B507" s="14"/>
      <c r="C507" s="14"/>
      <c r="D507" s="23"/>
      <c r="E507" s="14"/>
      <c r="F507" s="14"/>
      <c r="G507" s="107"/>
      <c r="H507" s="107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1"/>
      <c r="AL507" s="1"/>
    </row>
    <row r="508" spans="1:38" s="11" customFormat="1" x14ac:dyDescent="0.2">
      <c r="A508" s="14"/>
      <c r="B508" s="14"/>
      <c r="C508" s="14"/>
      <c r="D508" s="23"/>
      <c r="E508" s="14"/>
      <c r="F508" s="14"/>
      <c r="G508" s="107"/>
      <c r="H508" s="107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1"/>
      <c r="AL508" s="1"/>
    </row>
    <row r="509" spans="1:38" s="11" customFormat="1" x14ac:dyDescent="0.2">
      <c r="A509" s="14"/>
      <c r="B509" s="14"/>
      <c r="C509" s="14"/>
      <c r="D509" s="23"/>
      <c r="E509" s="14"/>
      <c r="F509" s="14"/>
      <c r="G509" s="107"/>
      <c r="H509" s="107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1"/>
      <c r="AL509" s="1"/>
    </row>
    <row r="510" spans="1:38" s="11" customFormat="1" x14ac:dyDescent="0.2">
      <c r="A510" s="14"/>
      <c r="B510" s="14"/>
      <c r="C510" s="14"/>
      <c r="D510" s="23"/>
      <c r="E510" s="14"/>
      <c r="F510" s="14"/>
      <c r="G510" s="107"/>
      <c r="H510" s="107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1"/>
      <c r="AL510" s="1"/>
    </row>
    <row r="511" spans="1:38" s="11" customFormat="1" x14ac:dyDescent="0.2">
      <c r="A511" s="14"/>
      <c r="B511" s="14"/>
      <c r="C511" s="14"/>
      <c r="D511" s="23"/>
      <c r="E511" s="14"/>
      <c r="F511" s="14"/>
      <c r="G511" s="107"/>
      <c r="H511" s="107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1"/>
      <c r="AL511" s="1"/>
    </row>
    <row r="512" spans="1:38" s="11" customFormat="1" x14ac:dyDescent="0.2">
      <c r="A512" s="14"/>
      <c r="B512" s="14"/>
      <c r="C512" s="14"/>
      <c r="D512" s="23"/>
      <c r="E512" s="14"/>
      <c r="F512" s="14"/>
      <c r="G512" s="107"/>
      <c r="H512" s="107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1"/>
      <c r="AL512" s="1"/>
    </row>
    <row r="513" spans="1:38" s="11" customFormat="1" x14ac:dyDescent="0.2">
      <c r="A513" s="14"/>
      <c r="B513" s="14"/>
      <c r="C513" s="14"/>
      <c r="D513" s="23"/>
      <c r="E513" s="14"/>
      <c r="F513" s="14"/>
      <c r="G513" s="107"/>
      <c r="H513" s="107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1"/>
      <c r="AL513" s="1"/>
    </row>
    <row r="514" spans="1:38" s="11" customFormat="1" x14ac:dyDescent="0.2">
      <c r="A514" s="14"/>
      <c r="B514" s="14"/>
      <c r="C514" s="14"/>
      <c r="D514" s="23"/>
      <c r="E514" s="14"/>
      <c r="F514" s="14"/>
      <c r="G514" s="107"/>
      <c r="H514" s="107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1"/>
      <c r="AL514" s="1"/>
    </row>
    <row r="515" spans="1:38" s="11" customFormat="1" x14ac:dyDescent="0.2">
      <c r="A515" s="14"/>
      <c r="B515" s="14"/>
      <c r="C515" s="14"/>
      <c r="D515" s="23"/>
      <c r="E515" s="14"/>
      <c r="F515" s="14"/>
      <c r="G515" s="107"/>
      <c r="H515" s="107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1"/>
      <c r="AL515" s="1"/>
    </row>
    <row r="516" spans="1:38" s="11" customFormat="1" x14ac:dyDescent="0.2">
      <c r="A516" s="14"/>
      <c r="B516" s="14"/>
      <c r="C516" s="14"/>
      <c r="D516" s="23"/>
      <c r="E516" s="14"/>
      <c r="F516" s="14"/>
      <c r="G516" s="107"/>
      <c r="H516" s="107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1"/>
      <c r="AL516" s="1"/>
    </row>
    <row r="517" spans="1:38" s="11" customFormat="1" x14ac:dyDescent="0.2">
      <c r="A517" s="14"/>
      <c r="B517" s="14"/>
      <c r="C517" s="14"/>
      <c r="D517" s="23"/>
      <c r="E517" s="14"/>
      <c r="F517" s="14"/>
      <c r="G517" s="107"/>
      <c r="H517" s="107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1"/>
      <c r="AL517" s="1"/>
    </row>
    <row r="518" spans="1:38" s="11" customFormat="1" x14ac:dyDescent="0.2">
      <c r="A518" s="14"/>
      <c r="B518" s="14"/>
      <c r="C518" s="14"/>
      <c r="D518" s="23"/>
      <c r="E518" s="14"/>
      <c r="F518" s="14"/>
      <c r="G518" s="107"/>
      <c r="H518" s="107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1"/>
      <c r="AL518" s="1"/>
    </row>
    <row r="519" spans="1:38" s="11" customFormat="1" x14ac:dyDescent="0.2">
      <c r="A519" s="14"/>
      <c r="B519" s="14"/>
      <c r="C519" s="14"/>
      <c r="D519" s="23"/>
      <c r="E519" s="14"/>
      <c r="F519" s="14"/>
      <c r="G519" s="107"/>
      <c r="H519" s="107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1"/>
      <c r="AL519" s="1"/>
    </row>
    <row r="520" spans="1:38" s="11" customFormat="1" x14ac:dyDescent="0.2">
      <c r="A520" s="14"/>
      <c r="B520" s="14"/>
      <c r="C520" s="14"/>
      <c r="D520" s="23"/>
      <c r="E520" s="14"/>
      <c r="F520" s="14"/>
      <c r="G520" s="107"/>
      <c r="H520" s="107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1"/>
      <c r="AL520" s="1"/>
    </row>
    <row r="521" spans="1:38" s="11" customFormat="1" x14ac:dyDescent="0.2">
      <c r="A521" s="14"/>
      <c r="B521" s="14"/>
      <c r="C521" s="14"/>
      <c r="D521" s="23"/>
      <c r="E521" s="14"/>
      <c r="F521" s="14"/>
      <c r="G521" s="107"/>
      <c r="H521" s="107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1"/>
      <c r="AL521" s="1"/>
    </row>
    <row r="522" spans="1:38" s="11" customFormat="1" x14ac:dyDescent="0.2">
      <c r="A522" s="14"/>
      <c r="B522" s="14"/>
      <c r="C522" s="14"/>
      <c r="D522" s="23"/>
      <c r="E522" s="14"/>
      <c r="F522" s="14"/>
      <c r="G522" s="107"/>
      <c r="H522" s="107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1"/>
      <c r="AL522" s="1"/>
    </row>
    <row r="523" spans="1:38" s="11" customFormat="1" x14ac:dyDescent="0.2">
      <c r="A523" s="14"/>
      <c r="B523" s="14"/>
      <c r="C523" s="14"/>
      <c r="D523" s="23"/>
      <c r="E523" s="14"/>
      <c r="F523" s="14"/>
      <c r="G523" s="107"/>
      <c r="H523" s="107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1"/>
      <c r="AL523" s="1"/>
    </row>
    <row r="524" spans="1:38" s="11" customFormat="1" x14ac:dyDescent="0.2">
      <c r="A524" s="14"/>
      <c r="B524" s="14"/>
      <c r="C524" s="14"/>
      <c r="D524" s="23"/>
      <c r="E524" s="14"/>
      <c r="F524" s="14"/>
      <c r="G524" s="107"/>
      <c r="H524" s="107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1"/>
      <c r="AL524" s="1"/>
    </row>
    <row r="525" spans="1:38" s="11" customFormat="1" x14ac:dyDescent="0.2">
      <c r="A525" s="14"/>
      <c r="B525" s="14"/>
      <c r="C525" s="14"/>
      <c r="D525" s="23"/>
      <c r="E525" s="14"/>
      <c r="F525" s="14"/>
      <c r="G525" s="107"/>
      <c r="H525" s="107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1"/>
      <c r="AL525" s="1"/>
    </row>
    <row r="526" spans="1:38" s="11" customFormat="1" x14ac:dyDescent="0.2">
      <c r="A526" s="14"/>
      <c r="B526" s="14"/>
      <c r="C526" s="14"/>
      <c r="D526" s="23"/>
      <c r="E526" s="14"/>
      <c r="F526" s="14"/>
      <c r="G526" s="107"/>
      <c r="H526" s="107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1"/>
      <c r="AL526" s="1"/>
    </row>
    <row r="527" spans="1:38" s="11" customFormat="1" x14ac:dyDescent="0.2">
      <c r="A527" s="14"/>
      <c r="B527" s="14"/>
      <c r="C527" s="14"/>
      <c r="D527" s="23"/>
      <c r="E527" s="14"/>
      <c r="F527" s="14"/>
      <c r="G527" s="107"/>
      <c r="H527" s="107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1"/>
      <c r="AL527" s="1"/>
    </row>
    <row r="528" spans="1:38" s="11" customFormat="1" x14ac:dyDescent="0.2">
      <c r="A528" s="14"/>
      <c r="B528" s="14"/>
      <c r="C528" s="14"/>
      <c r="D528" s="23"/>
      <c r="E528" s="14"/>
      <c r="F528" s="14"/>
      <c r="G528" s="107"/>
      <c r="H528" s="107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1"/>
      <c r="AL528" s="1"/>
    </row>
    <row r="529" spans="1:38" s="11" customFormat="1" x14ac:dyDescent="0.2">
      <c r="A529" s="14"/>
      <c r="B529" s="14"/>
      <c r="C529" s="14"/>
      <c r="D529" s="23"/>
      <c r="E529" s="14"/>
      <c r="F529" s="14"/>
      <c r="G529" s="107"/>
      <c r="H529" s="107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1"/>
      <c r="AL529" s="1"/>
    </row>
    <row r="530" spans="1:38" s="11" customFormat="1" x14ac:dyDescent="0.2">
      <c r="A530" s="14"/>
      <c r="B530" s="14"/>
      <c r="C530" s="14"/>
      <c r="D530" s="23"/>
      <c r="E530" s="14"/>
      <c r="F530" s="14"/>
      <c r="G530" s="107"/>
      <c r="H530" s="107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1"/>
      <c r="AL530" s="1"/>
    </row>
    <row r="531" spans="1:38" s="11" customFormat="1" x14ac:dyDescent="0.2">
      <c r="A531" s="14"/>
      <c r="B531" s="14"/>
      <c r="C531" s="14"/>
      <c r="D531" s="23"/>
      <c r="E531" s="14"/>
      <c r="F531" s="14"/>
      <c r="G531" s="107"/>
      <c r="H531" s="107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1"/>
      <c r="AL531" s="1"/>
    </row>
    <row r="532" spans="1:38" s="11" customFormat="1" x14ac:dyDescent="0.2">
      <c r="A532" s="14"/>
      <c r="B532" s="14"/>
      <c r="C532" s="14"/>
      <c r="D532" s="23"/>
      <c r="E532" s="14"/>
      <c r="F532" s="14"/>
      <c r="G532" s="107"/>
      <c r="H532" s="107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1"/>
      <c r="AL532" s="1"/>
    </row>
    <row r="533" spans="1:38" s="11" customFormat="1" x14ac:dyDescent="0.2">
      <c r="A533" s="14"/>
      <c r="B533" s="14"/>
      <c r="C533" s="14"/>
      <c r="D533" s="23"/>
      <c r="E533" s="14"/>
      <c r="F533" s="14"/>
      <c r="G533" s="107"/>
      <c r="H533" s="107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1"/>
      <c r="AL533" s="1"/>
    </row>
    <row r="534" spans="1:38" s="11" customFormat="1" x14ac:dyDescent="0.2">
      <c r="A534" s="14"/>
      <c r="B534" s="14"/>
      <c r="C534" s="14"/>
      <c r="D534" s="23"/>
      <c r="E534" s="14"/>
      <c r="F534" s="14"/>
      <c r="G534" s="107"/>
      <c r="H534" s="107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1"/>
      <c r="AL534" s="1"/>
    </row>
    <row r="535" spans="1:38" s="11" customFormat="1" x14ac:dyDescent="0.2">
      <c r="A535" s="14"/>
      <c r="B535" s="14"/>
      <c r="C535" s="14"/>
      <c r="D535" s="23"/>
      <c r="E535" s="14"/>
      <c r="F535" s="14"/>
      <c r="G535" s="107"/>
      <c r="H535" s="107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1"/>
      <c r="AL535" s="1"/>
    </row>
    <row r="536" spans="1:38" s="11" customFormat="1" x14ac:dyDescent="0.2">
      <c r="A536" s="14"/>
      <c r="B536" s="14"/>
      <c r="C536" s="14"/>
      <c r="D536" s="23"/>
      <c r="E536" s="14"/>
      <c r="F536" s="14"/>
      <c r="G536" s="107"/>
      <c r="H536" s="107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1"/>
      <c r="AL536" s="1"/>
    </row>
    <row r="537" spans="1:38" s="11" customFormat="1" x14ac:dyDescent="0.2">
      <c r="A537" s="14"/>
      <c r="B537" s="14"/>
      <c r="C537" s="14"/>
      <c r="D537" s="23"/>
      <c r="E537" s="14"/>
      <c r="F537" s="14"/>
      <c r="G537" s="107"/>
      <c r="H537" s="107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1"/>
      <c r="AL537" s="1"/>
    </row>
    <row r="538" spans="1:38" s="11" customFormat="1" x14ac:dyDescent="0.2">
      <c r="A538" s="14"/>
      <c r="B538" s="14"/>
      <c r="C538" s="14"/>
      <c r="D538" s="23"/>
      <c r="E538" s="14"/>
      <c r="F538" s="14"/>
      <c r="G538" s="107"/>
      <c r="H538" s="107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1"/>
      <c r="AL538" s="1"/>
    </row>
    <row r="539" spans="1:38" s="11" customFormat="1" x14ac:dyDescent="0.2">
      <c r="A539" s="14"/>
      <c r="B539" s="14"/>
      <c r="C539" s="14"/>
      <c r="D539" s="23"/>
      <c r="E539" s="14"/>
      <c r="F539" s="14"/>
      <c r="G539" s="107"/>
      <c r="H539" s="107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1"/>
      <c r="AL539" s="1"/>
    </row>
    <row r="540" spans="1:38" s="11" customFormat="1" x14ac:dyDescent="0.2">
      <c r="A540" s="14"/>
      <c r="B540" s="14"/>
      <c r="C540" s="14"/>
      <c r="D540" s="23"/>
      <c r="E540" s="14"/>
      <c r="F540" s="14"/>
      <c r="G540" s="107"/>
      <c r="H540" s="107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1"/>
      <c r="AL540" s="1"/>
    </row>
    <row r="541" spans="1:38" s="11" customFormat="1" x14ac:dyDescent="0.2">
      <c r="A541" s="14"/>
      <c r="B541" s="14"/>
      <c r="C541" s="14"/>
      <c r="D541" s="23"/>
      <c r="E541" s="14"/>
      <c r="F541" s="14"/>
      <c r="G541" s="107"/>
      <c r="H541" s="107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1"/>
      <c r="AL541" s="1"/>
    </row>
    <row r="542" spans="1:38" s="11" customFormat="1" x14ac:dyDescent="0.2">
      <c r="A542" s="14"/>
      <c r="B542" s="14"/>
      <c r="C542" s="14"/>
      <c r="D542" s="23"/>
      <c r="E542" s="14"/>
      <c r="F542" s="14"/>
      <c r="G542" s="107"/>
      <c r="H542" s="107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1"/>
      <c r="AL542" s="1"/>
    </row>
    <row r="543" spans="1:38" s="11" customFormat="1" x14ac:dyDescent="0.2">
      <c r="A543" s="14"/>
      <c r="B543" s="14"/>
      <c r="C543" s="14"/>
      <c r="D543" s="23"/>
      <c r="E543" s="14"/>
      <c r="F543" s="14"/>
      <c r="G543" s="107"/>
      <c r="H543" s="107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1"/>
      <c r="AL543" s="1"/>
    </row>
    <row r="544" spans="1:38" s="11" customFormat="1" x14ac:dyDescent="0.2">
      <c r="A544" s="14"/>
      <c r="B544" s="14"/>
      <c r="C544" s="14"/>
      <c r="D544" s="23"/>
      <c r="E544" s="14"/>
      <c r="F544" s="14"/>
      <c r="G544" s="107"/>
      <c r="H544" s="107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1"/>
      <c r="AL544" s="1"/>
    </row>
    <row r="545" spans="1:38" s="11" customFormat="1" x14ac:dyDescent="0.2">
      <c r="A545" s="14"/>
      <c r="B545" s="14"/>
      <c r="C545" s="14"/>
      <c r="D545" s="23"/>
      <c r="E545" s="14"/>
      <c r="F545" s="14"/>
      <c r="G545" s="107"/>
      <c r="H545" s="107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1"/>
      <c r="AL545" s="1"/>
    </row>
    <row r="546" spans="1:38" s="11" customFormat="1" x14ac:dyDescent="0.2">
      <c r="A546" s="14"/>
      <c r="B546" s="14"/>
      <c r="C546" s="14"/>
      <c r="D546" s="23"/>
      <c r="E546" s="14"/>
      <c r="F546" s="14"/>
      <c r="G546" s="107"/>
      <c r="H546" s="107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1"/>
      <c r="AL546" s="1"/>
    </row>
    <row r="547" spans="1:38" s="11" customFormat="1" x14ac:dyDescent="0.2">
      <c r="A547" s="14"/>
      <c r="B547" s="14"/>
      <c r="C547" s="14"/>
      <c r="D547" s="23"/>
      <c r="E547" s="14"/>
      <c r="F547" s="14"/>
      <c r="G547" s="107"/>
      <c r="H547" s="107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1"/>
      <c r="AL547" s="1"/>
    </row>
    <row r="548" spans="1:38" s="11" customFormat="1" x14ac:dyDescent="0.2">
      <c r="A548" s="14"/>
      <c r="B548" s="14"/>
      <c r="C548" s="14"/>
      <c r="D548" s="23"/>
      <c r="E548" s="14"/>
      <c r="F548" s="14"/>
      <c r="G548" s="107"/>
      <c r="H548" s="107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1"/>
      <c r="AL548" s="1"/>
    </row>
    <row r="549" spans="1:38" s="11" customFormat="1" x14ac:dyDescent="0.2">
      <c r="A549" s="14"/>
      <c r="B549" s="14"/>
      <c r="C549" s="14"/>
      <c r="D549" s="23"/>
      <c r="E549" s="14"/>
      <c r="F549" s="14"/>
      <c r="G549" s="107"/>
      <c r="H549" s="107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1"/>
      <c r="AL549" s="1"/>
    </row>
    <row r="550" spans="1:38" s="11" customFormat="1" x14ac:dyDescent="0.2">
      <c r="A550" s="14"/>
      <c r="B550" s="14"/>
      <c r="C550" s="14"/>
      <c r="D550" s="23"/>
      <c r="E550" s="14"/>
      <c r="F550" s="14"/>
      <c r="G550" s="107"/>
      <c r="H550" s="107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1"/>
      <c r="AL550" s="1"/>
    </row>
    <row r="551" spans="1:38" s="11" customFormat="1" x14ac:dyDescent="0.2">
      <c r="A551" s="14"/>
      <c r="B551" s="14"/>
      <c r="C551" s="14"/>
      <c r="D551" s="23"/>
      <c r="E551" s="14"/>
      <c r="F551" s="14"/>
      <c r="G551" s="107"/>
      <c r="H551" s="107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1"/>
      <c r="AL551" s="1"/>
    </row>
    <row r="552" spans="1:38" s="11" customFormat="1" x14ac:dyDescent="0.2">
      <c r="A552" s="14"/>
      <c r="B552" s="14"/>
      <c r="C552" s="14"/>
      <c r="D552" s="23"/>
      <c r="E552" s="14"/>
      <c r="F552" s="14"/>
      <c r="G552" s="107"/>
      <c r="H552" s="107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1"/>
      <c r="AL552" s="1"/>
    </row>
    <row r="553" spans="1:38" s="11" customFormat="1" x14ac:dyDescent="0.2">
      <c r="A553" s="14"/>
      <c r="B553" s="14"/>
      <c r="C553" s="14"/>
      <c r="D553" s="23"/>
      <c r="E553" s="14"/>
      <c r="F553" s="14"/>
      <c r="G553" s="107"/>
      <c r="H553" s="107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1"/>
      <c r="AL553" s="1"/>
    </row>
    <row r="554" spans="1:38" s="11" customFormat="1" x14ac:dyDescent="0.2">
      <c r="A554" s="14"/>
      <c r="B554" s="14"/>
      <c r="C554" s="14"/>
      <c r="D554" s="23"/>
      <c r="E554" s="14"/>
      <c r="F554" s="14"/>
      <c r="G554" s="107"/>
      <c r="H554" s="107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1"/>
      <c r="AL554" s="1"/>
    </row>
    <row r="555" spans="1:38" s="11" customFormat="1" x14ac:dyDescent="0.2">
      <c r="A555" s="14"/>
      <c r="B555" s="14"/>
      <c r="C555" s="14"/>
      <c r="D555" s="23"/>
      <c r="E555" s="14"/>
      <c r="F555" s="14"/>
      <c r="G555" s="107"/>
      <c r="H555" s="107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1"/>
      <c r="AL555" s="1"/>
    </row>
    <row r="556" spans="1:38" s="11" customFormat="1" x14ac:dyDescent="0.2">
      <c r="A556" s="14"/>
      <c r="B556" s="14"/>
      <c r="C556" s="14"/>
      <c r="D556" s="23"/>
      <c r="E556" s="14"/>
      <c r="F556" s="14"/>
      <c r="G556" s="107"/>
      <c r="H556" s="107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1"/>
      <c r="AL556" s="1"/>
    </row>
    <row r="557" spans="1:38" s="11" customFormat="1" x14ac:dyDescent="0.2">
      <c r="A557" s="14"/>
      <c r="B557" s="14"/>
      <c r="C557" s="14"/>
      <c r="D557" s="23"/>
      <c r="E557" s="14"/>
      <c r="F557" s="14"/>
      <c r="G557" s="107"/>
      <c r="H557" s="107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1"/>
      <c r="AL557" s="1"/>
    </row>
    <row r="558" spans="1:38" s="11" customFormat="1" x14ac:dyDescent="0.2">
      <c r="A558" s="14"/>
      <c r="B558" s="14"/>
      <c r="C558" s="14"/>
      <c r="D558" s="23"/>
      <c r="E558" s="14"/>
      <c r="F558" s="14"/>
      <c r="G558" s="107"/>
      <c r="H558" s="107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1"/>
      <c r="AL558" s="1"/>
    </row>
    <row r="559" spans="1:38" s="11" customFormat="1" x14ac:dyDescent="0.2">
      <c r="A559" s="14"/>
      <c r="B559" s="14"/>
      <c r="C559" s="14"/>
      <c r="D559" s="23"/>
      <c r="E559" s="14"/>
      <c r="F559" s="14"/>
      <c r="G559" s="107"/>
      <c r="H559" s="107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1"/>
      <c r="AL559" s="1"/>
    </row>
    <row r="560" spans="1:38" s="11" customFormat="1" x14ac:dyDescent="0.2">
      <c r="A560" s="14"/>
      <c r="B560" s="14"/>
      <c r="C560" s="14"/>
      <c r="D560" s="23"/>
      <c r="E560" s="14"/>
      <c r="F560" s="14"/>
      <c r="G560" s="107"/>
      <c r="H560" s="107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1"/>
      <c r="AL560" s="1"/>
    </row>
    <row r="561" spans="1:38" s="11" customFormat="1" x14ac:dyDescent="0.2">
      <c r="A561" s="14"/>
      <c r="B561" s="14"/>
      <c r="C561" s="14"/>
      <c r="D561" s="23"/>
      <c r="E561" s="14"/>
      <c r="F561" s="14"/>
      <c r="G561" s="107"/>
      <c r="H561" s="107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1"/>
      <c r="AL561" s="1"/>
    </row>
    <row r="562" spans="1:38" s="11" customFormat="1" x14ac:dyDescent="0.2">
      <c r="A562" s="14"/>
      <c r="B562" s="14"/>
      <c r="C562" s="14"/>
      <c r="D562" s="23"/>
      <c r="E562" s="14"/>
      <c r="F562" s="14"/>
      <c r="G562" s="107"/>
      <c r="H562" s="107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1"/>
      <c r="AL562" s="1"/>
    </row>
    <row r="563" spans="1:38" s="11" customFormat="1" x14ac:dyDescent="0.2">
      <c r="A563" s="14"/>
      <c r="B563" s="14"/>
      <c r="C563" s="14"/>
      <c r="D563" s="23"/>
      <c r="E563" s="14"/>
      <c r="F563" s="14"/>
      <c r="G563" s="107"/>
      <c r="H563" s="107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1"/>
      <c r="AL563" s="1"/>
    </row>
    <row r="564" spans="1:38" s="11" customFormat="1" x14ac:dyDescent="0.2">
      <c r="A564" s="14"/>
      <c r="B564" s="14"/>
      <c r="C564" s="14"/>
      <c r="D564" s="23"/>
      <c r="E564" s="14"/>
      <c r="F564" s="14"/>
      <c r="G564" s="107"/>
      <c r="H564" s="107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1"/>
      <c r="AL564" s="1"/>
    </row>
    <row r="565" spans="1:38" s="11" customFormat="1" x14ac:dyDescent="0.2">
      <c r="A565" s="14"/>
      <c r="B565" s="14"/>
      <c r="C565" s="14"/>
      <c r="D565" s="23"/>
      <c r="E565" s="14"/>
      <c r="F565" s="14"/>
      <c r="G565" s="107"/>
      <c r="H565" s="107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1"/>
      <c r="AL565" s="1"/>
    </row>
    <row r="566" spans="1:38" s="11" customFormat="1" x14ac:dyDescent="0.2">
      <c r="A566" s="14"/>
      <c r="B566" s="14"/>
      <c r="C566" s="14"/>
      <c r="D566" s="23"/>
      <c r="E566" s="14"/>
      <c r="F566" s="14"/>
      <c r="G566" s="107"/>
      <c r="H566" s="107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1"/>
      <c r="AL566" s="1"/>
    </row>
    <row r="567" spans="1:38" s="11" customFormat="1" x14ac:dyDescent="0.2">
      <c r="A567" s="14"/>
      <c r="B567" s="14"/>
      <c r="C567" s="14"/>
      <c r="D567" s="23"/>
      <c r="E567" s="14"/>
      <c r="F567" s="14"/>
      <c r="G567" s="107"/>
      <c r="H567" s="107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1"/>
      <c r="AL567" s="1"/>
    </row>
    <row r="568" spans="1:38" s="11" customFormat="1" x14ac:dyDescent="0.2">
      <c r="A568" s="14"/>
      <c r="B568" s="14"/>
      <c r="C568" s="14"/>
      <c r="D568" s="23"/>
      <c r="E568" s="14"/>
      <c r="F568" s="14"/>
      <c r="G568" s="107"/>
      <c r="H568" s="107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1"/>
      <c r="AL568" s="1"/>
    </row>
    <row r="569" spans="1:38" s="11" customFormat="1" x14ac:dyDescent="0.2">
      <c r="A569" s="14"/>
      <c r="B569" s="14"/>
      <c r="C569" s="14"/>
      <c r="D569" s="23"/>
      <c r="E569" s="14"/>
      <c r="F569" s="14"/>
      <c r="G569" s="107"/>
      <c r="H569" s="107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1"/>
      <c r="AL569" s="1"/>
    </row>
    <row r="570" spans="1:38" s="11" customFormat="1" x14ac:dyDescent="0.2">
      <c r="A570" s="14"/>
      <c r="B570" s="14"/>
      <c r="C570" s="14"/>
      <c r="D570" s="23"/>
      <c r="E570" s="14"/>
      <c r="F570" s="14"/>
      <c r="G570" s="107"/>
      <c r="H570" s="107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1"/>
      <c r="AL570" s="1"/>
    </row>
    <row r="571" spans="1:38" s="11" customFormat="1" x14ac:dyDescent="0.2">
      <c r="A571" s="14"/>
      <c r="B571" s="14"/>
      <c r="C571" s="14"/>
      <c r="D571" s="23"/>
      <c r="E571" s="14"/>
      <c r="F571" s="14"/>
      <c r="G571" s="107"/>
      <c r="H571" s="107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1"/>
      <c r="AL571" s="1"/>
    </row>
    <row r="572" spans="1:38" s="11" customFormat="1" x14ac:dyDescent="0.2">
      <c r="A572" s="14"/>
      <c r="B572" s="14"/>
      <c r="C572" s="14"/>
      <c r="D572" s="23"/>
      <c r="E572" s="14"/>
      <c r="F572" s="14"/>
      <c r="G572" s="107"/>
      <c r="H572" s="107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1"/>
      <c r="AL572" s="1"/>
    </row>
    <row r="573" spans="1:38" s="11" customFormat="1" x14ac:dyDescent="0.2">
      <c r="A573" s="14"/>
      <c r="B573" s="14"/>
      <c r="C573" s="14"/>
      <c r="D573" s="23"/>
      <c r="E573" s="14"/>
      <c r="F573" s="14"/>
      <c r="G573" s="107"/>
      <c r="H573" s="107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1"/>
      <c r="AL573" s="1"/>
    </row>
    <row r="574" spans="1:38" s="11" customFormat="1" x14ac:dyDescent="0.2">
      <c r="A574" s="14"/>
      <c r="B574" s="14"/>
      <c r="C574" s="14"/>
      <c r="D574" s="23"/>
      <c r="E574" s="14"/>
      <c r="F574" s="14"/>
      <c r="G574" s="107"/>
      <c r="H574" s="107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1"/>
      <c r="AL574" s="1"/>
    </row>
    <row r="575" spans="1:38" s="11" customFormat="1" x14ac:dyDescent="0.2">
      <c r="A575" s="14"/>
      <c r="B575" s="14"/>
      <c r="C575" s="14"/>
      <c r="D575" s="23"/>
      <c r="E575" s="14"/>
      <c r="F575" s="14"/>
      <c r="G575" s="107"/>
      <c r="H575" s="107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1"/>
      <c r="AL575" s="1"/>
    </row>
    <row r="576" spans="1:38" s="11" customFormat="1" x14ac:dyDescent="0.2">
      <c r="A576" s="14"/>
      <c r="B576" s="14"/>
      <c r="C576" s="14"/>
      <c r="D576" s="23"/>
      <c r="E576" s="14"/>
      <c r="F576" s="14"/>
      <c r="G576" s="107"/>
      <c r="H576" s="107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1"/>
      <c r="AL576" s="1"/>
    </row>
    <row r="577" spans="1:38" s="11" customFormat="1" x14ac:dyDescent="0.2">
      <c r="A577" s="14"/>
      <c r="B577" s="14"/>
      <c r="C577" s="14"/>
      <c r="D577" s="23"/>
      <c r="E577" s="14"/>
      <c r="F577" s="14"/>
      <c r="G577" s="107"/>
      <c r="H577" s="107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1"/>
      <c r="AL577" s="1"/>
    </row>
    <row r="578" spans="1:38" s="11" customFormat="1" x14ac:dyDescent="0.2">
      <c r="A578" s="14"/>
      <c r="B578" s="14"/>
      <c r="C578" s="14"/>
      <c r="D578" s="23"/>
      <c r="E578" s="14"/>
      <c r="F578" s="14"/>
      <c r="G578" s="107"/>
      <c r="H578" s="107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1"/>
      <c r="AL578" s="1"/>
    </row>
    <row r="579" spans="1:38" s="11" customFormat="1" x14ac:dyDescent="0.2">
      <c r="A579" s="14"/>
      <c r="B579" s="14"/>
      <c r="C579" s="14"/>
      <c r="D579" s="23"/>
      <c r="E579" s="14"/>
      <c r="F579" s="14"/>
      <c r="G579" s="107"/>
      <c r="H579" s="107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1"/>
      <c r="AL579" s="1"/>
    </row>
    <row r="580" spans="1:38" s="11" customFormat="1" x14ac:dyDescent="0.2">
      <c r="A580" s="14"/>
      <c r="B580" s="14"/>
      <c r="C580" s="14"/>
      <c r="D580" s="23"/>
      <c r="E580" s="14"/>
      <c r="F580" s="14"/>
      <c r="G580" s="107"/>
      <c r="H580" s="107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1"/>
      <c r="AL580" s="1"/>
    </row>
    <row r="581" spans="1:38" s="11" customFormat="1" x14ac:dyDescent="0.2">
      <c r="A581" s="14"/>
      <c r="B581" s="14"/>
      <c r="C581" s="14"/>
      <c r="D581" s="23"/>
      <c r="E581" s="14"/>
      <c r="F581" s="14"/>
      <c r="G581" s="107"/>
      <c r="H581" s="107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1"/>
      <c r="AL581" s="1"/>
    </row>
    <row r="582" spans="1:38" s="11" customFormat="1" x14ac:dyDescent="0.2">
      <c r="A582" s="14"/>
      <c r="B582" s="14"/>
      <c r="C582" s="14"/>
      <c r="D582" s="23"/>
      <c r="E582" s="14"/>
      <c r="F582" s="14"/>
      <c r="G582" s="107"/>
      <c r="H582" s="107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1"/>
      <c r="AL582" s="1"/>
    </row>
    <row r="583" spans="1:38" s="11" customFormat="1" x14ac:dyDescent="0.2">
      <c r="A583" s="14"/>
      <c r="B583" s="14"/>
      <c r="C583" s="14"/>
      <c r="D583" s="23"/>
      <c r="E583" s="14"/>
      <c r="F583" s="14"/>
      <c r="G583" s="107"/>
      <c r="H583" s="107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1"/>
      <c r="AL583" s="1"/>
    </row>
    <row r="584" spans="1:38" s="11" customFormat="1" x14ac:dyDescent="0.2">
      <c r="A584" s="14"/>
      <c r="B584" s="14"/>
      <c r="C584" s="14"/>
      <c r="D584" s="23"/>
      <c r="E584" s="14"/>
      <c r="F584" s="14"/>
      <c r="G584" s="107"/>
      <c r="H584" s="107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1"/>
      <c r="AL584" s="1"/>
    </row>
    <row r="585" spans="1:38" s="11" customFormat="1" x14ac:dyDescent="0.2">
      <c r="A585" s="14"/>
      <c r="B585" s="14"/>
      <c r="C585" s="14"/>
      <c r="D585" s="23"/>
      <c r="E585" s="14"/>
      <c r="F585" s="14"/>
      <c r="G585" s="107"/>
      <c r="H585" s="107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1"/>
      <c r="AL585" s="1"/>
    </row>
    <row r="586" spans="1:38" s="11" customFormat="1" x14ac:dyDescent="0.2">
      <c r="A586" s="14"/>
      <c r="B586" s="14"/>
      <c r="C586" s="14"/>
      <c r="D586" s="23"/>
      <c r="E586" s="14"/>
      <c r="F586" s="14"/>
      <c r="G586" s="107"/>
      <c r="H586" s="107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1"/>
      <c r="AL586" s="1"/>
    </row>
    <row r="587" spans="1:38" s="11" customFormat="1" x14ac:dyDescent="0.2">
      <c r="A587" s="14"/>
      <c r="B587" s="14"/>
      <c r="C587" s="14"/>
      <c r="D587" s="23"/>
      <c r="E587" s="14"/>
      <c r="F587" s="14"/>
      <c r="G587" s="107"/>
      <c r="H587" s="107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1"/>
      <c r="AL587" s="1"/>
    </row>
    <row r="588" spans="1:38" s="11" customFormat="1" x14ac:dyDescent="0.2">
      <c r="A588" s="14"/>
      <c r="B588" s="14"/>
      <c r="C588" s="14"/>
      <c r="D588" s="23"/>
      <c r="E588" s="14"/>
      <c r="F588" s="14"/>
      <c r="G588" s="107"/>
      <c r="H588" s="107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1"/>
      <c r="AL588" s="1"/>
    </row>
    <row r="589" spans="1:38" s="11" customFormat="1" x14ac:dyDescent="0.2">
      <c r="A589" s="14"/>
      <c r="B589" s="14"/>
      <c r="C589" s="14"/>
      <c r="D589" s="23"/>
      <c r="E589" s="14"/>
      <c r="F589" s="14"/>
      <c r="G589" s="107"/>
      <c r="H589" s="107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1"/>
      <c r="AL589" s="1"/>
    </row>
    <row r="590" spans="1:38" s="11" customFormat="1" x14ac:dyDescent="0.2">
      <c r="A590" s="14"/>
      <c r="B590" s="14"/>
      <c r="C590" s="14"/>
      <c r="D590" s="23"/>
      <c r="E590" s="14"/>
      <c r="F590" s="14"/>
      <c r="G590" s="107"/>
      <c r="H590" s="107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1"/>
      <c r="AL590" s="1"/>
    </row>
    <row r="591" spans="1:38" s="11" customFormat="1" x14ac:dyDescent="0.2">
      <c r="A591" s="14"/>
      <c r="B591" s="14"/>
      <c r="C591" s="14"/>
      <c r="D591" s="23"/>
      <c r="E591" s="14"/>
      <c r="F591" s="14"/>
      <c r="G591" s="107"/>
      <c r="H591" s="107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1"/>
      <c r="AL591" s="1"/>
    </row>
    <row r="592" spans="1:38" s="11" customFormat="1" x14ac:dyDescent="0.2">
      <c r="A592" s="14"/>
      <c r="B592" s="14"/>
      <c r="C592" s="14"/>
      <c r="D592" s="23"/>
      <c r="E592" s="14"/>
      <c r="F592" s="14"/>
      <c r="G592" s="107"/>
      <c r="H592" s="107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1"/>
      <c r="AL592" s="1"/>
    </row>
    <row r="593" spans="1:38" s="11" customFormat="1" x14ac:dyDescent="0.2">
      <c r="A593" s="14"/>
      <c r="B593" s="14"/>
      <c r="C593" s="14"/>
      <c r="D593" s="23"/>
      <c r="E593" s="14"/>
      <c r="F593" s="14"/>
      <c r="G593" s="107"/>
      <c r="H593" s="107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1"/>
      <c r="AL593" s="1"/>
    </row>
    <row r="594" spans="1:38" s="11" customFormat="1" x14ac:dyDescent="0.2">
      <c r="A594" s="14"/>
      <c r="B594" s="14"/>
      <c r="C594" s="14"/>
      <c r="D594" s="23"/>
      <c r="E594" s="14"/>
      <c r="F594" s="14"/>
      <c r="G594" s="107"/>
      <c r="H594" s="107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1"/>
      <c r="AL594" s="1"/>
    </row>
    <row r="595" spans="1:38" s="11" customFormat="1" x14ac:dyDescent="0.2">
      <c r="A595" s="14"/>
      <c r="B595" s="14"/>
      <c r="C595" s="14"/>
      <c r="D595" s="23"/>
      <c r="E595" s="14"/>
      <c r="F595" s="14"/>
      <c r="G595" s="107"/>
      <c r="H595" s="107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1"/>
      <c r="AL595" s="1"/>
    </row>
    <row r="596" spans="1:38" s="11" customFormat="1" x14ac:dyDescent="0.2">
      <c r="A596" s="14"/>
      <c r="B596" s="14"/>
      <c r="C596" s="14"/>
      <c r="D596" s="23"/>
      <c r="E596" s="14"/>
      <c r="F596" s="14"/>
      <c r="G596" s="107"/>
      <c r="H596" s="107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1"/>
      <c r="AL596" s="1"/>
    </row>
    <row r="597" spans="1:38" s="11" customFormat="1" x14ac:dyDescent="0.2">
      <c r="A597" s="14"/>
      <c r="B597" s="14"/>
      <c r="C597" s="14"/>
      <c r="D597" s="23"/>
      <c r="E597" s="14"/>
      <c r="F597" s="14"/>
      <c r="G597" s="107"/>
      <c r="H597" s="107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1"/>
      <c r="AL597" s="1"/>
    </row>
    <row r="598" spans="1:38" s="11" customFormat="1" x14ac:dyDescent="0.2">
      <c r="A598" s="14"/>
      <c r="B598" s="14"/>
      <c r="C598" s="14"/>
      <c r="D598" s="23"/>
      <c r="E598" s="14"/>
      <c r="F598" s="14"/>
      <c r="G598" s="107"/>
      <c r="H598" s="107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1"/>
      <c r="AL598" s="1"/>
    </row>
    <row r="599" spans="1:38" s="11" customFormat="1" x14ac:dyDescent="0.2">
      <c r="A599" s="14"/>
      <c r="B599" s="14"/>
      <c r="C599" s="14"/>
      <c r="D599" s="23"/>
      <c r="E599" s="14"/>
      <c r="F599" s="14"/>
      <c r="G599" s="107"/>
      <c r="H599" s="107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1"/>
      <c r="AL599" s="1"/>
    </row>
    <row r="600" spans="1:38" s="11" customFormat="1" x14ac:dyDescent="0.2">
      <c r="A600" s="14"/>
      <c r="B600" s="14"/>
      <c r="C600" s="14"/>
      <c r="D600" s="23"/>
      <c r="E600" s="14"/>
      <c r="F600" s="14"/>
      <c r="G600" s="107"/>
      <c r="H600" s="107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1"/>
      <c r="AL600" s="1"/>
    </row>
    <row r="601" spans="1:38" s="11" customFormat="1" x14ac:dyDescent="0.2">
      <c r="A601" s="14"/>
      <c r="B601" s="14"/>
      <c r="C601" s="14"/>
      <c r="D601" s="23"/>
      <c r="E601" s="14"/>
      <c r="F601" s="14"/>
      <c r="G601" s="107"/>
      <c r="H601" s="107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1"/>
      <c r="AL601" s="1"/>
    </row>
    <row r="602" spans="1:38" s="11" customFormat="1" x14ac:dyDescent="0.2">
      <c r="A602" s="14"/>
      <c r="B602" s="14"/>
      <c r="C602" s="14"/>
      <c r="D602" s="23"/>
      <c r="E602" s="14"/>
      <c r="F602" s="14"/>
      <c r="G602" s="107"/>
      <c r="H602" s="107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1"/>
      <c r="AL602" s="1"/>
    </row>
    <row r="603" spans="1:38" s="11" customFormat="1" x14ac:dyDescent="0.2">
      <c r="A603" s="14"/>
      <c r="B603" s="14"/>
      <c r="C603" s="14"/>
      <c r="D603" s="23"/>
      <c r="E603" s="14"/>
      <c r="F603" s="14"/>
      <c r="G603" s="107"/>
      <c r="H603" s="107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1"/>
      <c r="AL603" s="1"/>
    </row>
    <row r="604" spans="1:38" s="11" customFormat="1" x14ac:dyDescent="0.2">
      <c r="A604" s="14"/>
      <c r="B604" s="14"/>
      <c r="C604" s="14"/>
      <c r="D604" s="23"/>
      <c r="E604" s="14"/>
      <c r="F604" s="14"/>
      <c r="G604" s="107"/>
      <c r="H604" s="107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1"/>
      <c r="AL604" s="1"/>
    </row>
    <row r="605" spans="1:38" s="11" customFormat="1" x14ac:dyDescent="0.2">
      <c r="A605" s="14"/>
      <c r="B605" s="14"/>
      <c r="C605" s="14"/>
      <c r="D605" s="23"/>
      <c r="E605" s="14"/>
      <c r="F605" s="14"/>
      <c r="G605" s="107"/>
      <c r="H605" s="107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1"/>
      <c r="AL605" s="1"/>
    </row>
    <row r="606" spans="1:38" s="11" customFormat="1" x14ac:dyDescent="0.2">
      <c r="A606" s="14"/>
      <c r="B606" s="14"/>
      <c r="C606" s="14"/>
      <c r="D606" s="23"/>
      <c r="E606" s="14"/>
      <c r="F606" s="14"/>
      <c r="G606" s="107"/>
      <c r="H606" s="107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1"/>
      <c r="AL606" s="1"/>
    </row>
    <row r="607" spans="1:38" s="11" customFormat="1" x14ac:dyDescent="0.2">
      <c r="A607" s="14"/>
      <c r="B607" s="14"/>
      <c r="C607" s="14"/>
      <c r="D607" s="23"/>
      <c r="E607" s="14"/>
      <c r="F607" s="14"/>
      <c r="G607" s="107"/>
      <c r="H607" s="107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1"/>
      <c r="AL607" s="1"/>
    </row>
    <row r="608" spans="1:38" s="11" customFormat="1" x14ac:dyDescent="0.2">
      <c r="A608" s="14"/>
      <c r="B608" s="14"/>
      <c r="C608" s="14"/>
      <c r="D608" s="23"/>
      <c r="E608" s="14"/>
      <c r="F608" s="14"/>
      <c r="G608" s="107"/>
      <c r="H608" s="107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1"/>
      <c r="AL608" s="1"/>
    </row>
    <row r="609" spans="1:38" s="11" customFormat="1" x14ac:dyDescent="0.2">
      <c r="A609" s="14"/>
      <c r="B609" s="14"/>
      <c r="C609" s="14"/>
      <c r="D609" s="23"/>
      <c r="E609" s="14"/>
      <c r="F609" s="14"/>
      <c r="G609" s="107"/>
      <c r="H609" s="107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1"/>
      <c r="AL609" s="1"/>
    </row>
    <row r="610" spans="1:38" s="11" customFormat="1" x14ac:dyDescent="0.2">
      <c r="A610" s="14"/>
      <c r="B610" s="14"/>
      <c r="C610" s="14"/>
      <c r="D610" s="23"/>
      <c r="E610" s="14"/>
      <c r="F610" s="14"/>
      <c r="G610" s="107"/>
      <c r="H610" s="107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1"/>
      <c r="AL610" s="1"/>
    </row>
    <row r="611" spans="1:38" s="11" customFormat="1" x14ac:dyDescent="0.2">
      <c r="A611" s="14"/>
      <c r="B611" s="14"/>
      <c r="C611" s="14"/>
      <c r="D611" s="23"/>
      <c r="E611" s="14"/>
      <c r="F611" s="14"/>
      <c r="G611" s="107"/>
      <c r="H611" s="107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1"/>
      <c r="AL611" s="1"/>
    </row>
    <row r="612" spans="1:38" s="11" customFormat="1" x14ac:dyDescent="0.2">
      <c r="A612" s="14"/>
      <c r="B612" s="14"/>
      <c r="C612" s="14"/>
      <c r="D612" s="23"/>
      <c r="E612" s="14"/>
      <c r="F612" s="14"/>
      <c r="G612" s="107"/>
      <c r="H612" s="107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1"/>
      <c r="AL612" s="1"/>
    </row>
    <row r="613" spans="1:38" s="11" customFormat="1" x14ac:dyDescent="0.2">
      <c r="A613" s="14"/>
      <c r="B613" s="14"/>
      <c r="C613" s="14"/>
      <c r="D613" s="23"/>
      <c r="E613" s="14"/>
      <c r="F613" s="14"/>
      <c r="G613" s="107"/>
      <c r="H613" s="107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1"/>
      <c r="AL613" s="1"/>
    </row>
    <row r="614" spans="1:38" s="11" customFormat="1" x14ac:dyDescent="0.2">
      <c r="A614" s="14"/>
      <c r="B614" s="14"/>
      <c r="C614" s="14"/>
      <c r="D614" s="23"/>
      <c r="E614" s="14"/>
      <c r="F614" s="14"/>
      <c r="G614" s="107"/>
      <c r="H614" s="107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1"/>
      <c r="AL614" s="1"/>
    </row>
    <row r="615" spans="1:38" s="11" customFormat="1" x14ac:dyDescent="0.2">
      <c r="A615" s="14"/>
      <c r="B615" s="14"/>
      <c r="C615" s="14"/>
      <c r="D615" s="23"/>
      <c r="E615" s="14"/>
      <c r="F615" s="14"/>
      <c r="G615" s="107"/>
      <c r="H615" s="107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1"/>
      <c r="AL615" s="1"/>
    </row>
    <row r="616" spans="1:38" s="11" customFormat="1" x14ac:dyDescent="0.2">
      <c r="A616" s="14"/>
      <c r="B616" s="14"/>
      <c r="C616" s="14"/>
      <c r="D616" s="23"/>
      <c r="E616" s="14"/>
      <c r="F616" s="14"/>
      <c r="G616" s="107"/>
      <c r="H616" s="107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1"/>
      <c r="AL616" s="1"/>
    </row>
    <row r="617" spans="1:38" s="11" customFormat="1" x14ac:dyDescent="0.2">
      <c r="A617" s="14"/>
      <c r="B617" s="14"/>
      <c r="C617" s="14"/>
      <c r="D617" s="23"/>
      <c r="E617" s="14"/>
      <c r="F617" s="14"/>
      <c r="G617" s="107"/>
      <c r="H617" s="107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1"/>
      <c r="AL617" s="1"/>
    </row>
    <row r="618" spans="1:38" s="11" customFormat="1" x14ac:dyDescent="0.2">
      <c r="A618" s="14"/>
      <c r="B618" s="14"/>
      <c r="C618" s="14"/>
      <c r="D618" s="23"/>
      <c r="E618" s="14"/>
      <c r="F618" s="14"/>
      <c r="G618" s="107"/>
      <c r="H618" s="107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1"/>
      <c r="AL618" s="1"/>
    </row>
    <row r="619" spans="1:38" s="11" customFormat="1" x14ac:dyDescent="0.2">
      <c r="A619" s="14"/>
      <c r="B619" s="14"/>
      <c r="C619" s="14"/>
      <c r="D619" s="23"/>
      <c r="E619" s="14"/>
      <c r="F619" s="14"/>
      <c r="G619" s="107"/>
      <c r="H619" s="107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1"/>
      <c r="AL619" s="1"/>
    </row>
    <row r="620" spans="1:38" s="11" customFormat="1" x14ac:dyDescent="0.2">
      <c r="A620" s="14"/>
      <c r="B620" s="14"/>
      <c r="C620" s="14"/>
      <c r="D620" s="23"/>
      <c r="E620" s="14"/>
      <c r="F620" s="14"/>
      <c r="G620" s="107"/>
      <c r="H620" s="107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1"/>
      <c r="AL620" s="1"/>
    </row>
    <row r="621" spans="1:38" s="11" customFormat="1" x14ac:dyDescent="0.2">
      <c r="A621" s="14"/>
      <c r="B621" s="14"/>
      <c r="C621" s="14"/>
      <c r="D621" s="23"/>
      <c r="E621" s="14"/>
      <c r="F621" s="14"/>
      <c r="G621" s="107"/>
      <c r="H621" s="107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1"/>
      <c r="AL621" s="1"/>
    </row>
    <row r="622" spans="1:38" s="11" customFormat="1" x14ac:dyDescent="0.2">
      <c r="A622" s="14"/>
      <c r="B622" s="14"/>
      <c r="C622" s="14"/>
      <c r="D622" s="23"/>
      <c r="E622" s="14"/>
      <c r="F622" s="14"/>
      <c r="G622" s="107"/>
      <c r="H622" s="107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1"/>
      <c r="AL622" s="1"/>
    </row>
    <row r="623" spans="1:38" s="11" customFormat="1" x14ac:dyDescent="0.2">
      <c r="A623" s="14"/>
      <c r="B623" s="14"/>
      <c r="C623" s="14"/>
      <c r="D623" s="23"/>
      <c r="E623" s="14"/>
      <c r="F623" s="14"/>
      <c r="G623" s="107"/>
      <c r="H623" s="107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1"/>
      <c r="AL623" s="1"/>
    </row>
    <row r="624" spans="1:38" s="11" customFormat="1" x14ac:dyDescent="0.2">
      <c r="A624" s="14"/>
      <c r="B624" s="14"/>
      <c r="C624" s="14"/>
      <c r="D624" s="23"/>
      <c r="E624" s="14"/>
      <c r="F624" s="14"/>
      <c r="G624" s="107"/>
      <c r="H624" s="107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1"/>
      <c r="AL624" s="1"/>
    </row>
    <row r="625" spans="1:38" s="11" customFormat="1" x14ac:dyDescent="0.2">
      <c r="A625" s="14"/>
      <c r="B625" s="14"/>
      <c r="C625" s="14"/>
      <c r="D625" s="23"/>
      <c r="E625" s="14"/>
      <c r="F625" s="14"/>
      <c r="G625" s="107"/>
      <c r="H625" s="107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1"/>
      <c r="AL625" s="1"/>
    </row>
    <row r="626" spans="1:38" s="11" customFormat="1" x14ac:dyDescent="0.2">
      <c r="A626" s="14"/>
      <c r="B626" s="14"/>
      <c r="C626" s="14"/>
      <c r="D626" s="23"/>
      <c r="E626" s="14"/>
      <c r="F626" s="14"/>
      <c r="G626" s="107"/>
      <c r="H626" s="107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1"/>
      <c r="AL626" s="1"/>
    </row>
    <row r="627" spans="1:38" s="11" customFormat="1" x14ac:dyDescent="0.2">
      <c r="A627" s="14"/>
      <c r="B627" s="14"/>
      <c r="C627" s="14"/>
      <c r="D627" s="23"/>
      <c r="E627" s="14"/>
      <c r="F627" s="14"/>
      <c r="G627" s="107"/>
      <c r="H627" s="107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1"/>
      <c r="AL627" s="1"/>
    </row>
    <row r="628" spans="1:38" s="11" customFormat="1" x14ac:dyDescent="0.2">
      <c r="A628" s="14"/>
      <c r="B628" s="14"/>
      <c r="C628" s="14"/>
      <c r="D628" s="23"/>
      <c r="E628" s="14"/>
      <c r="F628" s="14"/>
      <c r="G628" s="107"/>
      <c r="H628" s="107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1"/>
      <c r="AL628" s="1"/>
    </row>
    <row r="629" spans="1:38" s="11" customFormat="1" x14ac:dyDescent="0.2">
      <c r="A629" s="14"/>
      <c r="B629" s="14"/>
      <c r="C629" s="14"/>
      <c r="D629" s="23"/>
      <c r="E629" s="14"/>
      <c r="F629" s="14"/>
      <c r="G629" s="107"/>
      <c r="H629" s="107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1"/>
      <c r="AL629" s="1"/>
    </row>
    <row r="630" spans="1:38" s="11" customFormat="1" x14ac:dyDescent="0.2">
      <c r="A630" s="14"/>
      <c r="B630" s="14"/>
      <c r="C630" s="14"/>
      <c r="D630" s="23"/>
      <c r="E630" s="14"/>
      <c r="F630" s="14"/>
      <c r="G630" s="107"/>
      <c r="H630" s="107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1"/>
      <c r="AL630" s="1"/>
    </row>
    <row r="631" spans="1:38" s="11" customFormat="1" x14ac:dyDescent="0.2">
      <c r="A631" s="14"/>
      <c r="B631" s="14"/>
      <c r="C631" s="14"/>
      <c r="D631" s="23"/>
      <c r="E631" s="14"/>
      <c r="F631" s="14"/>
      <c r="G631" s="107"/>
      <c r="H631" s="107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1"/>
      <c r="AL631" s="1"/>
    </row>
    <row r="632" spans="1:38" s="11" customFormat="1" x14ac:dyDescent="0.2">
      <c r="A632" s="14"/>
      <c r="B632" s="14"/>
      <c r="C632" s="14"/>
      <c r="D632" s="23"/>
      <c r="E632" s="14"/>
      <c r="F632" s="14"/>
      <c r="G632" s="107"/>
      <c r="H632" s="107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1"/>
      <c r="AL632" s="1"/>
    </row>
    <row r="633" spans="1:38" s="11" customFormat="1" x14ac:dyDescent="0.2">
      <c r="A633" s="14"/>
      <c r="B633" s="14"/>
      <c r="C633" s="14"/>
      <c r="D633" s="23"/>
      <c r="E633" s="14"/>
      <c r="F633" s="14"/>
      <c r="G633" s="107"/>
      <c r="H633" s="107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1"/>
      <c r="AL633" s="1"/>
    </row>
    <row r="634" spans="1:38" s="11" customFormat="1" x14ac:dyDescent="0.2">
      <c r="A634" s="14"/>
      <c r="B634" s="14"/>
      <c r="C634" s="14"/>
      <c r="D634" s="23"/>
      <c r="E634" s="14"/>
      <c r="F634" s="14"/>
      <c r="G634" s="107"/>
      <c r="H634" s="107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1"/>
      <c r="AL634" s="1"/>
    </row>
    <row r="635" spans="1:38" s="11" customFormat="1" x14ac:dyDescent="0.2">
      <c r="A635" s="14"/>
      <c r="B635" s="14"/>
      <c r="C635" s="14"/>
      <c r="D635" s="23"/>
      <c r="E635" s="14"/>
      <c r="F635" s="14"/>
      <c r="G635" s="107"/>
      <c r="H635" s="107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1"/>
      <c r="AL635" s="1"/>
    </row>
    <row r="636" spans="1:38" s="11" customFormat="1" x14ac:dyDescent="0.2">
      <c r="A636" s="14"/>
      <c r="B636" s="14"/>
      <c r="C636" s="14"/>
      <c r="D636" s="23"/>
      <c r="E636" s="14"/>
      <c r="F636" s="14"/>
      <c r="G636" s="107"/>
      <c r="H636" s="107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1"/>
      <c r="AL636" s="1"/>
    </row>
    <row r="637" spans="1:38" s="11" customFormat="1" x14ac:dyDescent="0.2">
      <c r="A637" s="14"/>
      <c r="B637" s="14"/>
      <c r="C637" s="14"/>
      <c r="D637" s="23"/>
      <c r="E637" s="14"/>
      <c r="F637" s="14"/>
      <c r="G637" s="107"/>
      <c r="H637" s="107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1"/>
      <c r="AL637" s="1"/>
    </row>
    <row r="638" spans="1:38" s="11" customFormat="1" x14ac:dyDescent="0.2">
      <c r="A638" s="14"/>
      <c r="B638" s="14"/>
      <c r="C638" s="14"/>
      <c r="D638" s="23"/>
      <c r="E638" s="14"/>
      <c r="F638" s="14"/>
      <c r="G638" s="107"/>
      <c r="H638" s="107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1"/>
      <c r="AL638" s="1"/>
    </row>
    <row r="639" spans="1:38" s="11" customFormat="1" x14ac:dyDescent="0.2">
      <c r="A639" s="14"/>
      <c r="B639" s="14"/>
      <c r="C639" s="14"/>
      <c r="D639" s="23"/>
      <c r="E639" s="14"/>
      <c r="F639" s="14"/>
      <c r="G639" s="107"/>
      <c r="H639" s="107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1"/>
      <c r="AL639" s="1"/>
    </row>
    <row r="640" spans="1:38" s="11" customFormat="1" x14ac:dyDescent="0.2">
      <c r="A640" s="14"/>
      <c r="B640" s="14"/>
      <c r="C640" s="14"/>
      <c r="D640" s="23"/>
      <c r="E640" s="14"/>
      <c r="F640" s="14"/>
      <c r="G640" s="107"/>
      <c r="H640" s="107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1"/>
      <c r="AL640" s="1"/>
    </row>
    <row r="641" spans="1:38" s="11" customFormat="1" x14ac:dyDescent="0.2">
      <c r="A641" s="14"/>
      <c r="B641" s="14"/>
      <c r="C641" s="14"/>
      <c r="D641" s="23"/>
      <c r="E641" s="14"/>
      <c r="F641" s="14"/>
      <c r="G641" s="107"/>
      <c r="H641" s="107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1"/>
      <c r="AL641" s="1"/>
    </row>
    <row r="642" spans="1:38" s="11" customFormat="1" x14ac:dyDescent="0.2">
      <c r="A642" s="14"/>
      <c r="B642" s="14"/>
      <c r="C642" s="14"/>
      <c r="D642" s="23"/>
      <c r="E642" s="14"/>
      <c r="F642" s="14"/>
      <c r="G642" s="107"/>
      <c r="H642" s="107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1"/>
      <c r="AL642" s="1"/>
    </row>
    <row r="643" spans="1:38" s="11" customFormat="1" x14ac:dyDescent="0.2">
      <c r="A643" s="14"/>
      <c r="B643" s="14"/>
      <c r="C643" s="14"/>
      <c r="D643" s="23"/>
      <c r="E643" s="14"/>
      <c r="F643" s="14"/>
      <c r="G643" s="107"/>
      <c r="H643" s="107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1"/>
      <c r="AL643" s="1"/>
    </row>
    <row r="644" spans="1:38" s="11" customFormat="1" x14ac:dyDescent="0.2">
      <c r="A644" s="14"/>
      <c r="B644" s="14"/>
      <c r="C644" s="14"/>
      <c r="D644" s="23"/>
      <c r="E644" s="14"/>
      <c r="F644" s="14"/>
      <c r="G644" s="107"/>
      <c r="H644" s="107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1"/>
      <c r="AL644" s="1"/>
    </row>
    <row r="645" spans="1:38" s="11" customFormat="1" x14ac:dyDescent="0.2">
      <c r="A645" s="14"/>
      <c r="B645" s="14"/>
      <c r="C645" s="14"/>
      <c r="D645" s="23"/>
      <c r="E645" s="14"/>
      <c r="F645" s="14"/>
      <c r="G645" s="107"/>
      <c r="H645" s="107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1"/>
      <c r="AL645" s="1"/>
    </row>
    <row r="646" spans="1:38" s="11" customFormat="1" x14ac:dyDescent="0.2">
      <c r="A646" s="14"/>
      <c r="B646" s="14"/>
      <c r="C646" s="14"/>
      <c r="D646" s="23"/>
      <c r="E646" s="14"/>
      <c r="F646" s="14"/>
      <c r="G646" s="107"/>
      <c r="H646" s="107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1"/>
      <c r="AL646" s="1"/>
    </row>
    <row r="647" spans="1:38" s="11" customFormat="1" x14ac:dyDescent="0.2">
      <c r="A647" s="14"/>
      <c r="B647" s="14"/>
      <c r="C647" s="14"/>
      <c r="D647" s="23"/>
      <c r="E647" s="14"/>
      <c r="F647" s="14"/>
      <c r="G647" s="107"/>
      <c r="H647" s="107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1"/>
      <c r="AL647" s="1"/>
    </row>
    <row r="648" spans="1:38" s="11" customFormat="1" x14ac:dyDescent="0.2">
      <c r="A648" s="14"/>
      <c r="B648" s="14"/>
      <c r="C648" s="14"/>
      <c r="D648" s="23"/>
      <c r="E648" s="14"/>
      <c r="F648" s="14"/>
      <c r="G648" s="107"/>
      <c r="H648" s="107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1"/>
      <c r="AL648" s="1"/>
    </row>
    <row r="649" spans="1:38" s="11" customFormat="1" x14ac:dyDescent="0.2">
      <c r="A649" s="14"/>
      <c r="B649" s="14"/>
      <c r="C649" s="14"/>
      <c r="D649" s="23"/>
      <c r="E649" s="14"/>
      <c r="F649" s="14"/>
      <c r="G649" s="107"/>
      <c r="H649" s="107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1"/>
      <c r="AL649" s="1"/>
    </row>
    <row r="650" spans="1:38" s="11" customFormat="1" x14ac:dyDescent="0.2">
      <c r="A650" s="14"/>
      <c r="B650" s="14"/>
      <c r="C650" s="14"/>
      <c r="D650" s="23"/>
      <c r="E650" s="14"/>
      <c r="F650" s="14"/>
      <c r="G650" s="107"/>
      <c r="H650" s="107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1"/>
      <c r="AL650" s="1"/>
    </row>
    <row r="651" spans="1:38" s="11" customFormat="1" x14ac:dyDescent="0.2">
      <c r="A651" s="14"/>
      <c r="B651" s="14"/>
      <c r="C651" s="14"/>
      <c r="D651" s="23"/>
      <c r="E651" s="14"/>
      <c r="F651" s="14"/>
      <c r="G651" s="107"/>
      <c r="H651" s="107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1"/>
      <c r="AL651" s="1"/>
    </row>
    <row r="652" spans="1:38" s="11" customFormat="1" x14ac:dyDescent="0.2">
      <c r="A652" s="14"/>
      <c r="B652" s="14"/>
      <c r="C652" s="14"/>
      <c r="D652" s="23"/>
      <c r="E652" s="14"/>
      <c r="F652" s="14"/>
      <c r="G652" s="107"/>
      <c r="H652" s="107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1"/>
      <c r="AL652" s="1"/>
    </row>
    <row r="653" spans="1:38" s="11" customFormat="1" x14ac:dyDescent="0.2">
      <c r="A653" s="14"/>
      <c r="B653" s="14"/>
      <c r="C653" s="14"/>
      <c r="D653" s="23"/>
      <c r="E653" s="14"/>
      <c r="F653" s="14"/>
      <c r="G653" s="107"/>
      <c r="H653" s="107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1"/>
      <c r="AL653" s="1"/>
    </row>
    <row r="654" spans="1:38" s="11" customFormat="1" x14ac:dyDescent="0.2">
      <c r="A654" s="14"/>
      <c r="B654" s="14"/>
      <c r="C654" s="14"/>
      <c r="D654" s="23"/>
      <c r="E654" s="14"/>
      <c r="F654" s="14"/>
      <c r="G654" s="107"/>
      <c r="H654" s="107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1"/>
      <c r="AL654" s="1"/>
    </row>
    <row r="655" spans="1:38" s="11" customFormat="1" x14ac:dyDescent="0.2">
      <c r="A655" s="14"/>
      <c r="B655" s="14"/>
      <c r="C655" s="14"/>
      <c r="D655" s="23"/>
      <c r="E655" s="14"/>
      <c r="F655" s="14"/>
      <c r="G655" s="107"/>
      <c r="H655" s="107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1"/>
      <c r="AL655" s="1"/>
    </row>
    <row r="656" spans="1:38" s="11" customFormat="1" x14ac:dyDescent="0.2">
      <c r="A656" s="14"/>
      <c r="B656" s="14"/>
      <c r="C656" s="14"/>
      <c r="D656" s="23"/>
      <c r="E656" s="14"/>
      <c r="F656" s="14"/>
      <c r="G656" s="107"/>
      <c r="H656" s="107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1"/>
      <c r="AL656" s="1"/>
    </row>
    <row r="657" spans="1:38" s="11" customFormat="1" x14ac:dyDescent="0.2">
      <c r="A657" s="14"/>
      <c r="B657" s="14"/>
      <c r="C657" s="14"/>
      <c r="D657" s="23"/>
      <c r="E657" s="14"/>
      <c r="F657" s="14"/>
      <c r="G657" s="107"/>
      <c r="H657" s="107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1"/>
      <c r="AL657" s="1"/>
    </row>
    <row r="658" spans="1:38" s="11" customFormat="1" x14ac:dyDescent="0.2">
      <c r="A658" s="14"/>
      <c r="B658" s="14"/>
      <c r="C658" s="14"/>
      <c r="D658" s="23"/>
      <c r="E658" s="14"/>
      <c r="F658" s="14"/>
      <c r="G658" s="107"/>
      <c r="H658" s="107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1"/>
      <c r="AL658" s="1"/>
    </row>
    <row r="659" spans="1:38" s="11" customFormat="1" x14ac:dyDescent="0.2">
      <c r="A659" s="14"/>
      <c r="B659" s="14"/>
      <c r="C659" s="14"/>
      <c r="D659" s="23"/>
      <c r="E659" s="14"/>
      <c r="F659" s="14"/>
      <c r="G659" s="107"/>
      <c r="H659" s="107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1"/>
      <c r="AL659" s="1"/>
    </row>
    <row r="660" spans="1:38" s="11" customFormat="1" x14ac:dyDescent="0.2">
      <c r="A660" s="14"/>
      <c r="B660" s="14"/>
      <c r="C660" s="14"/>
      <c r="D660" s="23"/>
      <c r="E660" s="14"/>
      <c r="F660" s="14"/>
      <c r="G660" s="107"/>
      <c r="H660" s="107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1"/>
      <c r="AL660" s="1"/>
    </row>
    <row r="661" spans="1:38" s="11" customFormat="1" x14ac:dyDescent="0.2">
      <c r="A661" s="14"/>
      <c r="B661" s="14"/>
      <c r="C661" s="14"/>
      <c r="D661" s="23"/>
      <c r="E661" s="14"/>
      <c r="F661" s="14"/>
      <c r="G661" s="107"/>
      <c r="H661" s="107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1"/>
      <c r="AL661" s="1"/>
    </row>
    <row r="662" spans="1:38" s="11" customFormat="1" x14ac:dyDescent="0.2">
      <c r="A662" s="14"/>
      <c r="B662" s="14"/>
      <c r="C662" s="14"/>
      <c r="D662" s="23"/>
      <c r="E662" s="14"/>
      <c r="F662" s="14"/>
      <c r="G662" s="107"/>
      <c r="H662" s="107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1"/>
      <c r="AL662" s="1"/>
    </row>
    <row r="663" spans="1:38" s="11" customFormat="1" x14ac:dyDescent="0.2">
      <c r="A663" s="14"/>
      <c r="B663" s="14"/>
      <c r="C663" s="14"/>
      <c r="D663" s="23"/>
      <c r="E663" s="14"/>
      <c r="F663" s="14"/>
      <c r="G663" s="107"/>
      <c r="H663" s="107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1"/>
      <c r="AL663" s="1"/>
    </row>
    <row r="664" spans="1:38" s="11" customFormat="1" x14ac:dyDescent="0.2">
      <c r="A664" s="14"/>
      <c r="B664" s="14"/>
      <c r="C664" s="14"/>
      <c r="D664" s="23"/>
      <c r="E664" s="14"/>
      <c r="F664" s="14"/>
      <c r="G664" s="107"/>
      <c r="H664" s="107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1"/>
      <c r="AL664" s="1"/>
    </row>
    <row r="665" spans="1:38" s="11" customFormat="1" x14ac:dyDescent="0.2">
      <c r="A665" s="14"/>
      <c r="B665" s="14"/>
      <c r="C665" s="14"/>
      <c r="D665" s="23"/>
      <c r="E665" s="14"/>
      <c r="F665" s="14"/>
      <c r="G665" s="107"/>
      <c r="H665" s="107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1"/>
      <c r="AL665" s="1"/>
    </row>
    <row r="666" spans="1:38" s="11" customFormat="1" x14ac:dyDescent="0.2">
      <c r="A666" s="14"/>
      <c r="B666" s="14"/>
      <c r="C666" s="14"/>
      <c r="D666" s="23"/>
      <c r="E666" s="14"/>
      <c r="F666" s="14"/>
      <c r="G666" s="107"/>
      <c r="H666" s="107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1"/>
      <c r="AL666" s="1"/>
    </row>
    <row r="667" spans="1:38" s="11" customFormat="1" x14ac:dyDescent="0.2">
      <c r="A667" s="14"/>
      <c r="B667" s="14"/>
      <c r="C667" s="14"/>
      <c r="D667" s="23"/>
      <c r="E667" s="14"/>
      <c r="F667" s="14"/>
      <c r="G667" s="107"/>
      <c r="H667" s="107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1"/>
      <c r="AL667" s="1"/>
    </row>
    <row r="668" spans="1:38" s="11" customFormat="1" x14ac:dyDescent="0.2">
      <c r="A668" s="14"/>
      <c r="B668" s="14"/>
      <c r="C668" s="14"/>
      <c r="D668" s="23"/>
      <c r="E668" s="14"/>
      <c r="F668" s="14"/>
      <c r="G668" s="107"/>
      <c r="H668" s="107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1"/>
      <c r="AL668" s="1"/>
    </row>
    <row r="669" spans="1:38" s="11" customFormat="1" x14ac:dyDescent="0.2">
      <c r="A669" s="14"/>
      <c r="B669" s="14"/>
      <c r="C669" s="14"/>
      <c r="D669" s="23"/>
      <c r="E669" s="14"/>
      <c r="F669" s="14"/>
      <c r="G669" s="107"/>
      <c r="H669" s="107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1"/>
      <c r="AL669" s="1"/>
    </row>
    <row r="670" spans="1:38" s="11" customFormat="1" x14ac:dyDescent="0.2">
      <c r="A670" s="14"/>
      <c r="B670" s="14"/>
      <c r="C670" s="14"/>
      <c r="D670" s="23"/>
      <c r="E670" s="14"/>
      <c r="F670" s="14"/>
      <c r="G670" s="107"/>
      <c r="H670" s="107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1"/>
      <c r="AL670" s="1"/>
    </row>
    <row r="671" spans="1:38" s="11" customFormat="1" x14ac:dyDescent="0.2">
      <c r="A671" s="14"/>
      <c r="B671" s="14"/>
      <c r="C671" s="14"/>
      <c r="D671" s="23"/>
      <c r="E671" s="14"/>
      <c r="F671" s="14"/>
      <c r="G671" s="107"/>
      <c r="H671" s="107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1"/>
      <c r="AL671" s="1"/>
    </row>
    <row r="672" spans="1:38" s="11" customFormat="1" x14ac:dyDescent="0.2">
      <c r="A672" s="14"/>
      <c r="B672" s="14"/>
      <c r="C672" s="14"/>
      <c r="D672" s="23"/>
      <c r="E672" s="14"/>
      <c r="F672" s="14"/>
      <c r="G672" s="107"/>
      <c r="H672" s="107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1"/>
      <c r="AL672" s="1"/>
    </row>
    <row r="673" spans="1:38" s="11" customFormat="1" x14ac:dyDescent="0.2">
      <c r="A673" s="14"/>
      <c r="B673" s="14"/>
      <c r="C673" s="14"/>
      <c r="D673" s="23"/>
      <c r="E673" s="14"/>
      <c r="F673" s="14"/>
      <c r="G673" s="107"/>
      <c r="H673" s="107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1"/>
      <c r="AL673" s="1"/>
    </row>
    <row r="674" spans="1:38" s="11" customFormat="1" x14ac:dyDescent="0.2">
      <c r="A674" s="14"/>
      <c r="B674" s="14"/>
      <c r="C674" s="14"/>
      <c r="D674" s="23"/>
      <c r="E674" s="14"/>
      <c r="F674" s="14"/>
      <c r="G674" s="107"/>
      <c r="H674" s="107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1"/>
      <c r="AL674" s="1"/>
    </row>
    <row r="675" spans="1:38" s="11" customFormat="1" x14ac:dyDescent="0.2">
      <c r="A675" s="14"/>
      <c r="B675" s="14"/>
      <c r="C675" s="14"/>
      <c r="D675" s="23"/>
      <c r="E675" s="14"/>
      <c r="F675" s="14"/>
      <c r="G675" s="107"/>
      <c r="H675" s="107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1"/>
      <c r="AL675" s="1"/>
    </row>
    <row r="676" spans="1:38" s="11" customFormat="1" x14ac:dyDescent="0.2">
      <c r="A676" s="14"/>
      <c r="B676" s="14"/>
      <c r="C676" s="14"/>
      <c r="D676" s="23"/>
      <c r="E676" s="14"/>
      <c r="F676" s="14"/>
      <c r="G676" s="107"/>
      <c r="H676" s="107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1"/>
      <c r="AL676" s="1"/>
    </row>
    <row r="677" spans="1:38" s="11" customFormat="1" x14ac:dyDescent="0.2">
      <c r="A677" s="14"/>
      <c r="B677" s="14"/>
      <c r="C677" s="14"/>
      <c r="D677" s="23"/>
      <c r="E677" s="14"/>
      <c r="F677" s="14"/>
      <c r="G677" s="107"/>
      <c r="H677" s="107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1"/>
      <c r="AL677" s="1"/>
    </row>
    <row r="678" spans="1:38" s="11" customFormat="1" x14ac:dyDescent="0.2">
      <c r="A678" s="14"/>
      <c r="B678" s="14"/>
      <c r="C678" s="14"/>
      <c r="D678" s="23"/>
      <c r="E678" s="14"/>
      <c r="F678" s="14"/>
      <c r="G678" s="107"/>
      <c r="H678" s="107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1"/>
      <c r="AL678" s="1"/>
    </row>
    <row r="679" spans="1:38" s="11" customFormat="1" x14ac:dyDescent="0.2">
      <c r="A679" s="14"/>
      <c r="B679" s="14"/>
      <c r="C679" s="14"/>
      <c r="D679" s="23"/>
      <c r="E679" s="14"/>
      <c r="F679" s="14"/>
      <c r="G679" s="107"/>
      <c r="H679" s="107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1"/>
      <c r="AL679" s="1"/>
    </row>
    <row r="680" spans="1:38" s="11" customFormat="1" x14ac:dyDescent="0.2">
      <c r="A680" s="14"/>
      <c r="B680" s="14"/>
      <c r="C680" s="14"/>
      <c r="D680" s="23"/>
      <c r="E680" s="14"/>
      <c r="F680" s="14"/>
      <c r="G680" s="107"/>
      <c r="H680" s="107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1"/>
      <c r="AL680" s="1"/>
    </row>
    <row r="681" spans="1:38" s="11" customFormat="1" x14ac:dyDescent="0.2">
      <c r="A681" s="14"/>
      <c r="B681" s="14"/>
      <c r="C681" s="14"/>
      <c r="D681" s="23"/>
      <c r="E681" s="14"/>
      <c r="F681" s="14"/>
      <c r="G681" s="107"/>
      <c r="H681" s="107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1"/>
      <c r="AL681" s="1"/>
    </row>
    <row r="682" spans="1:38" s="11" customFormat="1" x14ac:dyDescent="0.2">
      <c r="A682" s="14"/>
      <c r="B682" s="14"/>
      <c r="C682" s="14"/>
      <c r="D682" s="23"/>
      <c r="E682" s="14"/>
      <c r="F682" s="14"/>
      <c r="G682" s="107"/>
      <c r="H682" s="107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1"/>
      <c r="AL682" s="1"/>
    </row>
    <row r="683" spans="1:38" s="11" customFormat="1" x14ac:dyDescent="0.2">
      <c r="A683" s="14"/>
      <c r="B683" s="14"/>
      <c r="C683" s="14"/>
      <c r="D683" s="23"/>
      <c r="E683" s="14"/>
      <c r="F683" s="14"/>
      <c r="G683" s="107"/>
      <c r="H683" s="107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1"/>
      <c r="AL683" s="1"/>
    </row>
    <row r="684" spans="1:38" s="11" customFormat="1" x14ac:dyDescent="0.2">
      <c r="A684" s="14"/>
      <c r="B684" s="14"/>
      <c r="C684" s="14"/>
      <c r="D684" s="23"/>
      <c r="E684" s="14"/>
      <c r="F684" s="14"/>
      <c r="G684" s="107"/>
      <c r="H684" s="107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1"/>
      <c r="AL684" s="1"/>
    </row>
    <row r="685" spans="1:38" s="11" customFormat="1" x14ac:dyDescent="0.2">
      <c r="A685" s="14"/>
      <c r="B685" s="14"/>
      <c r="C685" s="14"/>
      <c r="D685" s="23"/>
      <c r="E685" s="14"/>
      <c r="F685" s="14"/>
      <c r="G685" s="107"/>
      <c r="H685" s="107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1"/>
      <c r="AL685" s="1"/>
    </row>
    <row r="686" spans="1:38" s="11" customFormat="1" x14ac:dyDescent="0.2">
      <c r="A686" s="14"/>
      <c r="B686" s="14"/>
      <c r="C686" s="14"/>
      <c r="D686" s="23"/>
      <c r="E686" s="14"/>
      <c r="F686" s="14"/>
      <c r="G686" s="107"/>
      <c r="H686" s="107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1"/>
      <c r="AL686" s="1"/>
    </row>
    <row r="687" spans="1:38" s="11" customFormat="1" x14ac:dyDescent="0.2">
      <c r="A687" s="14"/>
      <c r="B687" s="14"/>
      <c r="C687" s="14"/>
      <c r="D687" s="23"/>
      <c r="E687" s="14"/>
      <c r="F687" s="14"/>
      <c r="G687" s="107"/>
      <c r="H687" s="107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1"/>
      <c r="AL687" s="1"/>
    </row>
    <row r="688" spans="1:38" s="11" customFormat="1" x14ac:dyDescent="0.2">
      <c r="A688" s="14"/>
      <c r="B688" s="14"/>
      <c r="C688" s="14"/>
      <c r="D688" s="23"/>
      <c r="E688" s="14"/>
      <c r="F688" s="14"/>
      <c r="G688" s="107"/>
      <c r="H688" s="107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1"/>
      <c r="AL688" s="1"/>
    </row>
    <row r="689" spans="1:38" s="11" customFormat="1" x14ac:dyDescent="0.2">
      <c r="A689" s="14"/>
      <c r="B689" s="14"/>
      <c r="C689" s="14"/>
      <c r="D689" s="23"/>
      <c r="E689" s="14"/>
      <c r="F689" s="14"/>
      <c r="G689" s="107"/>
      <c r="H689" s="107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1"/>
      <c r="AL689" s="1"/>
    </row>
    <row r="690" spans="1:38" s="11" customFormat="1" x14ac:dyDescent="0.2">
      <c r="A690" s="14"/>
      <c r="B690" s="14"/>
      <c r="C690" s="14"/>
      <c r="D690" s="23"/>
      <c r="E690" s="14"/>
      <c r="F690" s="14"/>
      <c r="G690" s="107"/>
      <c r="H690" s="107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1"/>
      <c r="AL690" s="1"/>
    </row>
    <row r="691" spans="1:38" s="11" customFormat="1" x14ac:dyDescent="0.2">
      <c r="A691" s="14"/>
      <c r="B691" s="14"/>
      <c r="C691" s="14"/>
      <c r="D691" s="23"/>
      <c r="E691" s="14"/>
      <c r="F691" s="14"/>
      <c r="G691" s="107"/>
      <c r="H691" s="107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1"/>
      <c r="AL691" s="1"/>
    </row>
    <row r="692" spans="1:38" s="11" customFormat="1" x14ac:dyDescent="0.2">
      <c r="A692" s="14"/>
      <c r="B692" s="14"/>
      <c r="C692" s="14"/>
      <c r="D692" s="23"/>
      <c r="E692" s="14"/>
      <c r="F692" s="14"/>
      <c r="G692" s="107"/>
      <c r="H692" s="107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1"/>
      <c r="AL692" s="1"/>
    </row>
    <row r="693" spans="1:38" s="11" customFormat="1" x14ac:dyDescent="0.2">
      <c r="A693" s="14"/>
      <c r="B693" s="14"/>
      <c r="C693" s="14"/>
      <c r="D693" s="23"/>
      <c r="E693" s="14"/>
      <c r="F693" s="14"/>
      <c r="G693" s="107"/>
      <c r="H693" s="107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1"/>
      <c r="AL693" s="1"/>
    </row>
    <row r="694" spans="1:38" s="11" customFormat="1" x14ac:dyDescent="0.2">
      <c r="A694" s="14"/>
      <c r="B694" s="14"/>
      <c r="C694" s="14"/>
      <c r="D694" s="23"/>
      <c r="E694" s="14"/>
      <c r="F694" s="14"/>
      <c r="G694" s="107"/>
      <c r="H694" s="107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1"/>
      <c r="AL694" s="1"/>
    </row>
    <row r="695" spans="1:38" s="11" customFormat="1" x14ac:dyDescent="0.2">
      <c r="A695" s="14"/>
      <c r="B695" s="14"/>
      <c r="C695" s="14"/>
      <c r="D695" s="23"/>
      <c r="E695" s="14"/>
      <c r="F695" s="14"/>
      <c r="G695" s="107"/>
      <c r="H695" s="107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1"/>
      <c r="AL695" s="1"/>
    </row>
    <row r="696" spans="1:38" s="11" customFormat="1" x14ac:dyDescent="0.2">
      <c r="A696" s="14"/>
      <c r="B696" s="14"/>
      <c r="C696" s="14"/>
      <c r="D696" s="23"/>
      <c r="E696" s="14"/>
      <c r="F696" s="14"/>
      <c r="G696" s="107"/>
      <c r="H696" s="107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1"/>
      <c r="AL696" s="1"/>
    </row>
  </sheetData>
  <sheetProtection password="CF35" sheet="1" objects="1" scenarios="1" formatCells="0" insertHyperlinks="0" selectLockedCells="1"/>
  <mergeCells count="43">
    <mergeCell ref="D2:E2"/>
    <mergeCell ref="D6:D40"/>
    <mergeCell ref="E6:E12"/>
    <mergeCell ref="E13:E19"/>
    <mergeCell ref="E20:E26"/>
    <mergeCell ref="E27:E33"/>
    <mergeCell ref="E34:E40"/>
    <mergeCell ref="E41:E46"/>
    <mergeCell ref="D47:D142"/>
    <mergeCell ref="E47:E51"/>
    <mergeCell ref="E55:E59"/>
    <mergeCell ref="E63:E67"/>
    <mergeCell ref="E71:E75"/>
    <mergeCell ref="E79:E83"/>
    <mergeCell ref="E87:E91"/>
    <mergeCell ref="E95:E99"/>
    <mergeCell ref="E103:E107"/>
    <mergeCell ref="E111:E115"/>
    <mergeCell ref="E119:E123"/>
    <mergeCell ref="E127:E131"/>
    <mergeCell ref="E135:E139"/>
    <mergeCell ref="D143:D158"/>
    <mergeCell ref="E143:E147"/>
    <mergeCell ref="E151:E155"/>
    <mergeCell ref="E171:F171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D180:E180"/>
    <mergeCell ref="E172:F172"/>
    <mergeCell ref="E173:F173"/>
    <mergeCell ref="E174:F174"/>
    <mergeCell ref="D177:E177"/>
    <mergeCell ref="D178:E178"/>
    <mergeCell ref="D179:E179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6"/>
  <sheetViews>
    <sheetView zoomScaleNormal="100" workbookViewId="0">
      <pane xSplit="6" ySplit="5" topLeftCell="G16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baseColWidth="10" defaultRowHeight="14.25" x14ac:dyDescent="0.2"/>
  <cols>
    <col min="1" max="1" width="1.75" style="14" customWidth="1"/>
    <col min="2" max="2" width="4.625" style="14" customWidth="1"/>
    <col min="3" max="3" width="4.625" style="14" hidden="1" customWidth="1"/>
    <col min="4" max="4" width="4.75" style="23" customWidth="1"/>
    <col min="5" max="5" width="13.375" style="1" customWidth="1"/>
    <col min="6" max="6" width="14.125" style="1" customWidth="1"/>
    <col min="7" max="8" width="10.625" style="111" customWidth="1"/>
    <col min="9" max="36" width="10.625" style="12" customWidth="1"/>
    <col min="37" max="37" width="1.625" style="1" customWidth="1"/>
    <col min="38" max="38" width="13.125" style="1" customWidth="1"/>
    <col min="39" max="39" width="1.625" style="11" customWidth="1"/>
    <col min="40" max="61" width="11" style="11"/>
    <col min="62" max="16384" width="11" style="7"/>
  </cols>
  <sheetData>
    <row r="1" spans="1:61" s="14" customFormat="1" ht="12.75" x14ac:dyDescent="0.2">
      <c r="D1" s="23"/>
      <c r="E1" s="32"/>
      <c r="F1" s="32"/>
      <c r="G1" s="107"/>
      <c r="H1" s="10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61" s="1" customFormat="1" ht="57" customHeight="1" x14ac:dyDescent="0.2">
      <c r="A2" s="14"/>
      <c r="B2" s="14"/>
      <c r="C2" s="14"/>
      <c r="D2" s="515" t="s">
        <v>27</v>
      </c>
      <c r="E2" s="515"/>
      <c r="F2" s="76">
        <v>5</v>
      </c>
      <c r="G2" s="115"/>
      <c r="H2" s="115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</row>
    <row r="3" spans="1:61" s="14" customFormat="1" ht="15" customHeight="1" x14ac:dyDescent="0.2">
      <c r="D3" s="9"/>
      <c r="E3" s="19"/>
      <c r="F3" s="19"/>
      <c r="G3" s="66" t="s">
        <v>87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61" s="14" customFormat="1" ht="15" customHeight="1" x14ac:dyDescent="0.2">
      <c r="D4" s="9"/>
      <c r="E4" s="19"/>
      <c r="F4" s="19"/>
      <c r="G4" s="66" t="s">
        <v>107</v>
      </c>
      <c r="H4" s="66"/>
    </row>
    <row r="5" spans="1:61" s="1" customFormat="1" ht="33" customHeight="1" x14ac:dyDescent="0.2">
      <c r="A5" s="14"/>
      <c r="B5" s="14"/>
      <c r="C5" s="14"/>
      <c r="D5" s="103"/>
      <c r="E5" s="222" t="s">
        <v>53</v>
      </c>
      <c r="F5" s="221" t="s">
        <v>3</v>
      </c>
      <c r="G5" s="77">
        <f>IF(Milch!E4&gt;0,Milch!E4,"-")</f>
        <v>44760</v>
      </c>
      <c r="H5" s="77" t="str">
        <f>IF(Milch!F4&gt;0,Milch!F4,"-")</f>
        <v>-</v>
      </c>
      <c r="I5" s="77" t="str">
        <f>IF(Milch!G4&gt;0,Milch!G4,"-")</f>
        <v>-</v>
      </c>
      <c r="J5" s="77" t="str">
        <f>IF(Milch!H4&gt;0,Milch!H4,"-")</f>
        <v>-</v>
      </c>
      <c r="K5" s="77" t="str">
        <f>IF(Milch!I4&gt;0,Milch!I4,"-")</f>
        <v>-</v>
      </c>
      <c r="L5" s="77" t="str">
        <f>IF(Milch!J4&gt;0,Milch!J4,"-")</f>
        <v>-</v>
      </c>
      <c r="M5" s="77" t="str">
        <f>IF(Milch!K4&gt;0,Milch!K4,"-")</f>
        <v>-</v>
      </c>
      <c r="N5" s="77" t="str">
        <f>IF(Milch!L4&gt;0,Milch!L4,"-")</f>
        <v>-</v>
      </c>
      <c r="O5" s="77" t="str">
        <f>IF(Milch!M4&gt;0,Milch!M4,"-")</f>
        <v>-</v>
      </c>
      <c r="P5" s="77" t="str">
        <f>IF(Milch!N4&gt;0,Milch!N4,"-")</f>
        <v>-</v>
      </c>
      <c r="Q5" s="77" t="str">
        <f>IF(Milch!O4&gt;0,Milch!O4,"-")</f>
        <v>-</v>
      </c>
      <c r="R5" s="77" t="str">
        <f>IF(Milch!P4&gt;0,Milch!P4,"-")</f>
        <v>-</v>
      </c>
      <c r="S5" s="77" t="str">
        <f>IF(Milch!Q4&gt;0,Milch!Q4,"-")</f>
        <v>-</v>
      </c>
      <c r="T5" s="77" t="str">
        <f>IF(Milch!R4&gt;0,Milch!R4,"-")</f>
        <v>-</v>
      </c>
      <c r="U5" s="77" t="str">
        <f>IF(Milch!S4&gt;0,Milch!S4,"-")</f>
        <v>-</v>
      </c>
      <c r="V5" s="77" t="str">
        <f>IF(Milch!T4&gt;0,Milch!T4,"-")</f>
        <v>-</v>
      </c>
      <c r="W5" s="77" t="str">
        <f>IF(Milch!U4&gt;0,Milch!U4,"-")</f>
        <v>-</v>
      </c>
      <c r="X5" s="77" t="str">
        <f>IF(Milch!V4&gt;0,Milch!V4,"-")</f>
        <v>-</v>
      </c>
      <c r="Y5" s="77" t="str">
        <f>IF(Milch!W4&gt;0,Milch!W4,"-")</f>
        <v>-</v>
      </c>
      <c r="Z5" s="77" t="str">
        <f>IF(Milch!X4&gt;0,Milch!X4,"-")</f>
        <v>-</v>
      </c>
      <c r="AA5" s="77" t="str">
        <f>IF(Milch!Y4&gt;0,Milch!Y4,"-")</f>
        <v>-</v>
      </c>
      <c r="AB5" s="77" t="str">
        <f>IF(Milch!Z4&gt;0,Milch!Z4,"-")</f>
        <v>-</v>
      </c>
      <c r="AC5" s="77" t="str">
        <f>IF(Milch!AA4&gt;0,Milch!AA4,"-")</f>
        <v>-</v>
      </c>
      <c r="AD5" s="77" t="str">
        <f>IF(Milch!AB4&gt;0,Milch!AB4,"-")</f>
        <v>-</v>
      </c>
      <c r="AE5" s="77" t="str">
        <f>IF(Milch!AC4&gt;0,Milch!AC4,"-")</f>
        <v>-</v>
      </c>
      <c r="AF5" s="77" t="str">
        <f>IF(Milch!AD4&gt;0,Milch!AD4,"-")</f>
        <v>-</v>
      </c>
      <c r="AG5" s="77" t="str">
        <f>IF(Milch!AE4&gt;0,Milch!AE4,"-")</f>
        <v>-</v>
      </c>
      <c r="AH5" s="77" t="str">
        <f>IF(Milch!AF4&gt;0,Milch!AF4,"-")</f>
        <v>-</v>
      </c>
      <c r="AI5" s="77" t="str">
        <f>IF(Milch!AG4&gt;0,Milch!AG4,"-")</f>
        <v>-</v>
      </c>
      <c r="AJ5" s="77" t="str">
        <f>IF(Milch!AH4&gt;0,Milch!AH4,"-")</f>
        <v>-</v>
      </c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s="1" customFormat="1" ht="20.25" customHeight="1" x14ac:dyDescent="0.2">
      <c r="A6" s="14"/>
      <c r="B6" s="14"/>
      <c r="C6" s="14"/>
      <c r="D6" s="565" t="s">
        <v>1</v>
      </c>
      <c r="E6" s="551" t="str">
        <f>'Gruppe 1'!C6:C253</f>
        <v>Maissilage
… wenn Futtermenge
vom Plan abweicht,
wird TM/Kuh/Tag
beim nächsten 
Termin angezeigt.</v>
      </c>
      <c r="F6" s="53" t="s">
        <v>54</v>
      </c>
      <c r="G6" s="104"/>
      <c r="H6" s="121" t="str">
        <f t="shared" ref="H6:V6" si="0">IFERROR(G6*H$164/G$164,"-")</f>
        <v>-</v>
      </c>
      <c r="I6" s="121" t="str">
        <f t="shared" si="0"/>
        <v>-</v>
      </c>
      <c r="J6" s="121" t="str">
        <f t="shared" si="0"/>
        <v>-</v>
      </c>
      <c r="K6" s="121" t="str">
        <f t="shared" si="0"/>
        <v>-</v>
      </c>
      <c r="L6" s="121" t="str">
        <f t="shared" si="0"/>
        <v>-</v>
      </c>
      <c r="M6" s="121" t="str">
        <f t="shared" si="0"/>
        <v>-</v>
      </c>
      <c r="N6" s="121" t="str">
        <f t="shared" si="0"/>
        <v>-</v>
      </c>
      <c r="O6" s="121" t="str">
        <f t="shared" si="0"/>
        <v>-</v>
      </c>
      <c r="P6" s="121" t="str">
        <f t="shared" si="0"/>
        <v>-</v>
      </c>
      <c r="Q6" s="121" t="str">
        <f t="shared" si="0"/>
        <v>-</v>
      </c>
      <c r="R6" s="121" t="str">
        <f t="shared" si="0"/>
        <v>-</v>
      </c>
      <c r="S6" s="121" t="str">
        <f t="shared" si="0"/>
        <v>-</v>
      </c>
      <c r="T6" s="121" t="str">
        <f t="shared" si="0"/>
        <v>-</v>
      </c>
      <c r="U6" s="121" t="str">
        <f t="shared" si="0"/>
        <v>-</v>
      </c>
      <c r="V6" s="121" t="str">
        <f t="shared" si="0"/>
        <v>-</v>
      </c>
      <c r="W6" s="121" t="str">
        <f>IFERROR(J6*W$164/J$164,"-")</f>
        <v>-</v>
      </c>
      <c r="X6" s="121" t="str">
        <f>IFERROR(W6*X$164/W$164,"-")</f>
        <v>-</v>
      </c>
      <c r="Y6" s="121" t="str">
        <f>IFERROR(X6*Y$164/X$164,"-")</f>
        <v>-</v>
      </c>
      <c r="Z6" s="121" t="str">
        <f>IFERROR(Y6*Z$164/Y$164,"-")</f>
        <v>-</v>
      </c>
      <c r="AA6" s="121" t="str">
        <f>IFERROR(Z6*AA$164/Z$164,"-")</f>
        <v>-</v>
      </c>
      <c r="AB6" s="121" t="str">
        <f>IFERROR(AA6*AB$164/AA$164,"-")</f>
        <v>-</v>
      </c>
      <c r="AC6" s="121" t="str">
        <f>IFERROR(P6*AC$164/P$164,"-")</f>
        <v>-</v>
      </c>
      <c r="AD6" s="121" t="str">
        <f t="shared" ref="AD6:AJ6" si="1">IFERROR(AC6*AD$164/AC$164,"-")</f>
        <v>-</v>
      </c>
      <c r="AE6" s="121" t="str">
        <f t="shared" si="1"/>
        <v>-</v>
      </c>
      <c r="AF6" s="121" t="str">
        <f t="shared" si="1"/>
        <v>-</v>
      </c>
      <c r="AG6" s="121" t="str">
        <f t="shared" si="1"/>
        <v>-</v>
      </c>
      <c r="AH6" s="121" t="str">
        <f t="shared" si="1"/>
        <v>-</v>
      </c>
      <c r="AI6" s="121" t="str">
        <f t="shared" si="1"/>
        <v>-</v>
      </c>
      <c r="AJ6" s="121" t="str">
        <f t="shared" si="1"/>
        <v>-</v>
      </c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1" s="1" customFormat="1" ht="20.25" customHeight="1" x14ac:dyDescent="0.2">
      <c r="A7" s="14"/>
      <c r="B7" s="14"/>
      <c r="C7" s="14"/>
      <c r="D7" s="566"/>
      <c r="E7" s="552"/>
      <c r="F7" s="53" t="s">
        <v>4</v>
      </c>
      <c r="G7" s="68">
        <f>'Gruppe 1'!E7</f>
        <v>36</v>
      </c>
      <c r="H7" s="114">
        <f t="shared" ref="H7:W10" si="2">G7</f>
        <v>36</v>
      </c>
      <c r="I7" s="114">
        <f t="shared" si="2"/>
        <v>36</v>
      </c>
      <c r="J7" s="114">
        <f t="shared" si="2"/>
        <v>36</v>
      </c>
      <c r="K7" s="114">
        <f t="shared" si="2"/>
        <v>36</v>
      </c>
      <c r="L7" s="114">
        <f t="shared" si="2"/>
        <v>36</v>
      </c>
      <c r="M7" s="114">
        <f t="shared" si="2"/>
        <v>36</v>
      </c>
      <c r="N7" s="114">
        <f t="shared" si="2"/>
        <v>36</v>
      </c>
      <c r="O7" s="114">
        <f t="shared" si="2"/>
        <v>36</v>
      </c>
      <c r="P7" s="114">
        <f t="shared" si="2"/>
        <v>36</v>
      </c>
      <c r="Q7" s="114">
        <f t="shared" si="2"/>
        <v>36</v>
      </c>
      <c r="R7" s="114">
        <f t="shared" si="2"/>
        <v>36</v>
      </c>
      <c r="S7" s="114">
        <f t="shared" si="2"/>
        <v>36</v>
      </c>
      <c r="T7" s="114">
        <f t="shared" si="2"/>
        <v>36</v>
      </c>
      <c r="U7" s="114">
        <f t="shared" si="2"/>
        <v>36</v>
      </c>
      <c r="V7" s="114">
        <f t="shared" si="2"/>
        <v>36</v>
      </c>
      <c r="W7" s="114">
        <f>J7</f>
        <v>36</v>
      </c>
      <c r="X7" s="114">
        <f t="shared" ref="X7:AJ10" si="3">W7</f>
        <v>36</v>
      </c>
      <c r="Y7" s="114">
        <f t="shared" si="3"/>
        <v>36</v>
      </c>
      <c r="Z7" s="114">
        <f t="shared" si="3"/>
        <v>36</v>
      </c>
      <c r="AA7" s="114">
        <f t="shared" si="3"/>
        <v>36</v>
      </c>
      <c r="AB7" s="114">
        <f t="shared" si="3"/>
        <v>36</v>
      </c>
      <c r="AC7" s="114">
        <f>P7</f>
        <v>36</v>
      </c>
      <c r="AD7" s="114">
        <f t="shared" ref="AD7:AJ7" si="4">AC7</f>
        <v>36</v>
      </c>
      <c r="AE7" s="114">
        <f t="shared" si="4"/>
        <v>36</v>
      </c>
      <c r="AF7" s="114">
        <f t="shared" si="4"/>
        <v>36</v>
      </c>
      <c r="AG7" s="114">
        <f t="shared" si="4"/>
        <v>36</v>
      </c>
      <c r="AH7" s="114">
        <f t="shared" si="4"/>
        <v>36</v>
      </c>
      <c r="AI7" s="114">
        <f t="shared" si="4"/>
        <v>36</v>
      </c>
      <c r="AJ7" s="114">
        <f t="shared" si="4"/>
        <v>36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s="1" customFormat="1" ht="20.25" customHeight="1" x14ac:dyDescent="0.2">
      <c r="A8" s="14"/>
      <c r="B8" s="14"/>
      <c r="C8" s="14"/>
      <c r="D8" s="566"/>
      <c r="E8" s="552"/>
      <c r="F8" s="53" t="s">
        <v>106</v>
      </c>
      <c r="G8" s="219">
        <f>G9*G7/100</f>
        <v>4.32</v>
      </c>
      <c r="H8" s="219">
        <f t="shared" ref="H8:AJ8" si="5">H9*H7/100</f>
        <v>4.32</v>
      </c>
      <c r="I8" s="219">
        <f t="shared" si="5"/>
        <v>4.32</v>
      </c>
      <c r="J8" s="219">
        <f t="shared" si="5"/>
        <v>4.32</v>
      </c>
      <c r="K8" s="219">
        <f t="shared" si="5"/>
        <v>4.32</v>
      </c>
      <c r="L8" s="219">
        <f t="shared" si="5"/>
        <v>4.32</v>
      </c>
      <c r="M8" s="219">
        <f t="shared" si="5"/>
        <v>4.32</v>
      </c>
      <c r="N8" s="219">
        <f t="shared" si="5"/>
        <v>4.32</v>
      </c>
      <c r="O8" s="219">
        <f t="shared" si="5"/>
        <v>4.32</v>
      </c>
      <c r="P8" s="219">
        <f t="shared" si="5"/>
        <v>4.32</v>
      </c>
      <c r="Q8" s="219">
        <f t="shared" si="5"/>
        <v>4.32</v>
      </c>
      <c r="R8" s="219">
        <f t="shared" si="5"/>
        <v>4.32</v>
      </c>
      <c r="S8" s="219">
        <f t="shared" si="5"/>
        <v>4.32</v>
      </c>
      <c r="T8" s="219">
        <f t="shared" si="5"/>
        <v>4.32</v>
      </c>
      <c r="U8" s="219">
        <f t="shared" si="5"/>
        <v>4.32</v>
      </c>
      <c r="V8" s="219">
        <f t="shared" si="5"/>
        <v>4.32</v>
      </c>
      <c r="W8" s="219">
        <f t="shared" si="5"/>
        <v>4.32</v>
      </c>
      <c r="X8" s="219">
        <f t="shared" si="5"/>
        <v>4.32</v>
      </c>
      <c r="Y8" s="219">
        <f t="shared" si="5"/>
        <v>4.32</v>
      </c>
      <c r="Z8" s="219">
        <f t="shared" si="5"/>
        <v>4.32</v>
      </c>
      <c r="AA8" s="219">
        <f t="shared" si="5"/>
        <v>4.32</v>
      </c>
      <c r="AB8" s="219">
        <f t="shared" si="5"/>
        <v>4.32</v>
      </c>
      <c r="AC8" s="219">
        <f t="shared" si="5"/>
        <v>4.32</v>
      </c>
      <c r="AD8" s="219">
        <f t="shared" si="5"/>
        <v>4.32</v>
      </c>
      <c r="AE8" s="219">
        <f t="shared" si="5"/>
        <v>4.32</v>
      </c>
      <c r="AF8" s="219">
        <f t="shared" si="5"/>
        <v>4.32</v>
      </c>
      <c r="AG8" s="219">
        <f t="shared" si="5"/>
        <v>4.32</v>
      </c>
      <c r="AH8" s="219">
        <f t="shared" si="5"/>
        <v>4.32</v>
      </c>
      <c r="AI8" s="219">
        <f t="shared" si="5"/>
        <v>4.32</v>
      </c>
      <c r="AJ8" s="219">
        <f t="shared" si="5"/>
        <v>4.32</v>
      </c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s="1" customFormat="1" ht="20.25" customHeight="1" x14ac:dyDescent="0.2">
      <c r="A9" s="14"/>
      <c r="B9" s="14"/>
      <c r="C9" s="14"/>
      <c r="D9" s="566"/>
      <c r="E9" s="552"/>
      <c r="F9" s="233" t="s">
        <v>102</v>
      </c>
      <c r="G9" s="234">
        <f>'Gruppe 1'!E6</f>
        <v>12</v>
      </c>
      <c r="H9" s="112">
        <f t="shared" ref="H9:P10" si="6">G9</f>
        <v>12</v>
      </c>
      <c r="I9" s="112">
        <f t="shared" si="6"/>
        <v>12</v>
      </c>
      <c r="J9" s="112">
        <f t="shared" si="6"/>
        <v>12</v>
      </c>
      <c r="K9" s="112">
        <f t="shared" si="6"/>
        <v>12</v>
      </c>
      <c r="L9" s="112">
        <f t="shared" si="6"/>
        <v>12</v>
      </c>
      <c r="M9" s="112">
        <f t="shared" si="6"/>
        <v>12</v>
      </c>
      <c r="N9" s="112">
        <f t="shared" si="6"/>
        <v>12</v>
      </c>
      <c r="O9" s="112">
        <f t="shared" si="6"/>
        <v>12</v>
      </c>
      <c r="P9" s="112">
        <f t="shared" si="6"/>
        <v>12</v>
      </c>
      <c r="Q9" s="112">
        <f t="shared" si="2"/>
        <v>12</v>
      </c>
      <c r="R9" s="112">
        <f t="shared" si="2"/>
        <v>12</v>
      </c>
      <c r="S9" s="112">
        <f t="shared" si="2"/>
        <v>12</v>
      </c>
      <c r="T9" s="112">
        <f t="shared" si="2"/>
        <v>12</v>
      </c>
      <c r="U9" s="112">
        <f t="shared" si="2"/>
        <v>12</v>
      </c>
      <c r="V9" s="112">
        <f t="shared" si="2"/>
        <v>12</v>
      </c>
      <c r="W9" s="112">
        <f t="shared" si="2"/>
        <v>12</v>
      </c>
      <c r="X9" s="112">
        <f t="shared" si="3"/>
        <v>12</v>
      </c>
      <c r="Y9" s="112">
        <f t="shared" si="3"/>
        <v>12</v>
      </c>
      <c r="Z9" s="112">
        <f t="shared" si="3"/>
        <v>12</v>
      </c>
      <c r="AA9" s="112">
        <f t="shared" si="3"/>
        <v>12</v>
      </c>
      <c r="AB9" s="112">
        <f t="shared" si="3"/>
        <v>12</v>
      </c>
      <c r="AC9" s="112">
        <f t="shared" si="3"/>
        <v>12</v>
      </c>
      <c r="AD9" s="112">
        <f t="shared" si="3"/>
        <v>12</v>
      </c>
      <c r="AE9" s="112">
        <f t="shared" si="3"/>
        <v>12</v>
      </c>
      <c r="AF9" s="112">
        <f t="shared" si="3"/>
        <v>12</v>
      </c>
      <c r="AG9" s="112">
        <f t="shared" si="3"/>
        <v>12</v>
      </c>
      <c r="AH9" s="112">
        <f t="shared" si="3"/>
        <v>12</v>
      </c>
      <c r="AI9" s="112">
        <f t="shared" si="3"/>
        <v>12</v>
      </c>
      <c r="AJ9" s="112">
        <f t="shared" si="3"/>
        <v>12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1" s="1" customFormat="1" ht="20.25" customHeight="1" x14ac:dyDescent="0.2">
      <c r="A10" s="14"/>
      <c r="B10" s="14"/>
      <c r="C10" s="14"/>
      <c r="D10" s="566"/>
      <c r="E10" s="552"/>
      <c r="F10" s="53" t="s">
        <v>105</v>
      </c>
      <c r="G10" s="172">
        <f>'Gruppe 1'!E11</f>
        <v>2</v>
      </c>
      <c r="H10" s="232">
        <f>G10</f>
        <v>2</v>
      </c>
      <c r="I10" s="232">
        <f t="shared" si="6"/>
        <v>2</v>
      </c>
      <c r="J10" s="232">
        <f t="shared" si="6"/>
        <v>2</v>
      </c>
      <c r="K10" s="232">
        <f t="shared" si="6"/>
        <v>2</v>
      </c>
      <c r="L10" s="232">
        <f t="shared" si="6"/>
        <v>2</v>
      </c>
      <c r="M10" s="232">
        <f t="shared" si="6"/>
        <v>2</v>
      </c>
      <c r="N10" s="232">
        <f t="shared" si="6"/>
        <v>2</v>
      </c>
      <c r="O10" s="232">
        <f t="shared" si="6"/>
        <v>2</v>
      </c>
      <c r="P10" s="232">
        <f t="shared" si="6"/>
        <v>2</v>
      </c>
      <c r="Q10" s="232">
        <f t="shared" si="2"/>
        <v>2</v>
      </c>
      <c r="R10" s="232">
        <f t="shared" si="2"/>
        <v>2</v>
      </c>
      <c r="S10" s="232">
        <f t="shared" si="2"/>
        <v>2</v>
      </c>
      <c r="T10" s="232">
        <f t="shared" si="2"/>
        <v>2</v>
      </c>
      <c r="U10" s="232">
        <f t="shared" si="2"/>
        <v>2</v>
      </c>
      <c r="V10" s="232">
        <f t="shared" si="2"/>
        <v>2</v>
      </c>
      <c r="W10" s="232">
        <f t="shared" si="2"/>
        <v>2</v>
      </c>
      <c r="X10" s="232">
        <f t="shared" si="3"/>
        <v>2</v>
      </c>
      <c r="Y10" s="232">
        <f t="shared" si="3"/>
        <v>2</v>
      </c>
      <c r="Z10" s="232">
        <f t="shared" si="3"/>
        <v>2</v>
      </c>
      <c r="AA10" s="232">
        <f t="shared" si="3"/>
        <v>2</v>
      </c>
      <c r="AB10" s="232">
        <f t="shared" si="3"/>
        <v>2</v>
      </c>
      <c r="AC10" s="232">
        <f t="shared" si="3"/>
        <v>2</v>
      </c>
      <c r="AD10" s="232">
        <f t="shared" si="3"/>
        <v>2</v>
      </c>
      <c r="AE10" s="232">
        <f t="shared" si="3"/>
        <v>2</v>
      </c>
      <c r="AF10" s="232">
        <f t="shared" si="3"/>
        <v>2</v>
      </c>
      <c r="AG10" s="232">
        <f t="shared" si="3"/>
        <v>2</v>
      </c>
      <c r="AH10" s="232">
        <f t="shared" si="3"/>
        <v>2</v>
      </c>
      <c r="AI10" s="232">
        <f t="shared" si="3"/>
        <v>2</v>
      </c>
      <c r="AJ10" s="232">
        <f t="shared" si="3"/>
        <v>2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s="1" customFormat="1" ht="20.25" hidden="1" customHeight="1" x14ac:dyDescent="0.2">
      <c r="A11" s="14"/>
      <c r="B11" s="35">
        <v>1</v>
      </c>
      <c r="C11" s="27">
        <v>1</v>
      </c>
      <c r="D11" s="566"/>
      <c r="E11" s="552"/>
      <c r="F11" s="105" t="s">
        <v>29</v>
      </c>
      <c r="G11" s="106">
        <f>IFERROR(G6*G7/100*(100-G10)/100,0)</f>
        <v>0</v>
      </c>
      <c r="H11" s="106">
        <f t="shared" ref="H11:AJ11" si="7">IFERROR(H6*H7/100*(100-H10)/100,0)</f>
        <v>0</v>
      </c>
      <c r="I11" s="106">
        <f t="shared" si="7"/>
        <v>0</v>
      </c>
      <c r="J11" s="106">
        <f t="shared" si="7"/>
        <v>0</v>
      </c>
      <c r="K11" s="106">
        <f t="shared" si="7"/>
        <v>0</v>
      </c>
      <c r="L11" s="106">
        <f t="shared" si="7"/>
        <v>0</v>
      </c>
      <c r="M11" s="106">
        <f t="shared" si="7"/>
        <v>0</v>
      </c>
      <c r="N11" s="106">
        <f t="shared" si="7"/>
        <v>0</v>
      </c>
      <c r="O11" s="106">
        <f t="shared" si="7"/>
        <v>0</v>
      </c>
      <c r="P11" s="106">
        <f t="shared" si="7"/>
        <v>0</v>
      </c>
      <c r="Q11" s="106">
        <f t="shared" si="7"/>
        <v>0</v>
      </c>
      <c r="R11" s="106">
        <f t="shared" si="7"/>
        <v>0</v>
      </c>
      <c r="S11" s="106">
        <f t="shared" si="7"/>
        <v>0</v>
      </c>
      <c r="T11" s="106">
        <f t="shared" si="7"/>
        <v>0</v>
      </c>
      <c r="U11" s="106">
        <f t="shared" si="7"/>
        <v>0</v>
      </c>
      <c r="V11" s="106">
        <f t="shared" si="7"/>
        <v>0</v>
      </c>
      <c r="W11" s="106">
        <f t="shared" si="7"/>
        <v>0</v>
      </c>
      <c r="X11" s="106">
        <f t="shared" si="7"/>
        <v>0</v>
      </c>
      <c r="Y11" s="106">
        <f t="shared" si="7"/>
        <v>0</v>
      </c>
      <c r="Z11" s="106">
        <f t="shared" si="7"/>
        <v>0</v>
      </c>
      <c r="AA11" s="106">
        <f t="shared" si="7"/>
        <v>0</v>
      </c>
      <c r="AB11" s="106">
        <f t="shared" si="7"/>
        <v>0</v>
      </c>
      <c r="AC11" s="106">
        <f t="shared" si="7"/>
        <v>0</v>
      </c>
      <c r="AD11" s="106">
        <f t="shared" si="7"/>
        <v>0</v>
      </c>
      <c r="AE11" s="106">
        <f t="shared" si="7"/>
        <v>0</v>
      </c>
      <c r="AF11" s="106">
        <f t="shared" si="7"/>
        <v>0</v>
      </c>
      <c r="AG11" s="106">
        <f t="shared" si="7"/>
        <v>0</v>
      </c>
      <c r="AH11" s="106">
        <f t="shared" si="7"/>
        <v>0</v>
      </c>
      <c r="AI11" s="106">
        <f t="shared" si="7"/>
        <v>0</v>
      </c>
      <c r="AJ11" s="106">
        <f t="shared" si="7"/>
        <v>0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</row>
    <row r="12" spans="1:61" s="1" customFormat="1" ht="20.25" hidden="1" customHeight="1" x14ac:dyDescent="0.2">
      <c r="A12" s="14"/>
      <c r="B12" s="27"/>
      <c r="C12" s="27">
        <f>C11+1</f>
        <v>2</v>
      </c>
      <c r="D12" s="566"/>
      <c r="E12" s="553"/>
      <c r="F12" s="105" t="s">
        <v>46</v>
      </c>
      <c r="G12" s="113">
        <f>IFERROR(G9/100*G11,0)</f>
        <v>0</v>
      </c>
      <c r="H12" s="113">
        <f t="shared" ref="H12:AJ12" si="8">IFERROR(H9/100*H11,0)</f>
        <v>0</v>
      </c>
      <c r="I12" s="113">
        <f t="shared" si="8"/>
        <v>0</v>
      </c>
      <c r="J12" s="113">
        <f t="shared" si="8"/>
        <v>0</v>
      </c>
      <c r="K12" s="113">
        <f t="shared" si="8"/>
        <v>0</v>
      </c>
      <c r="L12" s="113">
        <f t="shared" si="8"/>
        <v>0</v>
      </c>
      <c r="M12" s="113">
        <f t="shared" si="8"/>
        <v>0</v>
      </c>
      <c r="N12" s="113">
        <f t="shared" si="8"/>
        <v>0</v>
      </c>
      <c r="O12" s="113">
        <f t="shared" si="8"/>
        <v>0</v>
      </c>
      <c r="P12" s="113">
        <f t="shared" si="8"/>
        <v>0</v>
      </c>
      <c r="Q12" s="113">
        <f t="shared" si="8"/>
        <v>0</v>
      </c>
      <c r="R12" s="113">
        <f t="shared" si="8"/>
        <v>0</v>
      </c>
      <c r="S12" s="113">
        <f t="shared" si="8"/>
        <v>0</v>
      </c>
      <c r="T12" s="113">
        <f t="shared" si="8"/>
        <v>0</v>
      </c>
      <c r="U12" s="113">
        <f t="shared" si="8"/>
        <v>0</v>
      </c>
      <c r="V12" s="113">
        <f t="shared" si="8"/>
        <v>0</v>
      </c>
      <c r="W12" s="113">
        <f t="shared" si="8"/>
        <v>0</v>
      </c>
      <c r="X12" s="113">
        <f t="shared" si="8"/>
        <v>0</v>
      </c>
      <c r="Y12" s="113">
        <f t="shared" si="8"/>
        <v>0</v>
      </c>
      <c r="Z12" s="113">
        <f t="shared" si="8"/>
        <v>0</v>
      </c>
      <c r="AA12" s="113">
        <f t="shared" si="8"/>
        <v>0</v>
      </c>
      <c r="AB12" s="113">
        <f t="shared" si="8"/>
        <v>0</v>
      </c>
      <c r="AC12" s="113">
        <f t="shared" si="8"/>
        <v>0</v>
      </c>
      <c r="AD12" s="113">
        <f t="shared" si="8"/>
        <v>0</v>
      </c>
      <c r="AE12" s="113">
        <f t="shared" si="8"/>
        <v>0</v>
      </c>
      <c r="AF12" s="113">
        <f t="shared" si="8"/>
        <v>0</v>
      </c>
      <c r="AG12" s="113">
        <f t="shared" si="8"/>
        <v>0</v>
      </c>
      <c r="AH12" s="113">
        <f t="shared" si="8"/>
        <v>0</v>
      </c>
      <c r="AI12" s="113">
        <f t="shared" si="8"/>
        <v>0</v>
      </c>
      <c r="AJ12" s="113">
        <f t="shared" si="8"/>
        <v>0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s="1" customFormat="1" ht="20.25" customHeight="1" x14ac:dyDescent="0.2">
      <c r="A13" s="14"/>
      <c r="B13" s="14"/>
      <c r="C13" s="14"/>
      <c r="D13" s="566"/>
      <c r="E13" s="551" t="e">
        <f>'Gruppe 1'!C15:C247</f>
        <v>#VALUE!</v>
      </c>
      <c r="F13" s="53" t="s">
        <v>54</v>
      </c>
      <c r="G13" s="104"/>
      <c r="H13" s="121" t="str">
        <f t="shared" ref="H13:AJ13" si="9">IFERROR(G13*H$164/G$164,"-")</f>
        <v>-</v>
      </c>
      <c r="I13" s="121" t="str">
        <f t="shared" si="9"/>
        <v>-</v>
      </c>
      <c r="J13" s="121" t="str">
        <f t="shared" si="9"/>
        <v>-</v>
      </c>
      <c r="K13" s="121" t="str">
        <f t="shared" si="9"/>
        <v>-</v>
      </c>
      <c r="L13" s="121" t="str">
        <f t="shared" si="9"/>
        <v>-</v>
      </c>
      <c r="M13" s="121" t="str">
        <f t="shared" si="9"/>
        <v>-</v>
      </c>
      <c r="N13" s="121" t="str">
        <f t="shared" si="9"/>
        <v>-</v>
      </c>
      <c r="O13" s="121" t="str">
        <f t="shared" si="9"/>
        <v>-</v>
      </c>
      <c r="P13" s="121" t="str">
        <f t="shared" si="9"/>
        <v>-</v>
      </c>
      <c r="Q13" s="121" t="str">
        <f t="shared" si="9"/>
        <v>-</v>
      </c>
      <c r="R13" s="121" t="str">
        <f t="shared" si="9"/>
        <v>-</v>
      </c>
      <c r="S13" s="121" t="str">
        <f t="shared" si="9"/>
        <v>-</v>
      </c>
      <c r="T13" s="121" t="str">
        <f t="shared" si="9"/>
        <v>-</v>
      </c>
      <c r="U13" s="121" t="str">
        <f t="shared" si="9"/>
        <v>-</v>
      </c>
      <c r="V13" s="121" t="str">
        <f t="shared" si="9"/>
        <v>-</v>
      </c>
      <c r="W13" s="121" t="str">
        <f t="shared" si="9"/>
        <v>-</v>
      </c>
      <c r="X13" s="121" t="str">
        <f t="shared" si="9"/>
        <v>-</v>
      </c>
      <c r="Y13" s="121" t="str">
        <f t="shared" si="9"/>
        <v>-</v>
      </c>
      <c r="Z13" s="121" t="str">
        <f t="shared" si="9"/>
        <v>-</v>
      </c>
      <c r="AA13" s="121" t="str">
        <f t="shared" si="9"/>
        <v>-</v>
      </c>
      <c r="AB13" s="121" t="str">
        <f t="shared" si="9"/>
        <v>-</v>
      </c>
      <c r="AC13" s="121" t="str">
        <f t="shared" si="9"/>
        <v>-</v>
      </c>
      <c r="AD13" s="121" t="str">
        <f t="shared" si="9"/>
        <v>-</v>
      </c>
      <c r="AE13" s="121" t="str">
        <f t="shared" si="9"/>
        <v>-</v>
      </c>
      <c r="AF13" s="121" t="str">
        <f t="shared" si="9"/>
        <v>-</v>
      </c>
      <c r="AG13" s="121" t="str">
        <f t="shared" si="9"/>
        <v>-</v>
      </c>
      <c r="AH13" s="121" t="str">
        <f t="shared" si="9"/>
        <v>-</v>
      </c>
      <c r="AI13" s="121" t="str">
        <f t="shared" si="9"/>
        <v>-</v>
      </c>
      <c r="AJ13" s="121" t="str">
        <f t="shared" si="9"/>
        <v>-</v>
      </c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s="1" customFormat="1" ht="20.25" customHeight="1" x14ac:dyDescent="0.2">
      <c r="A14" s="14"/>
      <c r="B14" s="14"/>
      <c r="C14" s="14"/>
      <c r="D14" s="566"/>
      <c r="E14" s="552"/>
      <c r="F14" s="53" t="s">
        <v>4</v>
      </c>
      <c r="G14" s="68">
        <f>'Gruppe 1'!E16</f>
        <v>35</v>
      </c>
      <c r="H14" s="114">
        <f>G14</f>
        <v>35</v>
      </c>
      <c r="I14" s="114">
        <f t="shared" ref="I14:AJ17" si="10">H14</f>
        <v>35</v>
      </c>
      <c r="J14" s="114">
        <f t="shared" si="10"/>
        <v>35</v>
      </c>
      <c r="K14" s="114">
        <f t="shared" si="10"/>
        <v>35</v>
      </c>
      <c r="L14" s="114">
        <f t="shared" si="10"/>
        <v>35</v>
      </c>
      <c r="M14" s="114">
        <f t="shared" si="10"/>
        <v>35</v>
      </c>
      <c r="N14" s="114">
        <f t="shared" si="10"/>
        <v>35</v>
      </c>
      <c r="O14" s="114">
        <f t="shared" si="10"/>
        <v>35</v>
      </c>
      <c r="P14" s="114">
        <f t="shared" si="10"/>
        <v>35</v>
      </c>
      <c r="Q14" s="114">
        <f t="shared" si="10"/>
        <v>35</v>
      </c>
      <c r="R14" s="114">
        <f t="shared" si="10"/>
        <v>35</v>
      </c>
      <c r="S14" s="114">
        <f t="shared" si="10"/>
        <v>35</v>
      </c>
      <c r="T14" s="114">
        <f t="shared" si="10"/>
        <v>35</v>
      </c>
      <c r="U14" s="114">
        <f t="shared" si="10"/>
        <v>35</v>
      </c>
      <c r="V14" s="114">
        <f t="shared" si="10"/>
        <v>35</v>
      </c>
      <c r="W14" s="114">
        <f t="shared" si="10"/>
        <v>35</v>
      </c>
      <c r="X14" s="114">
        <f t="shared" si="10"/>
        <v>35</v>
      </c>
      <c r="Y14" s="114">
        <f t="shared" si="10"/>
        <v>35</v>
      </c>
      <c r="Z14" s="114">
        <f t="shared" si="10"/>
        <v>35</v>
      </c>
      <c r="AA14" s="114">
        <f t="shared" si="10"/>
        <v>35</v>
      </c>
      <c r="AB14" s="114">
        <f t="shared" si="10"/>
        <v>35</v>
      </c>
      <c r="AC14" s="114">
        <f t="shared" si="10"/>
        <v>35</v>
      </c>
      <c r="AD14" s="114">
        <f t="shared" si="10"/>
        <v>35</v>
      </c>
      <c r="AE14" s="114">
        <f t="shared" si="10"/>
        <v>35</v>
      </c>
      <c r="AF14" s="114">
        <f t="shared" si="10"/>
        <v>35</v>
      </c>
      <c r="AG14" s="114">
        <f t="shared" si="10"/>
        <v>35</v>
      </c>
      <c r="AH14" s="114">
        <f t="shared" si="10"/>
        <v>35</v>
      </c>
      <c r="AI14" s="114">
        <f t="shared" si="10"/>
        <v>35</v>
      </c>
      <c r="AJ14" s="114">
        <f t="shared" si="10"/>
        <v>35</v>
      </c>
      <c r="AK14" s="13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s="1" customFormat="1" ht="20.25" customHeight="1" x14ac:dyDescent="0.2">
      <c r="A15" s="14"/>
      <c r="B15" s="14"/>
      <c r="C15" s="14"/>
      <c r="D15" s="566"/>
      <c r="E15" s="552"/>
      <c r="F15" s="53" t="s">
        <v>106</v>
      </c>
      <c r="G15" s="219">
        <f>G16*G14/100</f>
        <v>6.125</v>
      </c>
      <c r="H15" s="219">
        <f t="shared" ref="H15:AJ15" si="11">H16*H14/100</f>
        <v>6.125</v>
      </c>
      <c r="I15" s="219">
        <f t="shared" si="11"/>
        <v>6.125</v>
      </c>
      <c r="J15" s="219">
        <f t="shared" si="11"/>
        <v>6.125</v>
      </c>
      <c r="K15" s="219">
        <f t="shared" si="11"/>
        <v>6.125</v>
      </c>
      <c r="L15" s="219">
        <f t="shared" si="11"/>
        <v>6.125</v>
      </c>
      <c r="M15" s="219">
        <f t="shared" si="11"/>
        <v>6.125</v>
      </c>
      <c r="N15" s="219">
        <f t="shared" si="11"/>
        <v>6.125</v>
      </c>
      <c r="O15" s="219">
        <f t="shared" si="11"/>
        <v>6.125</v>
      </c>
      <c r="P15" s="219">
        <f t="shared" si="11"/>
        <v>6.125</v>
      </c>
      <c r="Q15" s="219">
        <f t="shared" si="11"/>
        <v>6.125</v>
      </c>
      <c r="R15" s="219">
        <f t="shared" si="11"/>
        <v>6.125</v>
      </c>
      <c r="S15" s="219">
        <f t="shared" si="11"/>
        <v>6.125</v>
      </c>
      <c r="T15" s="219">
        <f t="shared" si="11"/>
        <v>6.125</v>
      </c>
      <c r="U15" s="219">
        <f t="shared" si="11"/>
        <v>6.125</v>
      </c>
      <c r="V15" s="219">
        <f t="shared" si="11"/>
        <v>6.125</v>
      </c>
      <c r="W15" s="219">
        <f t="shared" si="11"/>
        <v>6.125</v>
      </c>
      <c r="X15" s="219">
        <f t="shared" si="11"/>
        <v>6.125</v>
      </c>
      <c r="Y15" s="219">
        <f t="shared" si="11"/>
        <v>6.125</v>
      </c>
      <c r="Z15" s="219">
        <f t="shared" si="11"/>
        <v>6.125</v>
      </c>
      <c r="AA15" s="219">
        <f t="shared" si="11"/>
        <v>6.125</v>
      </c>
      <c r="AB15" s="219">
        <f t="shared" si="11"/>
        <v>6.125</v>
      </c>
      <c r="AC15" s="219">
        <f t="shared" si="11"/>
        <v>6.125</v>
      </c>
      <c r="AD15" s="219">
        <f t="shared" si="11"/>
        <v>6.125</v>
      </c>
      <c r="AE15" s="219">
        <f t="shared" si="11"/>
        <v>6.125</v>
      </c>
      <c r="AF15" s="219">
        <f t="shared" si="11"/>
        <v>6.125</v>
      </c>
      <c r="AG15" s="219">
        <f t="shared" si="11"/>
        <v>6.125</v>
      </c>
      <c r="AH15" s="219">
        <f t="shared" si="11"/>
        <v>6.125</v>
      </c>
      <c r="AI15" s="219">
        <f t="shared" si="11"/>
        <v>6.125</v>
      </c>
      <c r="AJ15" s="219">
        <f t="shared" si="11"/>
        <v>6.125</v>
      </c>
      <c r="AK15" s="13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 s="1" customFormat="1" ht="20.25" customHeight="1" x14ac:dyDescent="0.2">
      <c r="A16" s="14"/>
      <c r="B16" s="14"/>
      <c r="C16" s="14"/>
      <c r="D16" s="566"/>
      <c r="E16" s="552"/>
      <c r="F16" s="233" t="s">
        <v>102</v>
      </c>
      <c r="G16" s="234">
        <f>'Gruppe 1'!E15</f>
        <v>17.5</v>
      </c>
      <c r="H16" s="112">
        <f t="shared" ref="H16" si="12">G16</f>
        <v>17.5</v>
      </c>
      <c r="I16" s="112">
        <f t="shared" si="10"/>
        <v>17.5</v>
      </c>
      <c r="J16" s="112">
        <f t="shared" si="10"/>
        <v>17.5</v>
      </c>
      <c r="K16" s="112">
        <f t="shared" si="10"/>
        <v>17.5</v>
      </c>
      <c r="L16" s="112">
        <f t="shared" si="10"/>
        <v>17.5</v>
      </c>
      <c r="M16" s="112">
        <f t="shared" si="10"/>
        <v>17.5</v>
      </c>
      <c r="N16" s="112">
        <f t="shared" si="10"/>
        <v>17.5</v>
      </c>
      <c r="O16" s="112">
        <f t="shared" si="10"/>
        <v>17.5</v>
      </c>
      <c r="P16" s="112">
        <f t="shared" si="10"/>
        <v>17.5</v>
      </c>
      <c r="Q16" s="112">
        <f t="shared" si="10"/>
        <v>17.5</v>
      </c>
      <c r="R16" s="112">
        <f t="shared" si="10"/>
        <v>17.5</v>
      </c>
      <c r="S16" s="112">
        <f t="shared" si="10"/>
        <v>17.5</v>
      </c>
      <c r="T16" s="112">
        <f t="shared" si="10"/>
        <v>17.5</v>
      </c>
      <c r="U16" s="112">
        <f t="shared" si="10"/>
        <v>17.5</v>
      </c>
      <c r="V16" s="112">
        <f t="shared" si="10"/>
        <v>17.5</v>
      </c>
      <c r="W16" s="112">
        <f t="shared" si="10"/>
        <v>17.5</v>
      </c>
      <c r="X16" s="112">
        <f t="shared" si="10"/>
        <v>17.5</v>
      </c>
      <c r="Y16" s="112">
        <f t="shared" si="10"/>
        <v>17.5</v>
      </c>
      <c r="Z16" s="112">
        <f t="shared" si="10"/>
        <v>17.5</v>
      </c>
      <c r="AA16" s="112">
        <f t="shared" si="10"/>
        <v>17.5</v>
      </c>
      <c r="AB16" s="112">
        <f t="shared" si="10"/>
        <v>17.5</v>
      </c>
      <c r="AC16" s="112">
        <f t="shared" si="10"/>
        <v>17.5</v>
      </c>
      <c r="AD16" s="112">
        <f t="shared" si="10"/>
        <v>17.5</v>
      </c>
      <c r="AE16" s="112">
        <f t="shared" si="10"/>
        <v>17.5</v>
      </c>
      <c r="AF16" s="112">
        <f t="shared" si="10"/>
        <v>17.5</v>
      </c>
      <c r="AG16" s="112">
        <f t="shared" si="10"/>
        <v>17.5</v>
      </c>
      <c r="AH16" s="112">
        <f t="shared" si="10"/>
        <v>17.5</v>
      </c>
      <c r="AI16" s="112">
        <f t="shared" si="10"/>
        <v>17.5</v>
      </c>
      <c r="AJ16" s="112">
        <f t="shared" si="10"/>
        <v>17.5</v>
      </c>
      <c r="AK16" s="13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s="1" customFormat="1" ht="20.25" customHeight="1" x14ac:dyDescent="0.2">
      <c r="A17" s="14"/>
      <c r="B17" s="14"/>
      <c r="C17" s="14"/>
      <c r="D17" s="566"/>
      <c r="E17" s="552"/>
      <c r="F17" s="53" t="s">
        <v>105</v>
      </c>
      <c r="G17" s="172">
        <f>'Gruppe 1'!E20</f>
        <v>2</v>
      </c>
      <c r="H17" s="232">
        <f>G17</f>
        <v>2</v>
      </c>
      <c r="I17" s="232">
        <f t="shared" si="10"/>
        <v>2</v>
      </c>
      <c r="J17" s="232">
        <f t="shared" si="10"/>
        <v>2</v>
      </c>
      <c r="K17" s="232">
        <f t="shared" si="10"/>
        <v>2</v>
      </c>
      <c r="L17" s="232">
        <f t="shared" si="10"/>
        <v>2</v>
      </c>
      <c r="M17" s="232">
        <f t="shared" si="10"/>
        <v>2</v>
      </c>
      <c r="N17" s="232">
        <f t="shared" si="10"/>
        <v>2</v>
      </c>
      <c r="O17" s="232">
        <f t="shared" si="10"/>
        <v>2</v>
      </c>
      <c r="P17" s="232">
        <f t="shared" si="10"/>
        <v>2</v>
      </c>
      <c r="Q17" s="232">
        <f t="shared" si="10"/>
        <v>2</v>
      </c>
      <c r="R17" s="232">
        <f t="shared" si="10"/>
        <v>2</v>
      </c>
      <c r="S17" s="232">
        <f t="shared" si="10"/>
        <v>2</v>
      </c>
      <c r="T17" s="232">
        <f t="shared" si="10"/>
        <v>2</v>
      </c>
      <c r="U17" s="232">
        <f t="shared" si="10"/>
        <v>2</v>
      </c>
      <c r="V17" s="232">
        <f t="shared" si="10"/>
        <v>2</v>
      </c>
      <c r="W17" s="232">
        <f t="shared" si="10"/>
        <v>2</v>
      </c>
      <c r="X17" s="232">
        <f t="shared" si="10"/>
        <v>2</v>
      </c>
      <c r="Y17" s="232">
        <f t="shared" si="10"/>
        <v>2</v>
      </c>
      <c r="Z17" s="232">
        <f t="shared" si="10"/>
        <v>2</v>
      </c>
      <c r="AA17" s="232">
        <f t="shared" si="10"/>
        <v>2</v>
      </c>
      <c r="AB17" s="232">
        <f t="shared" si="10"/>
        <v>2</v>
      </c>
      <c r="AC17" s="232">
        <f t="shared" si="10"/>
        <v>2</v>
      </c>
      <c r="AD17" s="232">
        <f t="shared" si="10"/>
        <v>2</v>
      </c>
      <c r="AE17" s="232">
        <f t="shared" si="10"/>
        <v>2</v>
      </c>
      <c r="AF17" s="232">
        <f t="shared" si="10"/>
        <v>2</v>
      </c>
      <c r="AG17" s="232">
        <f t="shared" si="10"/>
        <v>2</v>
      </c>
      <c r="AH17" s="232">
        <f t="shared" si="10"/>
        <v>2</v>
      </c>
      <c r="AI17" s="232">
        <f t="shared" si="10"/>
        <v>2</v>
      </c>
      <c r="AJ17" s="232">
        <f t="shared" si="10"/>
        <v>2</v>
      </c>
      <c r="AK17" s="13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s="1" customFormat="1" ht="20.25" hidden="1" customHeight="1" x14ac:dyDescent="0.2">
      <c r="A18" s="14"/>
      <c r="B18" s="35">
        <f>B11+1</f>
        <v>2</v>
      </c>
      <c r="C18" s="27">
        <v>1</v>
      </c>
      <c r="D18" s="566"/>
      <c r="E18" s="552"/>
      <c r="F18" s="105" t="s">
        <v>29</v>
      </c>
      <c r="G18" s="106">
        <f>IFERROR(G13*G14/100*(100-G17)/100,0)</f>
        <v>0</v>
      </c>
      <c r="H18" s="106">
        <f t="shared" ref="H18:AJ18" si="13">IFERROR(H13*H14/100*(100-H17)/100,0)</f>
        <v>0</v>
      </c>
      <c r="I18" s="106">
        <f t="shared" si="13"/>
        <v>0</v>
      </c>
      <c r="J18" s="106">
        <f t="shared" si="13"/>
        <v>0</v>
      </c>
      <c r="K18" s="106">
        <f t="shared" si="13"/>
        <v>0</v>
      </c>
      <c r="L18" s="106">
        <f t="shared" si="13"/>
        <v>0</v>
      </c>
      <c r="M18" s="106">
        <f t="shared" si="13"/>
        <v>0</v>
      </c>
      <c r="N18" s="106">
        <f t="shared" si="13"/>
        <v>0</v>
      </c>
      <c r="O18" s="106">
        <f t="shared" si="13"/>
        <v>0</v>
      </c>
      <c r="P18" s="106">
        <f t="shared" si="13"/>
        <v>0</v>
      </c>
      <c r="Q18" s="106">
        <f t="shared" si="13"/>
        <v>0</v>
      </c>
      <c r="R18" s="106">
        <f t="shared" si="13"/>
        <v>0</v>
      </c>
      <c r="S18" s="106">
        <f t="shared" si="13"/>
        <v>0</v>
      </c>
      <c r="T18" s="106">
        <f t="shared" si="13"/>
        <v>0</v>
      </c>
      <c r="U18" s="106">
        <f t="shared" si="13"/>
        <v>0</v>
      </c>
      <c r="V18" s="106">
        <f t="shared" si="13"/>
        <v>0</v>
      </c>
      <c r="W18" s="106">
        <f t="shared" si="13"/>
        <v>0</v>
      </c>
      <c r="X18" s="106">
        <f t="shared" si="13"/>
        <v>0</v>
      </c>
      <c r="Y18" s="106">
        <f t="shared" si="13"/>
        <v>0</v>
      </c>
      <c r="Z18" s="106">
        <f t="shared" si="13"/>
        <v>0</v>
      </c>
      <c r="AA18" s="106">
        <f t="shared" si="13"/>
        <v>0</v>
      </c>
      <c r="AB18" s="106">
        <f t="shared" si="13"/>
        <v>0</v>
      </c>
      <c r="AC18" s="106">
        <f t="shared" si="13"/>
        <v>0</v>
      </c>
      <c r="AD18" s="106">
        <f t="shared" si="13"/>
        <v>0</v>
      </c>
      <c r="AE18" s="106">
        <f t="shared" si="13"/>
        <v>0</v>
      </c>
      <c r="AF18" s="106">
        <f t="shared" si="13"/>
        <v>0</v>
      </c>
      <c r="AG18" s="106">
        <f t="shared" si="13"/>
        <v>0</v>
      </c>
      <c r="AH18" s="106">
        <f t="shared" si="13"/>
        <v>0</v>
      </c>
      <c r="AI18" s="106">
        <f t="shared" si="13"/>
        <v>0</v>
      </c>
      <c r="AJ18" s="106">
        <f t="shared" si="13"/>
        <v>0</v>
      </c>
      <c r="AK18" s="13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s="1" customFormat="1" ht="20.25" hidden="1" customHeight="1" x14ac:dyDescent="0.2">
      <c r="A19" s="14"/>
      <c r="B19" s="27"/>
      <c r="C19" s="27">
        <f>C18+1</f>
        <v>2</v>
      </c>
      <c r="D19" s="566"/>
      <c r="E19" s="553"/>
      <c r="F19" s="105" t="s">
        <v>46</v>
      </c>
      <c r="G19" s="113">
        <f>IFERROR(G16/100*G18,0)</f>
        <v>0</v>
      </c>
      <c r="H19" s="113">
        <f t="shared" ref="H19:AJ19" si="14">IFERROR(H16/100*H18,0)</f>
        <v>0</v>
      </c>
      <c r="I19" s="113">
        <f t="shared" si="14"/>
        <v>0</v>
      </c>
      <c r="J19" s="113">
        <f t="shared" si="14"/>
        <v>0</v>
      </c>
      <c r="K19" s="113">
        <f t="shared" si="14"/>
        <v>0</v>
      </c>
      <c r="L19" s="113">
        <f t="shared" si="14"/>
        <v>0</v>
      </c>
      <c r="M19" s="113">
        <f t="shared" si="14"/>
        <v>0</v>
      </c>
      <c r="N19" s="113">
        <f t="shared" si="14"/>
        <v>0</v>
      </c>
      <c r="O19" s="113">
        <f t="shared" si="14"/>
        <v>0</v>
      </c>
      <c r="P19" s="113">
        <f t="shared" si="14"/>
        <v>0</v>
      </c>
      <c r="Q19" s="113">
        <f t="shared" si="14"/>
        <v>0</v>
      </c>
      <c r="R19" s="113">
        <f t="shared" si="14"/>
        <v>0</v>
      </c>
      <c r="S19" s="113">
        <f t="shared" si="14"/>
        <v>0</v>
      </c>
      <c r="T19" s="113">
        <f t="shared" si="14"/>
        <v>0</v>
      </c>
      <c r="U19" s="113">
        <f t="shared" si="14"/>
        <v>0</v>
      </c>
      <c r="V19" s="113">
        <f t="shared" si="14"/>
        <v>0</v>
      </c>
      <c r="W19" s="113">
        <f t="shared" si="14"/>
        <v>0</v>
      </c>
      <c r="X19" s="113">
        <f t="shared" si="14"/>
        <v>0</v>
      </c>
      <c r="Y19" s="113">
        <f t="shared" si="14"/>
        <v>0</v>
      </c>
      <c r="Z19" s="113">
        <f t="shared" si="14"/>
        <v>0</v>
      </c>
      <c r="AA19" s="113">
        <f t="shared" si="14"/>
        <v>0</v>
      </c>
      <c r="AB19" s="113">
        <f t="shared" si="14"/>
        <v>0</v>
      </c>
      <c r="AC19" s="113">
        <f t="shared" si="14"/>
        <v>0</v>
      </c>
      <c r="AD19" s="113">
        <f t="shared" si="14"/>
        <v>0</v>
      </c>
      <c r="AE19" s="113">
        <f t="shared" si="14"/>
        <v>0</v>
      </c>
      <c r="AF19" s="113">
        <f t="shared" si="14"/>
        <v>0</v>
      </c>
      <c r="AG19" s="113">
        <f t="shared" si="14"/>
        <v>0</v>
      </c>
      <c r="AH19" s="113">
        <f t="shared" si="14"/>
        <v>0</v>
      </c>
      <c r="AI19" s="113">
        <f t="shared" si="14"/>
        <v>0</v>
      </c>
      <c r="AJ19" s="113">
        <f t="shared" si="14"/>
        <v>0</v>
      </c>
      <c r="AK19" s="13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s="1" customFormat="1" ht="20.25" customHeight="1" x14ac:dyDescent="0.2">
      <c r="A20" s="14"/>
      <c r="B20" s="14"/>
      <c r="C20" s="14"/>
      <c r="D20" s="566"/>
      <c r="E20" s="551" t="e">
        <f>'Gruppe 1'!#REF!</f>
        <v>#REF!</v>
      </c>
      <c r="F20" s="53" t="str">
        <f>$F$6</f>
        <v>FM-Menge (kg)</v>
      </c>
      <c r="G20" s="104"/>
      <c r="H20" s="121" t="str">
        <f>IFERROR(G20*H$164/G$164,"-")</f>
        <v>-</v>
      </c>
      <c r="I20" s="121" t="str">
        <f t="shared" ref="I20:AJ20" si="15">IFERROR(H20*I$164/H$164,"-")</f>
        <v>-</v>
      </c>
      <c r="J20" s="121" t="str">
        <f t="shared" si="15"/>
        <v>-</v>
      </c>
      <c r="K20" s="121" t="str">
        <f t="shared" si="15"/>
        <v>-</v>
      </c>
      <c r="L20" s="121" t="str">
        <f t="shared" si="15"/>
        <v>-</v>
      </c>
      <c r="M20" s="121" t="str">
        <f t="shared" si="15"/>
        <v>-</v>
      </c>
      <c r="N20" s="121" t="str">
        <f t="shared" si="15"/>
        <v>-</v>
      </c>
      <c r="O20" s="121" t="str">
        <f t="shared" si="15"/>
        <v>-</v>
      </c>
      <c r="P20" s="121" t="str">
        <f t="shared" si="15"/>
        <v>-</v>
      </c>
      <c r="Q20" s="121" t="str">
        <f t="shared" si="15"/>
        <v>-</v>
      </c>
      <c r="R20" s="121" t="str">
        <f t="shared" si="15"/>
        <v>-</v>
      </c>
      <c r="S20" s="121" t="str">
        <f t="shared" si="15"/>
        <v>-</v>
      </c>
      <c r="T20" s="121" t="str">
        <f t="shared" si="15"/>
        <v>-</v>
      </c>
      <c r="U20" s="121" t="str">
        <f t="shared" si="15"/>
        <v>-</v>
      </c>
      <c r="V20" s="121" t="str">
        <f t="shared" si="15"/>
        <v>-</v>
      </c>
      <c r="W20" s="121" t="str">
        <f t="shared" si="15"/>
        <v>-</v>
      </c>
      <c r="X20" s="121" t="str">
        <f t="shared" si="15"/>
        <v>-</v>
      </c>
      <c r="Y20" s="121" t="str">
        <f t="shared" si="15"/>
        <v>-</v>
      </c>
      <c r="Z20" s="121" t="str">
        <f t="shared" si="15"/>
        <v>-</v>
      </c>
      <c r="AA20" s="121" t="str">
        <f t="shared" si="15"/>
        <v>-</v>
      </c>
      <c r="AB20" s="121" t="str">
        <f t="shared" si="15"/>
        <v>-</v>
      </c>
      <c r="AC20" s="121" t="str">
        <f t="shared" si="15"/>
        <v>-</v>
      </c>
      <c r="AD20" s="121" t="str">
        <f t="shared" si="15"/>
        <v>-</v>
      </c>
      <c r="AE20" s="121" t="str">
        <f t="shared" si="15"/>
        <v>-</v>
      </c>
      <c r="AF20" s="121" t="str">
        <f t="shared" si="15"/>
        <v>-</v>
      </c>
      <c r="AG20" s="121" t="str">
        <f t="shared" si="15"/>
        <v>-</v>
      </c>
      <c r="AH20" s="121" t="str">
        <f t="shared" si="15"/>
        <v>-</v>
      </c>
      <c r="AI20" s="121" t="str">
        <f t="shared" si="15"/>
        <v>-</v>
      </c>
      <c r="AJ20" s="121" t="str">
        <f t="shared" si="15"/>
        <v>-</v>
      </c>
      <c r="AK20" s="20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s="1" customFormat="1" ht="20.25" customHeight="1" x14ac:dyDescent="0.2">
      <c r="A21" s="14"/>
      <c r="B21" s="14"/>
      <c r="C21" s="14"/>
      <c r="D21" s="566"/>
      <c r="E21" s="552"/>
      <c r="F21" s="53" t="s">
        <v>4</v>
      </c>
      <c r="G21" s="68" t="e">
        <f>'Gruppe 1'!#REF!</f>
        <v>#REF!</v>
      </c>
      <c r="H21" s="114" t="e">
        <f>G21</f>
        <v>#REF!</v>
      </c>
      <c r="I21" s="114" t="e">
        <f t="shared" ref="I21:AJ21" si="16">H21</f>
        <v>#REF!</v>
      </c>
      <c r="J21" s="114" t="e">
        <f t="shared" si="16"/>
        <v>#REF!</v>
      </c>
      <c r="K21" s="114" t="e">
        <f t="shared" si="16"/>
        <v>#REF!</v>
      </c>
      <c r="L21" s="114" t="e">
        <f t="shared" si="16"/>
        <v>#REF!</v>
      </c>
      <c r="M21" s="114" t="e">
        <f t="shared" si="16"/>
        <v>#REF!</v>
      </c>
      <c r="N21" s="114" t="e">
        <f t="shared" si="16"/>
        <v>#REF!</v>
      </c>
      <c r="O21" s="114" t="e">
        <f t="shared" si="16"/>
        <v>#REF!</v>
      </c>
      <c r="P21" s="114" t="e">
        <f t="shared" si="16"/>
        <v>#REF!</v>
      </c>
      <c r="Q21" s="114" t="e">
        <f t="shared" si="16"/>
        <v>#REF!</v>
      </c>
      <c r="R21" s="114" t="e">
        <f t="shared" si="16"/>
        <v>#REF!</v>
      </c>
      <c r="S21" s="114" t="e">
        <f t="shared" si="16"/>
        <v>#REF!</v>
      </c>
      <c r="T21" s="114" t="e">
        <f t="shared" si="16"/>
        <v>#REF!</v>
      </c>
      <c r="U21" s="114" t="e">
        <f t="shared" si="16"/>
        <v>#REF!</v>
      </c>
      <c r="V21" s="114" t="e">
        <f t="shared" si="16"/>
        <v>#REF!</v>
      </c>
      <c r="W21" s="114" t="e">
        <f t="shared" si="16"/>
        <v>#REF!</v>
      </c>
      <c r="X21" s="114" t="e">
        <f t="shared" si="16"/>
        <v>#REF!</v>
      </c>
      <c r="Y21" s="114" t="e">
        <f t="shared" si="16"/>
        <v>#REF!</v>
      </c>
      <c r="Z21" s="114" t="e">
        <f t="shared" si="16"/>
        <v>#REF!</v>
      </c>
      <c r="AA21" s="114" t="e">
        <f t="shared" si="16"/>
        <v>#REF!</v>
      </c>
      <c r="AB21" s="114" t="e">
        <f t="shared" si="16"/>
        <v>#REF!</v>
      </c>
      <c r="AC21" s="114" t="e">
        <f t="shared" si="16"/>
        <v>#REF!</v>
      </c>
      <c r="AD21" s="114" t="e">
        <f t="shared" si="16"/>
        <v>#REF!</v>
      </c>
      <c r="AE21" s="114" t="e">
        <f t="shared" si="16"/>
        <v>#REF!</v>
      </c>
      <c r="AF21" s="114" t="e">
        <f t="shared" si="16"/>
        <v>#REF!</v>
      </c>
      <c r="AG21" s="114" t="e">
        <f t="shared" si="16"/>
        <v>#REF!</v>
      </c>
      <c r="AH21" s="114" t="e">
        <f t="shared" si="16"/>
        <v>#REF!</v>
      </c>
      <c r="AI21" s="114" t="e">
        <f t="shared" si="16"/>
        <v>#REF!</v>
      </c>
      <c r="AJ21" s="114" t="e">
        <f t="shared" si="16"/>
        <v>#REF!</v>
      </c>
      <c r="AK21" s="18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1:61" s="1" customFormat="1" ht="20.25" customHeight="1" x14ac:dyDescent="0.2">
      <c r="A22" s="14"/>
      <c r="B22" s="14"/>
      <c r="C22" s="14"/>
      <c r="D22" s="566"/>
      <c r="E22" s="552"/>
      <c r="F22" s="53" t="s">
        <v>106</v>
      </c>
      <c r="G22" s="219" t="e">
        <f>G23*G21/100</f>
        <v>#REF!</v>
      </c>
      <c r="H22" s="219" t="e">
        <f t="shared" ref="H22:AJ22" si="17">H23*H21/100</f>
        <v>#REF!</v>
      </c>
      <c r="I22" s="219" t="e">
        <f t="shared" si="17"/>
        <v>#REF!</v>
      </c>
      <c r="J22" s="219" t="e">
        <f t="shared" si="17"/>
        <v>#REF!</v>
      </c>
      <c r="K22" s="219" t="e">
        <f t="shared" si="17"/>
        <v>#REF!</v>
      </c>
      <c r="L22" s="219" t="e">
        <f t="shared" si="17"/>
        <v>#REF!</v>
      </c>
      <c r="M22" s="219" t="e">
        <f t="shared" si="17"/>
        <v>#REF!</v>
      </c>
      <c r="N22" s="219" t="e">
        <f t="shared" si="17"/>
        <v>#REF!</v>
      </c>
      <c r="O22" s="219" t="e">
        <f t="shared" si="17"/>
        <v>#REF!</v>
      </c>
      <c r="P22" s="219" t="e">
        <f t="shared" si="17"/>
        <v>#REF!</v>
      </c>
      <c r="Q22" s="219" t="e">
        <f t="shared" si="17"/>
        <v>#REF!</v>
      </c>
      <c r="R22" s="219" t="e">
        <f t="shared" si="17"/>
        <v>#REF!</v>
      </c>
      <c r="S22" s="219" t="e">
        <f t="shared" si="17"/>
        <v>#REF!</v>
      </c>
      <c r="T22" s="219" t="e">
        <f t="shared" si="17"/>
        <v>#REF!</v>
      </c>
      <c r="U22" s="219" t="e">
        <f t="shared" si="17"/>
        <v>#REF!</v>
      </c>
      <c r="V22" s="219" t="e">
        <f t="shared" si="17"/>
        <v>#REF!</v>
      </c>
      <c r="W22" s="219" t="e">
        <f t="shared" si="17"/>
        <v>#REF!</v>
      </c>
      <c r="X22" s="219" t="e">
        <f t="shared" si="17"/>
        <v>#REF!</v>
      </c>
      <c r="Y22" s="219" t="e">
        <f t="shared" si="17"/>
        <v>#REF!</v>
      </c>
      <c r="Z22" s="219" t="e">
        <f t="shared" si="17"/>
        <v>#REF!</v>
      </c>
      <c r="AA22" s="219" t="e">
        <f t="shared" si="17"/>
        <v>#REF!</v>
      </c>
      <c r="AB22" s="219" t="e">
        <f t="shared" si="17"/>
        <v>#REF!</v>
      </c>
      <c r="AC22" s="219" t="e">
        <f t="shared" si="17"/>
        <v>#REF!</v>
      </c>
      <c r="AD22" s="219" t="e">
        <f t="shared" si="17"/>
        <v>#REF!</v>
      </c>
      <c r="AE22" s="219" t="e">
        <f t="shared" si="17"/>
        <v>#REF!</v>
      </c>
      <c r="AF22" s="219" t="e">
        <f t="shared" si="17"/>
        <v>#REF!</v>
      </c>
      <c r="AG22" s="219" t="e">
        <f t="shared" si="17"/>
        <v>#REF!</v>
      </c>
      <c r="AH22" s="219" t="e">
        <f t="shared" si="17"/>
        <v>#REF!</v>
      </c>
      <c r="AI22" s="219" t="e">
        <f t="shared" si="17"/>
        <v>#REF!</v>
      </c>
      <c r="AJ22" s="219" t="e">
        <f t="shared" si="17"/>
        <v>#REF!</v>
      </c>
      <c r="AK22" s="18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1" s="1" customFormat="1" ht="20.25" customHeight="1" x14ac:dyDescent="0.2">
      <c r="A23" s="14"/>
      <c r="B23" s="14"/>
      <c r="C23" s="14"/>
      <c r="D23" s="566"/>
      <c r="E23" s="552"/>
      <c r="F23" s="233" t="s">
        <v>102</v>
      </c>
      <c r="G23" s="234" t="e">
        <f>'Gruppe 1'!#REF!</f>
        <v>#REF!</v>
      </c>
      <c r="H23" s="112" t="e">
        <f>G23</f>
        <v>#REF!</v>
      </c>
      <c r="I23" s="112" t="e">
        <f t="shared" ref="I23:AJ23" si="18">H23</f>
        <v>#REF!</v>
      </c>
      <c r="J23" s="112" t="e">
        <f t="shared" si="18"/>
        <v>#REF!</v>
      </c>
      <c r="K23" s="112" t="e">
        <f t="shared" si="18"/>
        <v>#REF!</v>
      </c>
      <c r="L23" s="112" t="e">
        <f t="shared" si="18"/>
        <v>#REF!</v>
      </c>
      <c r="M23" s="112" t="e">
        <f t="shared" si="18"/>
        <v>#REF!</v>
      </c>
      <c r="N23" s="112" t="e">
        <f t="shared" si="18"/>
        <v>#REF!</v>
      </c>
      <c r="O23" s="112" t="e">
        <f t="shared" si="18"/>
        <v>#REF!</v>
      </c>
      <c r="P23" s="112" t="e">
        <f t="shared" si="18"/>
        <v>#REF!</v>
      </c>
      <c r="Q23" s="112" t="e">
        <f t="shared" si="18"/>
        <v>#REF!</v>
      </c>
      <c r="R23" s="112" t="e">
        <f t="shared" si="18"/>
        <v>#REF!</v>
      </c>
      <c r="S23" s="112" t="e">
        <f t="shared" si="18"/>
        <v>#REF!</v>
      </c>
      <c r="T23" s="112" t="e">
        <f t="shared" si="18"/>
        <v>#REF!</v>
      </c>
      <c r="U23" s="112" t="e">
        <f t="shared" si="18"/>
        <v>#REF!</v>
      </c>
      <c r="V23" s="112" t="e">
        <f t="shared" si="18"/>
        <v>#REF!</v>
      </c>
      <c r="W23" s="112" t="e">
        <f t="shared" si="18"/>
        <v>#REF!</v>
      </c>
      <c r="X23" s="112" t="e">
        <f t="shared" si="18"/>
        <v>#REF!</v>
      </c>
      <c r="Y23" s="112" t="e">
        <f t="shared" si="18"/>
        <v>#REF!</v>
      </c>
      <c r="Z23" s="112" t="e">
        <f t="shared" si="18"/>
        <v>#REF!</v>
      </c>
      <c r="AA23" s="112" t="e">
        <f t="shared" si="18"/>
        <v>#REF!</v>
      </c>
      <c r="AB23" s="112" t="e">
        <f t="shared" si="18"/>
        <v>#REF!</v>
      </c>
      <c r="AC23" s="112" t="e">
        <f t="shared" si="18"/>
        <v>#REF!</v>
      </c>
      <c r="AD23" s="112" t="e">
        <f t="shared" si="18"/>
        <v>#REF!</v>
      </c>
      <c r="AE23" s="112" t="e">
        <f t="shared" si="18"/>
        <v>#REF!</v>
      </c>
      <c r="AF23" s="112" t="e">
        <f t="shared" si="18"/>
        <v>#REF!</v>
      </c>
      <c r="AG23" s="112" t="e">
        <f t="shared" si="18"/>
        <v>#REF!</v>
      </c>
      <c r="AH23" s="112" t="e">
        <f t="shared" si="18"/>
        <v>#REF!</v>
      </c>
      <c r="AI23" s="112" t="e">
        <f t="shared" si="18"/>
        <v>#REF!</v>
      </c>
      <c r="AJ23" s="112" t="e">
        <f t="shared" si="18"/>
        <v>#REF!</v>
      </c>
      <c r="AK23" s="18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s="1" customFormat="1" ht="20.25" customHeight="1" x14ac:dyDescent="0.2">
      <c r="A24" s="14"/>
      <c r="B24" s="14"/>
      <c r="C24" s="14"/>
      <c r="D24" s="566"/>
      <c r="E24" s="552"/>
      <c r="F24" s="53" t="s">
        <v>105</v>
      </c>
      <c r="G24" s="172" t="e">
        <f>'Gruppe 1'!#REF!</f>
        <v>#REF!</v>
      </c>
      <c r="H24" s="232" t="e">
        <f>G24</f>
        <v>#REF!</v>
      </c>
      <c r="I24" s="232">
        <f t="shared" ref="I24:AJ24" si="19">I17</f>
        <v>2</v>
      </c>
      <c r="J24" s="232">
        <f t="shared" si="19"/>
        <v>2</v>
      </c>
      <c r="K24" s="232">
        <f t="shared" si="19"/>
        <v>2</v>
      </c>
      <c r="L24" s="232">
        <f t="shared" si="19"/>
        <v>2</v>
      </c>
      <c r="M24" s="232">
        <f t="shared" si="19"/>
        <v>2</v>
      </c>
      <c r="N24" s="232">
        <f t="shared" si="19"/>
        <v>2</v>
      </c>
      <c r="O24" s="232">
        <f t="shared" si="19"/>
        <v>2</v>
      </c>
      <c r="P24" s="232">
        <f t="shared" si="19"/>
        <v>2</v>
      </c>
      <c r="Q24" s="232">
        <f t="shared" si="19"/>
        <v>2</v>
      </c>
      <c r="R24" s="232">
        <f t="shared" si="19"/>
        <v>2</v>
      </c>
      <c r="S24" s="232">
        <f t="shared" si="19"/>
        <v>2</v>
      </c>
      <c r="T24" s="232">
        <f t="shared" si="19"/>
        <v>2</v>
      </c>
      <c r="U24" s="232">
        <f t="shared" si="19"/>
        <v>2</v>
      </c>
      <c r="V24" s="232">
        <f t="shared" si="19"/>
        <v>2</v>
      </c>
      <c r="W24" s="232">
        <f t="shared" si="19"/>
        <v>2</v>
      </c>
      <c r="X24" s="232">
        <f t="shared" si="19"/>
        <v>2</v>
      </c>
      <c r="Y24" s="232">
        <f t="shared" si="19"/>
        <v>2</v>
      </c>
      <c r="Z24" s="232">
        <f t="shared" si="19"/>
        <v>2</v>
      </c>
      <c r="AA24" s="232">
        <f t="shared" si="19"/>
        <v>2</v>
      </c>
      <c r="AB24" s="232">
        <f t="shared" si="19"/>
        <v>2</v>
      </c>
      <c r="AC24" s="232">
        <f t="shared" si="19"/>
        <v>2</v>
      </c>
      <c r="AD24" s="232">
        <f t="shared" si="19"/>
        <v>2</v>
      </c>
      <c r="AE24" s="232">
        <f t="shared" si="19"/>
        <v>2</v>
      </c>
      <c r="AF24" s="232">
        <f t="shared" si="19"/>
        <v>2</v>
      </c>
      <c r="AG24" s="232">
        <f t="shared" si="19"/>
        <v>2</v>
      </c>
      <c r="AH24" s="232">
        <f t="shared" si="19"/>
        <v>2</v>
      </c>
      <c r="AI24" s="232">
        <f t="shared" si="19"/>
        <v>2</v>
      </c>
      <c r="AJ24" s="232">
        <f t="shared" si="19"/>
        <v>2</v>
      </c>
      <c r="AK24" s="18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1" s="1" customFormat="1" ht="20.25" hidden="1" customHeight="1" x14ac:dyDescent="0.2">
      <c r="A25" s="14"/>
      <c r="B25" s="35">
        <f>B18+1</f>
        <v>3</v>
      </c>
      <c r="C25" s="27">
        <v>1</v>
      </c>
      <c r="D25" s="566"/>
      <c r="E25" s="552"/>
      <c r="F25" s="105" t="s">
        <v>29</v>
      </c>
      <c r="G25" s="106">
        <f>IFERROR(G20*G21/100*(100-G24)/100,0)</f>
        <v>0</v>
      </c>
      <c r="H25" s="106">
        <f t="shared" ref="H25:AJ25" si="20">IFERROR(H20*H21/100*(100-H24)/100,0)</f>
        <v>0</v>
      </c>
      <c r="I25" s="106">
        <f t="shared" si="20"/>
        <v>0</v>
      </c>
      <c r="J25" s="106">
        <f t="shared" si="20"/>
        <v>0</v>
      </c>
      <c r="K25" s="106">
        <f t="shared" si="20"/>
        <v>0</v>
      </c>
      <c r="L25" s="106">
        <f t="shared" si="20"/>
        <v>0</v>
      </c>
      <c r="M25" s="106">
        <f t="shared" si="20"/>
        <v>0</v>
      </c>
      <c r="N25" s="106">
        <f t="shared" si="20"/>
        <v>0</v>
      </c>
      <c r="O25" s="106">
        <f t="shared" si="20"/>
        <v>0</v>
      </c>
      <c r="P25" s="106">
        <f t="shared" si="20"/>
        <v>0</v>
      </c>
      <c r="Q25" s="106">
        <f t="shared" si="20"/>
        <v>0</v>
      </c>
      <c r="R25" s="106">
        <f t="shared" si="20"/>
        <v>0</v>
      </c>
      <c r="S25" s="106">
        <f t="shared" si="20"/>
        <v>0</v>
      </c>
      <c r="T25" s="106">
        <f t="shared" si="20"/>
        <v>0</v>
      </c>
      <c r="U25" s="106">
        <f t="shared" si="20"/>
        <v>0</v>
      </c>
      <c r="V25" s="106">
        <f t="shared" si="20"/>
        <v>0</v>
      </c>
      <c r="W25" s="106">
        <f t="shared" si="20"/>
        <v>0</v>
      </c>
      <c r="X25" s="106">
        <f t="shared" si="20"/>
        <v>0</v>
      </c>
      <c r="Y25" s="106">
        <f t="shared" si="20"/>
        <v>0</v>
      </c>
      <c r="Z25" s="106">
        <f t="shared" si="20"/>
        <v>0</v>
      </c>
      <c r="AA25" s="106">
        <f t="shared" si="20"/>
        <v>0</v>
      </c>
      <c r="AB25" s="106">
        <f t="shared" si="20"/>
        <v>0</v>
      </c>
      <c r="AC25" s="106">
        <f t="shared" si="20"/>
        <v>0</v>
      </c>
      <c r="AD25" s="106">
        <f t="shared" si="20"/>
        <v>0</v>
      </c>
      <c r="AE25" s="106">
        <f t="shared" si="20"/>
        <v>0</v>
      </c>
      <c r="AF25" s="106">
        <f t="shared" si="20"/>
        <v>0</v>
      </c>
      <c r="AG25" s="106">
        <f t="shared" si="20"/>
        <v>0</v>
      </c>
      <c r="AH25" s="106">
        <f t="shared" si="20"/>
        <v>0</v>
      </c>
      <c r="AI25" s="106">
        <f t="shared" si="20"/>
        <v>0</v>
      </c>
      <c r="AJ25" s="106">
        <f t="shared" si="20"/>
        <v>0</v>
      </c>
      <c r="AK25" s="18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s="1" customFormat="1" ht="20.25" hidden="1" customHeight="1" x14ac:dyDescent="0.2">
      <c r="A26" s="14"/>
      <c r="B26" s="27"/>
      <c r="C26" s="27">
        <f>C25+1</f>
        <v>2</v>
      </c>
      <c r="D26" s="566"/>
      <c r="E26" s="553"/>
      <c r="F26" s="105" t="s">
        <v>46</v>
      </c>
      <c r="G26" s="113">
        <f>IFERROR(G23/100*G25,0)</f>
        <v>0</v>
      </c>
      <c r="H26" s="113">
        <f t="shared" ref="H26:AJ26" si="21">IFERROR(H23/100*H25,0)</f>
        <v>0</v>
      </c>
      <c r="I26" s="113">
        <f t="shared" si="21"/>
        <v>0</v>
      </c>
      <c r="J26" s="113">
        <f t="shared" si="21"/>
        <v>0</v>
      </c>
      <c r="K26" s="113">
        <f t="shared" si="21"/>
        <v>0</v>
      </c>
      <c r="L26" s="113">
        <f t="shared" si="21"/>
        <v>0</v>
      </c>
      <c r="M26" s="113">
        <f t="shared" si="21"/>
        <v>0</v>
      </c>
      <c r="N26" s="113">
        <f t="shared" si="21"/>
        <v>0</v>
      </c>
      <c r="O26" s="113">
        <f t="shared" si="21"/>
        <v>0</v>
      </c>
      <c r="P26" s="113">
        <f t="shared" si="21"/>
        <v>0</v>
      </c>
      <c r="Q26" s="113">
        <f t="shared" si="21"/>
        <v>0</v>
      </c>
      <c r="R26" s="113">
        <f t="shared" si="21"/>
        <v>0</v>
      </c>
      <c r="S26" s="113">
        <f t="shared" si="21"/>
        <v>0</v>
      </c>
      <c r="T26" s="113">
        <f t="shared" si="21"/>
        <v>0</v>
      </c>
      <c r="U26" s="113">
        <f t="shared" si="21"/>
        <v>0</v>
      </c>
      <c r="V26" s="113">
        <f t="shared" si="21"/>
        <v>0</v>
      </c>
      <c r="W26" s="113">
        <f t="shared" si="21"/>
        <v>0</v>
      </c>
      <c r="X26" s="113">
        <f t="shared" si="21"/>
        <v>0</v>
      </c>
      <c r="Y26" s="113">
        <f t="shared" si="21"/>
        <v>0</v>
      </c>
      <c r="Z26" s="113">
        <f t="shared" si="21"/>
        <v>0</v>
      </c>
      <c r="AA26" s="113">
        <f t="shared" si="21"/>
        <v>0</v>
      </c>
      <c r="AB26" s="113">
        <f t="shared" si="21"/>
        <v>0</v>
      </c>
      <c r="AC26" s="113">
        <f t="shared" si="21"/>
        <v>0</v>
      </c>
      <c r="AD26" s="113">
        <f t="shared" si="21"/>
        <v>0</v>
      </c>
      <c r="AE26" s="113">
        <f t="shared" si="21"/>
        <v>0</v>
      </c>
      <c r="AF26" s="113">
        <f t="shared" si="21"/>
        <v>0</v>
      </c>
      <c r="AG26" s="113">
        <f t="shared" si="21"/>
        <v>0</v>
      </c>
      <c r="AH26" s="113">
        <f t="shared" si="21"/>
        <v>0</v>
      </c>
      <c r="AI26" s="113">
        <f t="shared" si="21"/>
        <v>0</v>
      </c>
      <c r="AJ26" s="113">
        <f t="shared" si="21"/>
        <v>0</v>
      </c>
      <c r="AK26" s="18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s="1" customFormat="1" ht="20.25" customHeight="1" x14ac:dyDescent="0.2">
      <c r="A27" s="14"/>
      <c r="B27" s="14"/>
      <c r="C27" s="14"/>
      <c r="D27" s="566"/>
      <c r="E27" s="551" t="e">
        <f>'Gruppe 1'!#REF!</f>
        <v>#REF!</v>
      </c>
      <c r="F27" s="53" t="str">
        <f>$F$6</f>
        <v>FM-Menge (kg)</v>
      </c>
      <c r="G27" s="104"/>
      <c r="H27" s="121" t="str">
        <f>IFERROR(G27*H$164/G$164,"-")</f>
        <v>-</v>
      </c>
      <c r="I27" s="121" t="str">
        <f t="shared" ref="I27:AJ27" si="22">IFERROR(H27*I$164/H$164,"-")</f>
        <v>-</v>
      </c>
      <c r="J27" s="121" t="str">
        <f t="shared" si="22"/>
        <v>-</v>
      </c>
      <c r="K27" s="121" t="str">
        <f t="shared" si="22"/>
        <v>-</v>
      </c>
      <c r="L27" s="121" t="str">
        <f t="shared" si="22"/>
        <v>-</v>
      </c>
      <c r="M27" s="121" t="str">
        <f t="shared" si="22"/>
        <v>-</v>
      </c>
      <c r="N27" s="121" t="str">
        <f t="shared" si="22"/>
        <v>-</v>
      </c>
      <c r="O27" s="121" t="str">
        <f t="shared" si="22"/>
        <v>-</v>
      </c>
      <c r="P27" s="121" t="str">
        <f t="shared" si="22"/>
        <v>-</v>
      </c>
      <c r="Q27" s="121" t="str">
        <f t="shared" si="22"/>
        <v>-</v>
      </c>
      <c r="R27" s="121" t="str">
        <f t="shared" si="22"/>
        <v>-</v>
      </c>
      <c r="S27" s="121" t="str">
        <f t="shared" si="22"/>
        <v>-</v>
      </c>
      <c r="T27" s="121" t="str">
        <f t="shared" si="22"/>
        <v>-</v>
      </c>
      <c r="U27" s="121" t="str">
        <f t="shared" si="22"/>
        <v>-</v>
      </c>
      <c r="V27" s="121" t="str">
        <f t="shared" si="22"/>
        <v>-</v>
      </c>
      <c r="W27" s="121" t="str">
        <f t="shared" si="22"/>
        <v>-</v>
      </c>
      <c r="X27" s="121" t="str">
        <f t="shared" si="22"/>
        <v>-</v>
      </c>
      <c r="Y27" s="121" t="str">
        <f t="shared" si="22"/>
        <v>-</v>
      </c>
      <c r="Z27" s="121" t="str">
        <f t="shared" si="22"/>
        <v>-</v>
      </c>
      <c r="AA27" s="121" t="str">
        <f t="shared" si="22"/>
        <v>-</v>
      </c>
      <c r="AB27" s="121" t="str">
        <f t="shared" si="22"/>
        <v>-</v>
      </c>
      <c r="AC27" s="121" t="str">
        <f t="shared" si="22"/>
        <v>-</v>
      </c>
      <c r="AD27" s="121" t="str">
        <f t="shared" si="22"/>
        <v>-</v>
      </c>
      <c r="AE27" s="121" t="str">
        <f t="shared" si="22"/>
        <v>-</v>
      </c>
      <c r="AF27" s="121" t="str">
        <f t="shared" si="22"/>
        <v>-</v>
      </c>
      <c r="AG27" s="121" t="str">
        <f t="shared" si="22"/>
        <v>-</v>
      </c>
      <c r="AH27" s="121" t="str">
        <f t="shared" si="22"/>
        <v>-</v>
      </c>
      <c r="AI27" s="121" t="str">
        <f t="shared" si="22"/>
        <v>-</v>
      </c>
      <c r="AJ27" s="121" t="str">
        <f t="shared" si="22"/>
        <v>-</v>
      </c>
      <c r="AK27" s="20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s="1" customFormat="1" ht="20.25" customHeight="1" x14ac:dyDescent="0.2">
      <c r="A28" s="14"/>
      <c r="B28" s="14"/>
      <c r="C28" s="14"/>
      <c r="D28" s="566"/>
      <c r="E28" s="552"/>
      <c r="F28" s="53" t="s">
        <v>4</v>
      </c>
      <c r="G28" s="68" t="e">
        <f>'Gruppe 1'!#REF!</f>
        <v>#REF!</v>
      </c>
      <c r="H28" s="114" t="e">
        <f>G28</f>
        <v>#REF!</v>
      </c>
      <c r="I28" s="114" t="e">
        <f t="shared" ref="I28:AJ28" si="23">H28</f>
        <v>#REF!</v>
      </c>
      <c r="J28" s="114" t="e">
        <f t="shared" si="23"/>
        <v>#REF!</v>
      </c>
      <c r="K28" s="114" t="e">
        <f t="shared" si="23"/>
        <v>#REF!</v>
      </c>
      <c r="L28" s="114" t="e">
        <f t="shared" si="23"/>
        <v>#REF!</v>
      </c>
      <c r="M28" s="114" t="e">
        <f t="shared" si="23"/>
        <v>#REF!</v>
      </c>
      <c r="N28" s="114" t="e">
        <f t="shared" si="23"/>
        <v>#REF!</v>
      </c>
      <c r="O28" s="114" t="e">
        <f t="shared" si="23"/>
        <v>#REF!</v>
      </c>
      <c r="P28" s="114" t="e">
        <f t="shared" si="23"/>
        <v>#REF!</v>
      </c>
      <c r="Q28" s="114" t="e">
        <f t="shared" si="23"/>
        <v>#REF!</v>
      </c>
      <c r="R28" s="114" t="e">
        <f t="shared" si="23"/>
        <v>#REF!</v>
      </c>
      <c r="S28" s="114" t="e">
        <f t="shared" si="23"/>
        <v>#REF!</v>
      </c>
      <c r="T28" s="114" t="e">
        <f t="shared" si="23"/>
        <v>#REF!</v>
      </c>
      <c r="U28" s="114" t="e">
        <f t="shared" si="23"/>
        <v>#REF!</v>
      </c>
      <c r="V28" s="114" t="e">
        <f t="shared" si="23"/>
        <v>#REF!</v>
      </c>
      <c r="W28" s="114" t="e">
        <f t="shared" si="23"/>
        <v>#REF!</v>
      </c>
      <c r="X28" s="114" t="e">
        <f t="shared" si="23"/>
        <v>#REF!</v>
      </c>
      <c r="Y28" s="114" t="e">
        <f t="shared" si="23"/>
        <v>#REF!</v>
      </c>
      <c r="Z28" s="114" t="e">
        <f t="shared" si="23"/>
        <v>#REF!</v>
      </c>
      <c r="AA28" s="114" t="e">
        <f t="shared" si="23"/>
        <v>#REF!</v>
      </c>
      <c r="AB28" s="114" t="e">
        <f t="shared" si="23"/>
        <v>#REF!</v>
      </c>
      <c r="AC28" s="114" t="e">
        <f t="shared" si="23"/>
        <v>#REF!</v>
      </c>
      <c r="AD28" s="114" t="e">
        <f t="shared" si="23"/>
        <v>#REF!</v>
      </c>
      <c r="AE28" s="114" t="e">
        <f t="shared" si="23"/>
        <v>#REF!</v>
      </c>
      <c r="AF28" s="114" t="e">
        <f t="shared" si="23"/>
        <v>#REF!</v>
      </c>
      <c r="AG28" s="114" t="e">
        <f t="shared" si="23"/>
        <v>#REF!</v>
      </c>
      <c r="AH28" s="114" t="e">
        <f t="shared" si="23"/>
        <v>#REF!</v>
      </c>
      <c r="AI28" s="114" t="e">
        <f t="shared" si="23"/>
        <v>#REF!</v>
      </c>
      <c r="AJ28" s="114" t="e">
        <f t="shared" si="23"/>
        <v>#REF!</v>
      </c>
      <c r="AK28" s="18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s="1" customFormat="1" ht="20.25" customHeight="1" x14ac:dyDescent="0.2">
      <c r="A29" s="14"/>
      <c r="B29" s="14"/>
      <c r="C29" s="14"/>
      <c r="D29" s="566"/>
      <c r="E29" s="552"/>
      <c r="F29" s="53" t="s">
        <v>106</v>
      </c>
      <c r="G29" s="219" t="e">
        <f>G30*G28/100</f>
        <v>#REF!</v>
      </c>
      <c r="H29" s="219" t="e">
        <f t="shared" ref="H29:AJ29" si="24">H30*H28/100</f>
        <v>#REF!</v>
      </c>
      <c r="I29" s="219" t="e">
        <f t="shared" si="24"/>
        <v>#REF!</v>
      </c>
      <c r="J29" s="219" t="e">
        <f t="shared" si="24"/>
        <v>#REF!</v>
      </c>
      <c r="K29" s="219" t="e">
        <f t="shared" si="24"/>
        <v>#REF!</v>
      </c>
      <c r="L29" s="219" t="e">
        <f t="shared" si="24"/>
        <v>#REF!</v>
      </c>
      <c r="M29" s="219" t="e">
        <f t="shared" si="24"/>
        <v>#REF!</v>
      </c>
      <c r="N29" s="219" t="e">
        <f t="shared" si="24"/>
        <v>#REF!</v>
      </c>
      <c r="O29" s="219" t="e">
        <f t="shared" si="24"/>
        <v>#REF!</v>
      </c>
      <c r="P29" s="219" t="e">
        <f t="shared" si="24"/>
        <v>#REF!</v>
      </c>
      <c r="Q29" s="219" t="e">
        <f t="shared" si="24"/>
        <v>#REF!</v>
      </c>
      <c r="R29" s="219" t="e">
        <f t="shared" si="24"/>
        <v>#REF!</v>
      </c>
      <c r="S29" s="219" t="e">
        <f t="shared" si="24"/>
        <v>#REF!</v>
      </c>
      <c r="T29" s="219" t="e">
        <f t="shared" si="24"/>
        <v>#REF!</v>
      </c>
      <c r="U29" s="219" t="e">
        <f t="shared" si="24"/>
        <v>#REF!</v>
      </c>
      <c r="V29" s="219" t="e">
        <f t="shared" si="24"/>
        <v>#REF!</v>
      </c>
      <c r="W29" s="219" t="e">
        <f t="shared" si="24"/>
        <v>#REF!</v>
      </c>
      <c r="X29" s="219" t="e">
        <f t="shared" si="24"/>
        <v>#REF!</v>
      </c>
      <c r="Y29" s="219" t="e">
        <f t="shared" si="24"/>
        <v>#REF!</v>
      </c>
      <c r="Z29" s="219" t="e">
        <f t="shared" si="24"/>
        <v>#REF!</v>
      </c>
      <c r="AA29" s="219" t="e">
        <f t="shared" si="24"/>
        <v>#REF!</v>
      </c>
      <c r="AB29" s="219" t="e">
        <f t="shared" si="24"/>
        <v>#REF!</v>
      </c>
      <c r="AC29" s="219" t="e">
        <f t="shared" si="24"/>
        <v>#REF!</v>
      </c>
      <c r="AD29" s="219" t="e">
        <f t="shared" si="24"/>
        <v>#REF!</v>
      </c>
      <c r="AE29" s="219" t="e">
        <f t="shared" si="24"/>
        <v>#REF!</v>
      </c>
      <c r="AF29" s="219" t="e">
        <f t="shared" si="24"/>
        <v>#REF!</v>
      </c>
      <c r="AG29" s="219" t="e">
        <f t="shared" si="24"/>
        <v>#REF!</v>
      </c>
      <c r="AH29" s="219" t="e">
        <f t="shared" si="24"/>
        <v>#REF!</v>
      </c>
      <c r="AI29" s="219" t="e">
        <f t="shared" si="24"/>
        <v>#REF!</v>
      </c>
      <c r="AJ29" s="219" t="e">
        <f t="shared" si="24"/>
        <v>#REF!</v>
      </c>
      <c r="AK29" s="18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1" s="1" customFormat="1" ht="20.25" customHeight="1" x14ac:dyDescent="0.2">
      <c r="A30" s="14"/>
      <c r="B30" s="14"/>
      <c r="C30" s="14"/>
      <c r="D30" s="566"/>
      <c r="E30" s="552"/>
      <c r="F30" s="233" t="s">
        <v>102</v>
      </c>
      <c r="G30" s="234" t="e">
        <f>'Gruppe 1'!#REF!</f>
        <v>#REF!</v>
      </c>
      <c r="H30" s="112" t="e">
        <f>G30</f>
        <v>#REF!</v>
      </c>
      <c r="I30" s="112" t="e">
        <f t="shared" ref="I30:AJ31" si="25">H30</f>
        <v>#REF!</v>
      </c>
      <c r="J30" s="112" t="e">
        <f t="shared" si="25"/>
        <v>#REF!</v>
      </c>
      <c r="K30" s="112" t="e">
        <f t="shared" si="25"/>
        <v>#REF!</v>
      </c>
      <c r="L30" s="112" t="e">
        <f t="shared" si="25"/>
        <v>#REF!</v>
      </c>
      <c r="M30" s="112" t="e">
        <f t="shared" si="25"/>
        <v>#REF!</v>
      </c>
      <c r="N30" s="112" t="e">
        <f t="shared" si="25"/>
        <v>#REF!</v>
      </c>
      <c r="O30" s="112" t="e">
        <f t="shared" si="25"/>
        <v>#REF!</v>
      </c>
      <c r="P30" s="112" t="e">
        <f t="shared" si="25"/>
        <v>#REF!</v>
      </c>
      <c r="Q30" s="112" t="e">
        <f t="shared" si="25"/>
        <v>#REF!</v>
      </c>
      <c r="R30" s="112" t="e">
        <f t="shared" si="25"/>
        <v>#REF!</v>
      </c>
      <c r="S30" s="112" t="e">
        <f t="shared" si="25"/>
        <v>#REF!</v>
      </c>
      <c r="T30" s="112" t="e">
        <f t="shared" si="25"/>
        <v>#REF!</v>
      </c>
      <c r="U30" s="112" t="e">
        <f t="shared" si="25"/>
        <v>#REF!</v>
      </c>
      <c r="V30" s="112" t="e">
        <f t="shared" si="25"/>
        <v>#REF!</v>
      </c>
      <c r="W30" s="112" t="e">
        <f t="shared" si="25"/>
        <v>#REF!</v>
      </c>
      <c r="X30" s="112" t="e">
        <f t="shared" si="25"/>
        <v>#REF!</v>
      </c>
      <c r="Y30" s="112" t="e">
        <f t="shared" si="25"/>
        <v>#REF!</v>
      </c>
      <c r="Z30" s="112" t="e">
        <f t="shared" si="25"/>
        <v>#REF!</v>
      </c>
      <c r="AA30" s="112" t="e">
        <f t="shared" si="25"/>
        <v>#REF!</v>
      </c>
      <c r="AB30" s="112" t="e">
        <f t="shared" si="25"/>
        <v>#REF!</v>
      </c>
      <c r="AC30" s="112" t="e">
        <f t="shared" si="25"/>
        <v>#REF!</v>
      </c>
      <c r="AD30" s="112" t="e">
        <f t="shared" si="25"/>
        <v>#REF!</v>
      </c>
      <c r="AE30" s="112" t="e">
        <f t="shared" si="25"/>
        <v>#REF!</v>
      </c>
      <c r="AF30" s="112" t="e">
        <f t="shared" si="25"/>
        <v>#REF!</v>
      </c>
      <c r="AG30" s="112" t="e">
        <f t="shared" si="25"/>
        <v>#REF!</v>
      </c>
      <c r="AH30" s="112" t="e">
        <f t="shared" si="25"/>
        <v>#REF!</v>
      </c>
      <c r="AI30" s="112" t="e">
        <f t="shared" si="25"/>
        <v>#REF!</v>
      </c>
      <c r="AJ30" s="112" t="e">
        <f t="shared" si="25"/>
        <v>#REF!</v>
      </c>
      <c r="AK30" s="18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s="1" customFormat="1" ht="20.25" customHeight="1" x14ac:dyDescent="0.2">
      <c r="A31" s="14"/>
      <c r="B31" s="14"/>
      <c r="C31" s="14"/>
      <c r="D31" s="566"/>
      <c r="E31" s="552"/>
      <c r="F31" s="53" t="s">
        <v>105</v>
      </c>
      <c r="G31" s="172" t="e">
        <f>'Gruppe 1'!#REF!</f>
        <v>#REF!</v>
      </c>
      <c r="H31" s="232" t="e">
        <f>G31</f>
        <v>#REF!</v>
      </c>
      <c r="I31" s="232" t="e">
        <f t="shared" si="25"/>
        <v>#REF!</v>
      </c>
      <c r="J31" s="232" t="e">
        <f t="shared" si="25"/>
        <v>#REF!</v>
      </c>
      <c r="K31" s="232" t="e">
        <f t="shared" si="25"/>
        <v>#REF!</v>
      </c>
      <c r="L31" s="232" t="e">
        <f t="shared" si="25"/>
        <v>#REF!</v>
      </c>
      <c r="M31" s="232" t="e">
        <f t="shared" si="25"/>
        <v>#REF!</v>
      </c>
      <c r="N31" s="232" t="e">
        <f t="shared" si="25"/>
        <v>#REF!</v>
      </c>
      <c r="O31" s="232" t="e">
        <f t="shared" si="25"/>
        <v>#REF!</v>
      </c>
      <c r="P31" s="232" t="e">
        <f t="shared" si="25"/>
        <v>#REF!</v>
      </c>
      <c r="Q31" s="232" t="e">
        <f t="shared" si="25"/>
        <v>#REF!</v>
      </c>
      <c r="R31" s="232" t="e">
        <f t="shared" si="25"/>
        <v>#REF!</v>
      </c>
      <c r="S31" s="232" t="e">
        <f t="shared" si="25"/>
        <v>#REF!</v>
      </c>
      <c r="T31" s="232" t="e">
        <f t="shared" si="25"/>
        <v>#REF!</v>
      </c>
      <c r="U31" s="232" t="e">
        <f t="shared" si="25"/>
        <v>#REF!</v>
      </c>
      <c r="V31" s="232" t="e">
        <f t="shared" si="25"/>
        <v>#REF!</v>
      </c>
      <c r="W31" s="232" t="e">
        <f t="shared" si="25"/>
        <v>#REF!</v>
      </c>
      <c r="X31" s="232" t="e">
        <f t="shared" si="25"/>
        <v>#REF!</v>
      </c>
      <c r="Y31" s="232" t="e">
        <f t="shared" si="25"/>
        <v>#REF!</v>
      </c>
      <c r="Z31" s="232" t="e">
        <f t="shared" si="25"/>
        <v>#REF!</v>
      </c>
      <c r="AA31" s="232" t="e">
        <f t="shared" si="25"/>
        <v>#REF!</v>
      </c>
      <c r="AB31" s="232" t="e">
        <f t="shared" si="25"/>
        <v>#REF!</v>
      </c>
      <c r="AC31" s="232" t="e">
        <f t="shared" si="25"/>
        <v>#REF!</v>
      </c>
      <c r="AD31" s="232" t="e">
        <f t="shared" si="25"/>
        <v>#REF!</v>
      </c>
      <c r="AE31" s="232" t="e">
        <f t="shared" si="25"/>
        <v>#REF!</v>
      </c>
      <c r="AF31" s="232" t="e">
        <f t="shared" si="25"/>
        <v>#REF!</v>
      </c>
      <c r="AG31" s="232" t="e">
        <f t="shared" si="25"/>
        <v>#REF!</v>
      </c>
      <c r="AH31" s="232" t="e">
        <f t="shared" si="25"/>
        <v>#REF!</v>
      </c>
      <c r="AI31" s="232" t="e">
        <f t="shared" si="25"/>
        <v>#REF!</v>
      </c>
      <c r="AJ31" s="232" t="e">
        <f t="shared" si="25"/>
        <v>#REF!</v>
      </c>
      <c r="AK31" s="18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s="1" customFormat="1" ht="20.25" hidden="1" customHeight="1" x14ac:dyDescent="0.2">
      <c r="A32" s="14"/>
      <c r="B32" s="35">
        <f>B25+1</f>
        <v>4</v>
      </c>
      <c r="C32" s="27">
        <v>1</v>
      </c>
      <c r="D32" s="566"/>
      <c r="E32" s="552"/>
      <c r="F32" s="105" t="s">
        <v>29</v>
      </c>
      <c r="G32" s="106">
        <f>IFERROR(G27*G28/100*(100-G31)/100,0)</f>
        <v>0</v>
      </c>
      <c r="H32" s="106">
        <f t="shared" ref="H32:AJ32" si="26">IFERROR(H27*H28/100*(100-H31)/100,0)</f>
        <v>0</v>
      </c>
      <c r="I32" s="106">
        <f t="shared" si="26"/>
        <v>0</v>
      </c>
      <c r="J32" s="106">
        <f t="shared" si="26"/>
        <v>0</v>
      </c>
      <c r="K32" s="106">
        <f t="shared" si="26"/>
        <v>0</v>
      </c>
      <c r="L32" s="106">
        <f t="shared" si="26"/>
        <v>0</v>
      </c>
      <c r="M32" s="106">
        <f t="shared" si="26"/>
        <v>0</v>
      </c>
      <c r="N32" s="106">
        <f t="shared" si="26"/>
        <v>0</v>
      </c>
      <c r="O32" s="106">
        <f t="shared" si="26"/>
        <v>0</v>
      </c>
      <c r="P32" s="106">
        <f t="shared" si="26"/>
        <v>0</v>
      </c>
      <c r="Q32" s="106">
        <f t="shared" si="26"/>
        <v>0</v>
      </c>
      <c r="R32" s="106">
        <f t="shared" si="26"/>
        <v>0</v>
      </c>
      <c r="S32" s="106">
        <f t="shared" si="26"/>
        <v>0</v>
      </c>
      <c r="T32" s="106">
        <f t="shared" si="26"/>
        <v>0</v>
      </c>
      <c r="U32" s="106">
        <f t="shared" si="26"/>
        <v>0</v>
      </c>
      <c r="V32" s="106">
        <f t="shared" si="26"/>
        <v>0</v>
      </c>
      <c r="W32" s="106">
        <f t="shared" si="26"/>
        <v>0</v>
      </c>
      <c r="X32" s="106">
        <f t="shared" si="26"/>
        <v>0</v>
      </c>
      <c r="Y32" s="106">
        <f t="shared" si="26"/>
        <v>0</v>
      </c>
      <c r="Z32" s="106">
        <f t="shared" si="26"/>
        <v>0</v>
      </c>
      <c r="AA32" s="106">
        <f t="shared" si="26"/>
        <v>0</v>
      </c>
      <c r="AB32" s="106">
        <f t="shared" si="26"/>
        <v>0</v>
      </c>
      <c r="AC32" s="106">
        <f t="shared" si="26"/>
        <v>0</v>
      </c>
      <c r="AD32" s="106">
        <f t="shared" si="26"/>
        <v>0</v>
      </c>
      <c r="AE32" s="106">
        <f t="shared" si="26"/>
        <v>0</v>
      </c>
      <c r="AF32" s="106">
        <f t="shared" si="26"/>
        <v>0</v>
      </c>
      <c r="AG32" s="106">
        <f t="shared" si="26"/>
        <v>0</v>
      </c>
      <c r="AH32" s="106">
        <f t="shared" si="26"/>
        <v>0</v>
      </c>
      <c r="AI32" s="106">
        <f t="shared" si="26"/>
        <v>0</v>
      </c>
      <c r="AJ32" s="106">
        <f t="shared" si="26"/>
        <v>0</v>
      </c>
      <c r="AK32" s="18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s="1" customFormat="1" ht="20.25" hidden="1" customHeight="1" x14ac:dyDescent="0.2">
      <c r="A33" s="14"/>
      <c r="B33" s="27"/>
      <c r="C33" s="27">
        <f>C32+1</f>
        <v>2</v>
      </c>
      <c r="D33" s="566"/>
      <c r="E33" s="553"/>
      <c r="F33" s="105" t="s">
        <v>46</v>
      </c>
      <c r="G33" s="113">
        <f>IFERROR(G30/100*G32,0)</f>
        <v>0</v>
      </c>
      <c r="H33" s="113">
        <f t="shared" ref="H33:AJ33" si="27">IFERROR(H30/100*H32,0)</f>
        <v>0</v>
      </c>
      <c r="I33" s="113">
        <f t="shared" si="27"/>
        <v>0</v>
      </c>
      <c r="J33" s="113">
        <f t="shared" si="27"/>
        <v>0</v>
      </c>
      <c r="K33" s="113">
        <f t="shared" si="27"/>
        <v>0</v>
      </c>
      <c r="L33" s="113">
        <f t="shared" si="27"/>
        <v>0</v>
      </c>
      <c r="M33" s="113">
        <f t="shared" si="27"/>
        <v>0</v>
      </c>
      <c r="N33" s="113">
        <f t="shared" si="27"/>
        <v>0</v>
      </c>
      <c r="O33" s="113">
        <f t="shared" si="27"/>
        <v>0</v>
      </c>
      <c r="P33" s="113">
        <f t="shared" si="27"/>
        <v>0</v>
      </c>
      <c r="Q33" s="113">
        <f t="shared" si="27"/>
        <v>0</v>
      </c>
      <c r="R33" s="113">
        <f t="shared" si="27"/>
        <v>0</v>
      </c>
      <c r="S33" s="113">
        <f t="shared" si="27"/>
        <v>0</v>
      </c>
      <c r="T33" s="113">
        <f t="shared" si="27"/>
        <v>0</v>
      </c>
      <c r="U33" s="113">
        <f t="shared" si="27"/>
        <v>0</v>
      </c>
      <c r="V33" s="113">
        <f t="shared" si="27"/>
        <v>0</v>
      </c>
      <c r="W33" s="113">
        <f t="shared" si="27"/>
        <v>0</v>
      </c>
      <c r="X33" s="113">
        <f t="shared" si="27"/>
        <v>0</v>
      </c>
      <c r="Y33" s="113">
        <f t="shared" si="27"/>
        <v>0</v>
      </c>
      <c r="Z33" s="113">
        <f t="shared" si="27"/>
        <v>0</v>
      </c>
      <c r="AA33" s="113">
        <f t="shared" si="27"/>
        <v>0</v>
      </c>
      <c r="AB33" s="113">
        <f t="shared" si="27"/>
        <v>0</v>
      </c>
      <c r="AC33" s="113">
        <f t="shared" si="27"/>
        <v>0</v>
      </c>
      <c r="AD33" s="113">
        <f t="shared" si="27"/>
        <v>0</v>
      </c>
      <c r="AE33" s="113">
        <f t="shared" si="27"/>
        <v>0</v>
      </c>
      <c r="AF33" s="113">
        <f t="shared" si="27"/>
        <v>0</v>
      </c>
      <c r="AG33" s="113">
        <f t="shared" si="27"/>
        <v>0</v>
      </c>
      <c r="AH33" s="113">
        <f t="shared" si="27"/>
        <v>0</v>
      </c>
      <c r="AI33" s="113">
        <f t="shared" si="27"/>
        <v>0</v>
      </c>
      <c r="AJ33" s="113">
        <f t="shared" si="27"/>
        <v>0</v>
      </c>
      <c r="AK33" s="18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s="1" customFormat="1" ht="20.25" customHeight="1" x14ac:dyDescent="0.2">
      <c r="A34" s="14"/>
      <c r="B34" s="14"/>
      <c r="C34" s="14"/>
      <c r="D34" s="566"/>
      <c r="E34" s="551" t="e">
        <f>'Gruppe 1'!C60:C68</f>
        <v>#VALUE!</v>
      </c>
      <c r="F34" s="53" t="str">
        <f>$F$6</f>
        <v>FM-Menge (kg)</v>
      </c>
      <c r="G34" s="104"/>
      <c r="H34" s="121" t="str">
        <f>IFERROR(G34*H$164/G$164,"-")</f>
        <v>-</v>
      </c>
      <c r="I34" s="121" t="str">
        <f t="shared" ref="I34:AJ34" si="28">IFERROR(H34*I$164/H$164,"-")</f>
        <v>-</v>
      </c>
      <c r="J34" s="121" t="str">
        <f t="shared" si="28"/>
        <v>-</v>
      </c>
      <c r="K34" s="121" t="str">
        <f t="shared" si="28"/>
        <v>-</v>
      </c>
      <c r="L34" s="121" t="str">
        <f t="shared" si="28"/>
        <v>-</v>
      </c>
      <c r="M34" s="121" t="str">
        <f t="shared" si="28"/>
        <v>-</v>
      </c>
      <c r="N34" s="121" t="str">
        <f t="shared" si="28"/>
        <v>-</v>
      </c>
      <c r="O34" s="121" t="str">
        <f t="shared" si="28"/>
        <v>-</v>
      </c>
      <c r="P34" s="121" t="str">
        <f t="shared" si="28"/>
        <v>-</v>
      </c>
      <c r="Q34" s="121" t="str">
        <f t="shared" si="28"/>
        <v>-</v>
      </c>
      <c r="R34" s="121" t="str">
        <f t="shared" si="28"/>
        <v>-</v>
      </c>
      <c r="S34" s="121" t="str">
        <f t="shared" si="28"/>
        <v>-</v>
      </c>
      <c r="T34" s="121" t="str">
        <f t="shared" si="28"/>
        <v>-</v>
      </c>
      <c r="U34" s="121" t="str">
        <f t="shared" si="28"/>
        <v>-</v>
      </c>
      <c r="V34" s="121" t="str">
        <f t="shared" si="28"/>
        <v>-</v>
      </c>
      <c r="W34" s="121" t="str">
        <f t="shared" si="28"/>
        <v>-</v>
      </c>
      <c r="X34" s="121" t="str">
        <f t="shared" si="28"/>
        <v>-</v>
      </c>
      <c r="Y34" s="121" t="str">
        <f t="shared" si="28"/>
        <v>-</v>
      </c>
      <c r="Z34" s="121" t="str">
        <f t="shared" si="28"/>
        <v>-</v>
      </c>
      <c r="AA34" s="121" t="str">
        <f t="shared" si="28"/>
        <v>-</v>
      </c>
      <c r="AB34" s="121" t="str">
        <f t="shared" si="28"/>
        <v>-</v>
      </c>
      <c r="AC34" s="121" t="str">
        <f t="shared" si="28"/>
        <v>-</v>
      </c>
      <c r="AD34" s="121" t="str">
        <f t="shared" si="28"/>
        <v>-</v>
      </c>
      <c r="AE34" s="121" t="str">
        <f t="shared" si="28"/>
        <v>-</v>
      </c>
      <c r="AF34" s="121" t="str">
        <f t="shared" si="28"/>
        <v>-</v>
      </c>
      <c r="AG34" s="121" t="str">
        <f t="shared" si="28"/>
        <v>-</v>
      </c>
      <c r="AH34" s="121" t="str">
        <f t="shared" si="28"/>
        <v>-</v>
      </c>
      <c r="AI34" s="121" t="str">
        <f t="shared" si="28"/>
        <v>-</v>
      </c>
      <c r="AJ34" s="121" t="str">
        <f t="shared" si="28"/>
        <v>-</v>
      </c>
      <c r="AK34" s="18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s="1" customFormat="1" ht="20.25" customHeight="1" x14ac:dyDescent="0.2">
      <c r="A35" s="14"/>
      <c r="B35" s="14"/>
      <c r="C35" s="14"/>
      <c r="D35" s="566"/>
      <c r="E35" s="552"/>
      <c r="F35" s="53" t="s">
        <v>4</v>
      </c>
      <c r="G35" s="68">
        <f>'Gruppe 1'!E61</f>
        <v>88</v>
      </c>
      <c r="H35" s="114">
        <f>G35</f>
        <v>88</v>
      </c>
      <c r="I35" s="114">
        <f t="shared" ref="I35:V36" si="29">H35</f>
        <v>88</v>
      </c>
      <c r="J35" s="114">
        <f t="shared" si="29"/>
        <v>88</v>
      </c>
      <c r="K35" s="114">
        <f t="shared" si="29"/>
        <v>88</v>
      </c>
      <c r="L35" s="114">
        <f t="shared" si="29"/>
        <v>88</v>
      </c>
      <c r="M35" s="114">
        <f t="shared" si="29"/>
        <v>88</v>
      </c>
      <c r="N35" s="114">
        <f t="shared" si="29"/>
        <v>88</v>
      </c>
      <c r="O35" s="114">
        <f t="shared" si="29"/>
        <v>88</v>
      </c>
      <c r="P35" s="114">
        <f t="shared" si="29"/>
        <v>88</v>
      </c>
      <c r="Q35" s="114">
        <f t="shared" si="29"/>
        <v>88</v>
      </c>
      <c r="R35" s="114">
        <f t="shared" si="29"/>
        <v>88</v>
      </c>
      <c r="S35" s="114">
        <f t="shared" si="29"/>
        <v>88</v>
      </c>
      <c r="T35" s="114">
        <f t="shared" si="29"/>
        <v>88</v>
      </c>
      <c r="U35" s="114">
        <f t="shared" si="29"/>
        <v>88</v>
      </c>
      <c r="V35" s="114">
        <f t="shared" si="29"/>
        <v>88</v>
      </c>
      <c r="W35" s="114">
        <f>J35</f>
        <v>88</v>
      </c>
      <c r="X35" s="114">
        <f t="shared" ref="X35:AB36" si="30">W35</f>
        <v>88</v>
      </c>
      <c r="Y35" s="114">
        <f t="shared" si="30"/>
        <v>88</v>
      </c>
      <c r="Z35" s="114">
        <f t="shared" si="30"/>
        <v>88</v>
      </c>
      <c r="AA35" s="114">
        <f t="shared" si="30"/>
        <v>88</v>
      </c>
      <c r="AB35" s="114">
        <f t="shared" si="30"/>
        <v>88</v>
      </c>
      <c r="AC35" s="114">
        <f>P35</f>
        <v>88</v>
      </c>
      <c r="AD35" s="114">
        <f t="shared" ref="AD35:AJ35" si="31">AC35</f>
        <v>88</v>
      </c>
      <c r="AE35" s="114">
        <f t="shared" si="31"/>
        <v>88</v>
      </c>
      <c r="AF35" s="114">
        <f t="shared" si="31"/>
        <v>88</v>
      </c>
      <c r="AG35" s="114">
        <f t="shared" si="31"/>
        <v>88</v>
      </c>
      <c r="AH35" s="114">
        <f t="shared" si="31"/>
        <v>88</v>
      </c>
      <c r="AI35" s="114">
        <f t="shared" si="31"/>
        <v>88</v>
      </c>
      <c r="AJ35" s="114">
        <f t="shared" si="31"/>
        <v>88</v>
      </c>
      <c r="AK35" s="18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s="1" customFormat="1" ht="20.25" customHeight="1" x14ac:dyDescent="0.2">
      <c r="A36" s="14"/>
      <c r="B36" s="14"/>
      <c r="C36" s="14"/>
      <c r="D36" s="566"/>
      <c r="E36" s="552"/>
      <c r="F36" s="53" t="s">
        <v>106</v>
      </c>
      <c r="G36" s="116">
        <v>12</v>
      </c>
      <c r="H36" s="116">
        <f t="shared" ref="H36:AJ36" si="32">G36</f>
        <v>12</v>
      </c>
      <c r="I36" s="116">
        <f t="shared" si="32"/>
        <v>12</v>
      </c>
      <c r="J36" s="116">
        <f t="shared" si="32"/>
        <v>12</v>
      </c>
      <c r="K36" s="116">
        <f t="shared" si="32"/>
        <v>12</v>
      </c>
      <c r="L36" s="116">
        <f t="shared" si="32"/>
        <v>12</v>
      </c>
      <c r="M36" s="116">
        <f t="shared" si="32"/>
        <v>12</v>
      </c>
      <c r="N36" s="116">
        <f t="shared" si="32"/>
        <v>12</v>
      </c>
      <c r="O36" s="116">
        <f t="shared" si="32"/>
        <v>12</v>
      </c>
      <c r="P36" s="116">
        <f t="shared" si="32"/>
        <v>12</v>
      </c>
      <c r="Q36" s="116">
        <f t="shared" si="32"/>
        <v>12</v>
      </c>
      <c r="R36" s="116">
        <f t="shared" si="29"/>
        <v>12</v>
      </c>
      <c r="S36" s="116">
        <f t="shared" si="29"/>
        <v>12</v>
      </c>
      <c r="T36" s="116">
        <f t="shared" si="29"/>
        <v>12</v>
      </c>
      <c r="U36" s="116">
        <f t="shared" si="29"/>
        <v>12</v>
      </c>
      <c r="V36" s="116">
        <f t="shared" si="29"/>
        <v>12</v>
      </c>
      <c r="W36" s="116">
        <f>J36</f>
        <v>12</v>
      </c>
      <c r="X36" s="116">
        <f t="shared" si="30"/>
        <v>12</v>
      </c>
      <c r="Y36" s="116">
        <f t="shared" si="30"/>
        <v>12</v>
      </c>
      <c r="Z36" s="116">
        <f t="shared" si="30"/>
        <v>12</v>
      </c>
      <c r="AA36" s="116">
        <f t="shared" si="30"/>
        <v>12</v>
      </c>
      <c r="AB36" s="116">
        <f t="shared" si="30"/>
        <v>12</v>
      </c>
      <c r="AC36" s="116">
        <f>P36</f>
        <v>12</v>
      </c>
      <c r="AD36" s="116">
        <f t="shared" si="32"/>
        <v>12</v>
      </c>
      <c r="AE36" s="116">
        <f t="shared" si="32"/>
        <v>12</v>
      </c>
      <c r="AF36" s="116">
        <f t="shared" si="32"/>
        <v>12</v>
      </c>
      <c r="AG36" s="116">
        <f t="shared" si="32"/>
        <v>12</v>
      </c>
      <c r="AH36" s="116">
        <f t="shared" si="32"/>
        <v>12</v>
      </c>
      <c r="AI36" s="116">
        <f t="shared" si="32"/>
        <v>12</v>
      </c>
      <c r="AJ36" s="116">
        <f t="shared" si="32"/>
        <v>12</v>
      </c>
      <c r="AK36" s="18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s="1" customFormat="1" ht="20.25" customHeight="1" x14ac:dyDescent="0.2">
      <c r="A37" s="14"/>
      <c r="B37" s="14"/>
      <c r="C37" s="14"/>
      <c r="D37" s="566"/>
      <c r="E37" s="552"/>
      <c r="F37" s="233" t="s">
        <v>102</v>
      </c>
      <c r="G37" s="219">
        <f t="shared" ref="G37:AJ37" si="33">G36*100/G35</f>
        <v>13.636363636363637</v>
      </c>
      <c r="H37" s="219">
        <f t="shared" si="33"/>
        <v>13.636363636363637</v>
      </c>
      <c r="I37" s="219">
        <f t="shared" si="33"/>
        <v>13.636363636363637</v>
      </c>
      <c r="J37" s="219">
        <f t="shared" si="33"/>
        <v>13.636363636363637</v>
      </c>
      <c r="K37" s="219">
        <f t="shared" si="33"/>
        <v>13.636363636363637</v>
      </c>
      <c r="L37" s="219">
        <f t="shared" si="33"/>
        <v>13.636363636363637</v>
      </c>
      <c r="M37" s="219">
        <f t="shared" si="33"/>
        <v>13.636363636363637</v>
      </c>
      <c r="N37" s="219">
        <f t="shared" si="33"/>
        <v>13.636363636363637</v>
      </c>
      <c r="O37" s="219">
        <f t="shared" si="33"/>
        <v>13.636363636363637</v>
      </c>
      <c r="P37" s="219">
        <f t="shared" si="33"/>
        <v>13.636363636363637</v>
      </c>
      <c r="Q37" s="219">
        <f t="shared" si="33"/>
        <v>13.636363636363637</v>
      </c>
      <c r="R37" s="219">
        <f t="shared" si="33"/>
        <v>13.636363636363637</v>
      </c>
      <c r="S37" s="219">
        <f t="shared" si="33"/>
        <v>13.636363636363637</v>
      </c>
      <c r="T37" s="219">
        <f t="shared" si="33"/>
        <v>13.636363636363637</v>
      </c>
      <c r="U37" s="219">
        <f t="shared" si="33"/>
        <v>13.636363636363637</v>
      </c>
      <c r="V37" s="219">
        <f t="shared" si="33"/>
        <v>13.636363636363637</v>
      </c>
      <c r="W37" s="219">
        <f t="shared" si="33"/>
        <v>13.636363636363637</v>
      </c>
      <c r="X37" s="219">
        <f t="shared" si="33"/>
        <v>13.636363636363637</v>
      </c>
      <c r="Y37" s="219">
        <f t="shared" si="33"/>
        <v>13.636363636363637</v>
      </c>
      <c r="Z37" s="219">
        <f t="shared" si="33"/>
        <v>13.636363636363637</v>
      </c>
      <c r="AA37" s="219">
        <f t="shared" si="33"/>
        <v>13.636363636363637</v>
      </c>
      <c r="AB37" s="219">
        <f t="shared" si="33"/>
        <v>13.636363636363637</v>
      </c>
      <c r="AC37" s="219">
        <f t="shared" si="33"/>
        <v>13.636363636363637</v>
      </c>
      <c r="AD37" s="219">
        <f t="shared" si="33"/>
        <v>13.636363636363637</v>
      </c>
      <c r="AE37" s="219">
        <f t="shared" si="33"/>
        <v>13.636363636363637</v>
      </c>
      <c r="AF37" s="219">
        <f t="shared" si="33"/>
        <v>13.636363636363637</v>
      </c>
      <c r="AG37" s="219">
        <f t="shared" si="33"/>
        <v>13.636363636363637</v>
      </c>
      <c r="AH37" s="219">
        <f t="shared" si="33"/>
        <v>13.636363636363637</v>
      </c>
      <c r="AI37" s="219">
        <f t="shared" si="33"/>
        <v>13.636363636363637</v>
      </c>
      <c r="AJ37" s="219">
        <f t="shared" si="33"/>
        <v>13.636363636363637</v>
      </c>
      <c r="AK37" s="18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s="1" customFormat="1" ht="20.25" customHeight="1" x14ac:dyDescent="0.2">
      <c r="A38" s="14"/>
      <c r="B38" s="14"/>
      <c r="C38" s="14"/>
      <c r="D38" s="566"/>
      <c r="E38" s="552"/>
      <c r="F38" s="53" t="s">
        <v>105</v>
      </c>
      <c r="G38" s="172">
        <f>'Gruppe 1'!E65</f>
        <v>2</v>
      </c>
      <c r="H38" s="232">
        <f>G38</f>
        <v>2</v>
      </c>
      <c r="I38" s="232">
        <f t="shared" ref="I38:AJ38" si="34">H38</f>
        <v>2</v>
      </c>
      <c r="J38" s="232">
        <f t="shared" si="34"/>
        <v>2</v>
      </c>
      <c r="K38" s="232">
        <f t="shared" si="34"/>
        <v>2</v>
      </c>
      <c r="L38" s="232">
        <f t="shared" si="34"/>
        <v>2</v>
      </c>
      <c r="M38" s="232">
        <f t="shared" si="34"/>
        <v>2</v>
      </c>
      <c r="N38" s="232">
        <f t="shared" si="34"/>
        <v>2</v>
      </c>
      <c r="O38" s="232">
        <f t="shared" si="34"/>
        <v>2</v>
      </c>
      <c r="P38" s="232">
        <f t="shared" si="34"/>
        <v>2</v>
      </c>
      <c r="Q38" s="232">
        <f t="shared" si="34"/>
        <v>2</v>
      </c>
      <c r="R38" s="232">
        <f t="shared" si="34"/>
        <v>2</v>
      </c>
      <c r="S38" s="232">
        <f t="shared" si="34"/>
        <v>2</v>
      </c>
      <c r="T38" s="232">
        <f t="shared" si="34"/>
        <v>2</v>
      </c>
      <c r="U38" s="232">
        <f t="shared" si="34"/>
        <v>2</v>
      </c>
      <c r="V38" s="232">
        <f t="shared" si="34"/>
        <v>2</v>
      </c>
      <c r="W38" s="232">
        <f t="shared" si="34"/>
        <v>2</v>
      </c>
      <c r="X38" s="232">
        <f t="shared" si="34"/>
        <v>2</v>
      </c>
      <c r="Y38" s="232">
        <f t="shared" si="34"/>
        <v>2</v>
      </c>
      <c r="Z38" s="232">
        <f t="shared" si="34"/>
        <v>2</v>
      </c>
      <c r="AA38" s="232">
        <f t="shared" si="34"/>
        <v>2</v>
      </c>
      <c r="AB38" s="232">
        <f t="shared" si="34"/>
        <v>2</v>
      </c>
      <c r="AC38" s="232">
        <f t="shared" si="34"/>
        <v>2</v>
      </c>
      <c r="AD38" s="232">
        <f t="shared" si="34"/>
        <v>2</v>
      </c>
      <c r="AE38" s="232">
        <f t="shared" si="34"/>
        <v>2</v>
      </c>
      <c r="AF38" s="232">
        <f t="shared" si="34"/>
        <v>2</v>
      </c>
      <c r="AG38" s="232">
        <f t="shared" si="34"/>
        <v>2</v>
      </c>
      <c r="AH38" s="232">
        <f t="shared" si="34"/>
        <v>2</v>
      </c>
      <c r="AI38" s="232">
        <f t="shared" si="34"/>
        <v>2</v>
      </c>
      <c r="AJ38" s="232">
        <f t="shared" si="34"/>
        <v>2</v>
      </c>
      <c r="AK38" s="18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s="1" customFormat="1" ht="20.25" hidden="1" customHeight="1" x14ac:dyDescent="0.2">
      <c r="A39" s="14"/>
      <c r="B39" s="35">
        <f>B32+1</f>
        <v>5</v>
      </c>
      <c r="C39" s="27">
        <v>1</v>
      </c>
      <c r="D39" s="566"/>
      <c r="E39" s="552"/>
      <c r="F39" s="105" t="s">
        <v>29</v>
      </c>
      <c r="G39" s="106">
        <f>IFERROR(G34*G35/100*(100-G38)/100,0)</f>
        <v>0</v>
      </c>
      <c r="H39" s="106">
        <f t="shared" ref="H39:AJ39" si="35">IFERROR(H34*H35/100*(100-H38)/100,0)</f>
        <v>0</v>
      </c>
      <c r="I39" s="106">
        <f t="shared" si="35"/>
        <v>0</v>
      </c>
      <c r="J39" s="106">
        <f t="shared" si="35"/>
        <v>0</v>
      </c>
      <c r="K39" s="106">
        <f t="shared" si="35"/>
        <v>0</v>
      </c>
      <c r="L39" s="106">
        <f t="shared" si="35"/>
        <v>0</v>
      </c>
      <c r="M39" s="106">
        <f t="shared" si="35"/>
        <v>0</v>
      </c>
      <c r="N39" s="106">
        <f t="shared" si="35"/>
        <v>0</v>
      </c>
      <c r="O39" s="106">
        <f t="shared" si="35"/>
        <v>0</v>
      </c>
      <c r="P39" s="106">
        <f t="shared" si="35"/>
        <v>0</v>
      </c>
      <c r="Q39" s="106">
        <f t="shared" si="35"/>
        <v>0</v>
      </c>
      <c r="R39" s="106">
        <f t="shared" si="35"/>
        <v>0</v>
      </c>
      <c r="S39" s="106">
        <f t="shared" si="35"/>
        <v>0</v>
      </c>
      <c r="T39" s="106">
        <f t="shared" si="35"/>
        <v>0</v>
      </c>
      <c r="U39" s="106">
        <f t="shared" si="35"/>
        <v>0</v>
      </c>
      <c r="V39" s="106">
        <f t="shared" si="35"/>
        <v>0</v>
      </c>
      <c r="W39" s="106">
        <f t="shared" si="35"/>
        <v>0</v>
      </c>
      <c r="X39" s="106">
        <f t="shared" si="35"/>
        <v>0</v>
      </c>
      <c r="Y39" s="106">
        <f t="shared" si="35"/>
        <v>0</v>
      </c>
      <c r="Z39" s="106">
        <f t="shared" si="35"/>
        <v>0</v>
      </c>
      <c r="AA39" s="106">
        <f t="shared" si="35"/>
        <v>0</v>
      </c>
      <c r="AB39" s="106">
        <f t="shared" si="35"/>
        <v>0</v>
      </c>
      <c r="AC39" s="106">
        <f t="shared" si="35"/>
        <v>0</v>
      </c>
      <c r="AD39" s="106">
        <f t="shared" si="35"/>
        <v>0</v>
      </c>
      <c r="AE39" s="106">
        <f t="shared" si="35"/>
        <v>0</v>
      </c>
      <c r="AF39" s="106">
        <f t="shared" si="35"/>
        <v>0</v>
      </c>
      <c r="AG39" s="106">
        <f t="shared" si="35"/>
        <v>0</v>
      </c>
      <c r="AH39" s="106">
        <f t="shared" si="35"/>
        <v>0</v>
      </c>
      <c r="AI39" s="106">
        <f t="shared" si="35"/>
        <v>0</v>
      </c>
      <c r="AJ39" s="106">
        <f t="shared" si="35"/>
        <v>0</v>
      </c>
      <c r="AK39" s="18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s="1" customFormat="1" ht="20.25" hidden="1" customHeight="1" x14ac:dyDescent="0.2">
      <c r="A40" s="14"/>
      <c r="B40" s="27"/>
      <c r="C40" s="27">
        <f>C39+1</f>
        <v>2</v>
      </c>
      <c r="D40" s="566"/>
      <c r="E40" s="553"/>
      <c r="F40" s="261" t="s">
        <v>46</v>
      </c>
      <c r="G40" s="262">
        <f>IFERROR(G37/100*G39,0)</f>
        <v>0</v>
      </c>
      <c r="H40" s="262">
        <f t="shared" ref="H40:AJ40" si="36">IFERROR(H37/100*H39,0)</f>
        <v>0</v>
      </c>
      <c r="I40" s="262">
        <f t="shared" si="36"/>
        <v>0</v>
      </c>
      <c r="J40" s="262">
        <f t="shared" si="36"/>
        <v>0</v>
      </c>
      <c r="K40" s="262">
        <f t="shared" si="36"/>
        <v>0</v>
      </c>
      <c r="L40" s="262">
        <f t="shared" si="36"/>
        <v>0</v>
      </c>
      <c r="M40" s="262">
        <f t="shared" si="36"/>
        <v>0</v>
      </c>
      <c r="N40" s="262">
        <f t="shared" si="36"/>
        <v>0</v>
      </c>
      <c r="O40" s="262">
        <f t="shared" si="36"/>
        <v>0</v>
      </c>
      <c r="P40" s="262">
        <f t="shared" si="36"/>
        <v>0</v>
      </c>
      <c r="Q40" s="262">
        <f t="shared" si="36"/>
        <v>0</v>
      </c>
      <c r="R40" s="262">
        <f t="shared" si="36"/>
        <v>0</v>
      </c>
      <c r="S40" s="262">
        <f t="shared" si="36"/>
        <v>0</v>
      </c>
      <c r="T40" s="262">
        <f t="shared" si="36"/>
        <v>0</v>
      </c>
      <c r="U40" s="262">
        <f t="shared" si="36"/>
        <v>0</v>
      </c>
      <c r="V40" s="262">
        <f t="shared" si="36"/>
        <v>0</v>
      </c>
      <c r="W40" s="262">
        <f t="shared" si="36"/>
        <v>0</v>
      </c>
      <c r="X40" s="262">
        <f t="shared" si="36"/>
        <v>0</v>
      </c>
      <c r="Y40" s="262">
        <f t="shared" si="36"/>
        <v>0</v>
      </c>
      <c r="Z40" s="262">
        <f t="shared" si="36"/>
        <v>0</v>
      </c>
      <c r="AA40" s="262">
        <f t="shared" si="36"/>
        <v>0</v>
      </c>
      <c r="AB40" s="262">
        <f t="shared" si="36"/>
        <v>0</v>
      </c>
      <c r="AC40" s="262">
        <f t="shared" si="36"/>
        <v>0</v>
      </c>
      <c r="AD40" s="262">
        <f t="shared" si="36"/>
        <v>0</v>
      </c>
      <c r="AE40" s="262">
        <f t="shared" si="36"/>
        <v>0</v>
      </c>
      <c r="AF40" s="262">
        <f t="shared" si="36"/>
        <v>0</v>
      </c>
      <c r="AG40" s="262">
        <f t="shared" si="36"/>
        <v>0</v>
      </c>
      <c r="AH40" s="262">
        <f t="shared" si="36"/>
        <v>0</v>
      </c>
      <c r="AI40" s="262">
        <f t="shared" si="36"/>
        <v>0</v>
      </c>
      <c r="AJ40" s="262">
        <f t="shared" si="36"/>
        <v>0</v>
      </c>
      <c r="AK40" s="18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s="1" customFormat="1" ht="20.25" customHeight="1" x14ac:dyDescent="0.2">
      <c r="A41" s="14"/>
      <c r="B41" s="14"/>
      <c r="C41" s="14"/>
      <c r="D41" s="230"/>
      <c r="E41" s="560" t="s">
        <v>82</v>
      </c>
      <c r="F41" s="229" t="str">
        <f>$F$6</f>
        <v>FM-Menge (kg)</v>
      </c>
      <c r="G41" s="256"/>
      <c r="H41" s="256" t="str">
        <f>IFERROR(G41*H$164/G$164,"-")</f>
        <v>-</v>
      </c>
      <c r="I41" s="256" t="str">
        <f t="shared" ref="I41:AJ41" si="37">IFERROR(H41*I$164/H$164,"-")</f>
        <v>-</v>
      </c>
      <c r="J41" s="256" t="str">
        <f t="shared" si="37"/>
        <v>-</v>
      </c>
      <c r="K41" s="256" t="str">
        <f t="shared" si="37"/>
        <v>-</v>
      </c>
      <c r="L41" s="256" t="str">
        <f t="shared" si="37"/>
        <v>-</v>
      </c>
      <c r="M41" s="256" t="str">
        <f t="shared" si="37"/>
        <v>-</v>
      </c>
      <c r="N41" s="256" t="str">
        <f t="shared" si="37"/>
        <v>-</v>
      </c>
      <c r="O41" s="256" t="str">
        <f t="shared" si="37"/>
        <v>-</v>
      </c>
      <c r="P41" s="256" t="str">
        <f t="shared" si="37"/>
        <v>-</v>
      </c>
      <c r="Q41" s="256" t="str">
        <f t="shared" si="37"/>
        <v>-</v>
      </c>
      <c r="R41" s="256" t="str">
        <f t="shared" si="37"/>
        <v>-</v>
      </c>
      <c r="S41" s="256" t="str">
        <f t="shared" si="37"/>
        <v>-</v>
      </c>
      <c r="T41" s="256" t="str">
        <f t="shared" si="37"/>
        <v>-</v>
      </c>
      <c r="U41" s="256" t="str">
        <f t="shared" si="37"/>
        <v>-</v>
      </c>
      <c r="V41" s="256" t="str">
        <f t="shared" si="37"/>
        <v>-</v>
      </c>
      <c r="W41" s="256" t="str">
        <f t="shared" si="37"/>
        <v>-</v>
      </c>
      <c r="X41" s="256" t="str">
        <f t="shared" si="37"/>
        <v>-</v>
      </c>
      <c r="Y41" s="256" t="str">
        <f t="shared" si="37"/>
        <v>-</v>
      </c>
      <c r="Z41" s="256" t="str">
        <f t="shared" si="37"/>
        <v>-</v>
      </c>
      <c r="AA41" s="256" t="str">
        <f t="shared" si="37"/>
        <v>-</v>
      </c>
      <c r="AB41" s="256" t="str">
        <f t="shared" si="37"/>
        <v>-</v>
      </c>
      <c r="AC41" s="256" t="str">
        <f t="shared" si="37"/>
        <v>-</v>
      </c>
      <c r="AD41" s="256" t="str">
        <f t="shared" si="37"/>
        <v>-</v>
      </c>
      <c r="AE41" s="256" t="str">
        <f t="shared" si="37"/>
        <v>-</v>
      </c>
      <c r="AF41" s="256" t="str">
        <f t="shared" si="37"/>
        <v>-</v>
      </c>
      <c r="AG41" s="256" t="str">
        <f t="shared" si="37"/>
        <v>-</v>
      </c>
      <c r="AH41" s="256" t="str">
        <f t="shared" si="37"/>
        <v>-</v>
      </c>
      <c r="AI41" s="256" t="str">
        <f t="shared" si="37"/>
        <v>-</v>
      </c>
      <c r="AJ41" s="256" t="str">
        <f t="shared" si="37"/>
        <v>-</v>
      </c>
      <c r="AK41" s="18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  <row r="42" spans="1:61" s="1" customFormat="1" ht="20.25" hidden="1" customHeight="1" x14ac:dyDescent="0.2">
      <c r="A42" s="14"/>
      <c r="B42" s="14"/>
      <c r="C42" s="14"/>
      <c r="D42" s="227"/>
      <c r="E42" s="561"/>
      <c r="F42" s="229" t="s">
        <v>4</v>
      </c>
      <c r="G42" s="257">
        <v>0</v>
      </c>
      <c r="H42" s="258">
        <f>G42</f>
        <v>0</v>
      </c>
      <c r="I42" s="258">
        <f t="shared" ref="I42:V43" si="38">H42</f>
        <v>0</v>
      </c>
      <c r="J42" s="258">
        <f t="shared" si="38"/>
        <v>0</v>
      </c>
      <c r="K42" s="258">
        <f t="shared" si="38"/>
        <v>0</v>
      </c>
      <c r="L42" s="258">
        <f t="shared" si="38"/>
        <v>0</v>
      </c>
      <c r="M42" s="258">
        <f t="shared" si="38"/>
        <v>0</v>
      </c>
      <c r="N42" s="258">
        <f t="shared" si="38"/>
        <v>0</v>
      </c>
      <c r="O42" s="258">
        <f t="shared" si="38"/>
        <v>0</v>
      </c>
      <c r="P42" s="258">
        <f t="shared" si="38"/>
        <v>0</v>
      </c>
      <c r="Q42" s="258">
        <f t="shared" si="38"/>
        <v>0</v>
      </c>
      <c r="R42" s="258">
        <f t="shared" si="38"/>
        <v>0</v>
      </c>
      <c r="S42" s="258">
        <f t="shared" si="38"/>
        <v>0</v>
      </c>
      <c r="T42" s="258">
        <f t="shared" si="38"/>
        <v>0</v>
      </c>
      <c r="U42" s="258">
        <f t="shared" si="38"/>
        <v>0</v>
      </c>
      <c r="V42" s="258">
        <f t="shared" si="38"/>
        <v>0</v>
      </c>
      <c r="W42" s="258">
        <f>J42</f>
        <v>0</v>
      </c>
      <c r="X42" s="258">
        <f t="shared" ref="X42:AB43" si="39">W42</f>
        <v>0</v>
      </c>
      <c r="Y42" s="258">
        <f t="shared" si="39"/>
        <v>0</v>
      </c>
      <c r="Z42" s="258">
        <f t="shared" si="39"/>
        <v>0</v>
      </c>
      <c r="AA42" s="258">
        <f t="shared" si="39"/>
        <v>0</v>
      </c>
      <c r="AB42" s="258">
        <f t="shared" si="39"/>
        <v>0</v>
      </c>
      <c r="AC42" s="258">
        <f>P42</f>
        <v>0</v>
      </c>
      <c r="AD42" s="258">
        <f t="shared" ref="AD42:AJ42" si="40">AC42</f>
        <v>0</v>
      </c>
      <c r="AE42" s="258">
        <f t="shared" si="40"/>
        <v>0</v>
      </c>
      <c r="AF42" s="258">
        <f t="shared" si="40"/>
        <v>0</v>
      </c>
      <c r="AG42" s="258">
        <f t="shared" si="40"/>
        <v>0</v>
      </c>
      <c r="AH42" s="258">
        <f t="shared" si="40"/>
        <v>0</v>
      </c>
      <c r="AI42" s="258">
        <f t="shared" si="40"/>
        <v>0</v>
      </c>
      <c r="AJ42" s="258">
        <f t="shared" si="40"/>
        <v>0</v>
      </c>
      <c r="AK42" s="18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</row>
    <row r="43" spans="1:61" s="1" customFormat="1" ht="20.25" customHeight="1" x14ac:dyDescent="0.2">
      <c r="A43" s="14"/>
      <c r="B43" s="14"/>
      <c r="C43" s="14"/>
      <c r="D43" s="228"/>
      <c r="E43" s="561"/>
      <c r="F43" s="229" t="s">
        <v>47</v>
      </c>
      <c r="G43" s="259">
        <f>'Gruppe 1'!E74</f>
        <v>0.1</v>
      </c>
      <c r="H43" s="260">
        <f t="shared" ref="H43:AJ43" si="41">G43</f>
        <v>0.1</v>
      </c>
      <c r="I43" s="260">
        <f t="shared" si="41"/>
        <v>0.1</v>
      </c>
      <c r="J43" s="260">
        <f t="shared" si="41"/>
        <v>0.1</v>
      </c>
      <c r="K43" s="260">
        <f t="shared" si="41"/>
        <v>0.1</v>
      </c>
      <c r="L43" s="260">
        <f t="shared" si="41"/>
        <v>0.1</v>
      </c>
      <c r="M43" s="260">
        <f t="shared" si="41"/>
        <v>0.1</v>
      </c>
      <c r="N43" s="260">
        <f t="shared" si="41"/>
        <v>0.1</v>
      </c>
      <c r="O43" s="260">
        <f t="shared" si="41"/>
        <v>0.1</v>
      </c>
      <c r="P43" s="260">
        <f t="shared" si="41"/>
        <v>0.1</v>
      </c>
      <c r="Q43" s="260">
        <f>D43</f>
        <v>0</v>
      </c>
      <c r="R43" s="260">
        <f t="shared" si="38"/>
        <v>0</v>
      </c>
      <c r="S43" s="260">
        <f t="shared" si="38"/>
        <v>0</v>
      </c>
      <c r="T43" s="260">
        <f t="shared" si="38"/>
        <v>0</v>
      </c>
      <c r="U43" s="260">
        <f t="shared" si="38"/>
        <v>0</v>
      </c>
      <c r="V43" s="260">
        <f t="shared" si="38"/>
        <v>0</v>
      </c>
      <c r="W43" s="260">
        <f>J43</f>
        <v>0.1</v>
      </c>
      <c r="X43" s="260">
        <f t="shared" si="39"/>
        <v>0.1</v>
      </c>
      <c r="Y43" s="260">
        <f t="shared" si="39"/>
        <v>0.1</v>
      </c>
      <c r="Z43" s="260">
        <f t="shared" si="39"/>
        <v>0.1</v>
      </c>
      <c r="AA43" s="260">
        <f t="shared" si="39"/>
        <v>0.1</v>
      </c>
      <c r="AB43" s="260">
        <f t="shared" si="39"/>
        <v>0.1</v>
      </c>
      <c r="AC43" s="260">
        <f>P43</f>
        <v>0.1</v>
      </c>
      <c r="AD43" s="260">
        <f t="shared" si="41"/>
        <v>0.1</v>
      </c>
      <c r="AE43" s="260">
        <f t="shared" si="41"/>
        <v>0.1</v>
      </c>
      <c r="AF43" s="260">
        <f t="shared" si="41"/>
        <v>0.1</v>
      </c>
      <c r="AG43" s="260">
        <f t="shared" si="41"/>
        <v>0.1</v>
      </c>
      <c r="AH43" s="260">
        <f t="shared" si="41"/>
        <v>0.1</v>
      </c>
      <c r="AI43" s="260">
        <f t="shared" si="41"/>
        <v>0.1</v>
      </c>
      <c r="AJ43" s="260">
        <f t="shared" si="41"/>
        <v>0.1</v>
      </c>
      <c r="AK43" s="18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</row>
    <row r="44" spans="1:61" s="1" customFormat="1" ht="20.25" hidden="1" customHeight="1" x14ac:dyDescent="0.2">
      <c r="A44" s="14"/>
      <c r="B44" s="14"/>
      <c r="C44" s="14"/>
      <c r="D44" s="227"/>
      <c r="E44" s="561"/>
      <c r="F44" s="105" t="s">
        <v>102</v>
      </c>
      <c r="G44" s="219">
        <f>IFERROR(G43*100/G42,0)</f>
        <v>0</v>
      </c>
      <c r="H44" s="219">
        <f t="shared" ref="H44:AJ44" si="42">IFERROR(H43*100/H42,0)</f>
        <v>0</v>
      </c>
      <c r="I44" s="219">
        <f t="shared" si="42"/>
        <v>0</v>
      </c>
      <c r="J44" s="219">
        <f t="shared" si="42"/>
        <v>0</v>
      </c>
      <c r="K44" s="219">
        <f t="shared" si="42"/>
        <v>0</v>
      </c>
      <c r="L44" s="219">
        <f t="shared" si="42"/>
        <v>0</v>
      </c>
      <c r="M44" s="219">
        <f t="shared" si="42"/>
        <v>0</v>
      </c>
      <c r="N44" s="219">
        <f t="shared" si="42"/>
        <v>0</v>
      </c>
      <c r="O44" s="219">
        <f t="shared" si="42"/>
        <v>0</v>
      </c>
      <c r="P44" s="219">
        <f t="shared" si="42"/>
        <v>0</v>
      </c>
      <c r="Q44" s="219">
        <f t="shared" si="42"/>
        <v>0</v>
      </c>
      <c r="R44" s="219">
        <f t="shared" si="42"/>
        <v>0</v>
      </c>
      <c r="S44" s="219">
        <f t="shared" si="42"/>
        <v>0</v>
      </c>
      <c r="T44" s="219">
        <f t="shared" si="42"/>
        <v>0</v>
      </c>
      <c r="U44" s="219">
        <f t="shared" si="42"/>
        <v>0</v>
      </c>
      <c r="V44" s="219">
        <f t="shared" si="42"/>
        <v>0</v>
      </c>
      <c r="W44" s="219">
        <f t="shared" si="42"/>
        <v>0</v>
      </c>
      <c r="X44" s="219">
        <f t="shared" si="42"/>
        <v>0</v>
      </c>
      <c r="Y44" s="219">
        <f t="shared" si="42"/>
        <v>0</v>
      </c>
      <c r="Z44" s="219">
        <f t="shared" si="42"/>
        <v>0</v>
      </c>
      <c r="AA44" s="219">
        <f t="shared" si="42"/>
        <v>0</v>
      </c>
      <c r="AB44" s="219">
        <f t="shared" si="42"/>
        <v>0</v>
      </c>
      <c r="AC44" s="219">
        <f t="shared" si="42"/>
        <v>0</v>
      </c>
      <c r="AD44" s="219">
        <f t="shared" si="42"/>
        <v>0</v>
      </c>
      <c r="AE44" s="219">
        <f t="shared" si="42"/>
        <v>0</v>
      </c>
      <c r="AF44" s="219">
        <f t="shared" si="42"/>
        <v>0</v>
      </c>
      <c r="AG44" s="219">
        <f t="shared" si="42"/>
        <v>0</v>
      </c>
      <c r="AH44" s="219">
        <f t="shared" si="42"/>
        <v>0</v>
      </c>
      <c r="AI44" s="219">
        <f t="shared" si="42"/>
        <v>0</v>
      </c>
      <c r="AJ44" s="219">
        <f t="shared" si="42"/>
        <v>0</v>
      </c>
      <c r="AK44" s="18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1" s="1" customFormat="1" ht="20.25" hidden="1" customHeight="1" x14ac:dyDescent="0.2">
      <c r="A45" s="14"/>
      <c r="B45" s="35">
        <f>B39+1</f>
        <v>6</v>
      </c>
      <c r="C45" s="27">
        <v>1</v>
      </c>
      <c r="D45" s="227"/>
      <c r="E45" s="561"/>
      <c r="F45" s="105" t="s">
        <v>29</v>
      </c>
      <c r="G45" s="106">
        <f>IFERROR(G41*G42/100,0)</f>
        <v>0</v>
      </c>
      <c r="H45" s="106">
        <f t="shared" ref="H45:AJ45" si="43">IFERROR(H41*H42/100,0)</f>
        <v>0</v>
      </c>
      <c r="I45" s="106">
        <f t="shared" si="43"/>
        <v>0</v>
      </c>
      <c r="J45" s="106">
        <f t="shared" si="43"/>
        <v>0</v>
      </c>
      <c r="K45" s="106">
        <f t="shared" si="43"/>
        <v>0</v>
      </c>
      <c r="L45" s="106">
        <f t="shared" si="43"/>
        <v>0</v>
      </c>
      <c r="M45" s="106">
        <f t="shared" si="43"/>
        <v>0</v>
      </c>
      <c r="N45" s="106">
        <f t="shared" si="43"/>
        <v>0</v>
      </c>
      <c r="O45" s="106">
        <f t="shared" si="43"/>
        <v>0</v>
      </c>
      <c r="P45" s="106">
        <f t="shared" si="43"/>
        <v>0</v>
      </c>
      <c r="Q45" s="106">
        <f t="shared" si="43"/>
        <v>0</v>
      </c>
      <c r="R45" s="106">
        <f t="shared" si="43"/>
        <v>0</v>
      </c>
      <c r="S45" s="106">
        <f t="shared" si="43"/>
        <v>0</v>
      </c>
      <c r="T45" s="106">
        <f t="shared" si="43"/>
        <v>0</v>
      </c>
      <c r="U45" s="106">
        <f t="shared" si="43"/>
        <v>0</v>
      </c>
      <c r="V45" s="106">
        <f t="shared" si="43"/>
        <v>0</v>
      </c>
      <c r="W45" s="106">
        <f t="shared" si="43"/>
        <v>0</v>
      </c>
      <c r="X45" s="106">
        <f t="shared" si="43"/>
        <v>0</v>
      </c>
      <c r="Y45" s="106">
        <f t="shared" si="43"/>
        <v>0</v>
      </c>
      <c r="Z45" s="106">
        <f t="shared" si="43"/>
        <v>0</v>
      </c>
      <c r="AA45" s="106">
        <f t="shared" si="43"/>
        <v>0</v>
      </c>
      <c r="AB45" s="106">
        <f t="shared" si="43"/>
        <v>0</v>
      </c>
      <c r="AC45" s="106">
        <f t="shared" si="43"/>
        <v>0</v>
      </c>
      <c r="AD45" s="106">
        <f t="shared" si="43"/>
        <v>0</v>
      </c>
      <c r="AE45" s="106">
        <f t="shared" si="43"/>
        <v>0</v>
      </c>
      <c r="AF45" s="106">
        <f t="shared" si="43"/>
        <v>0</v>
      </c>
      <c r="AG45" s="106">
        <f t="shared" si="43"/>
        <v>0</v>
      </c>
      <c r="AH45" s="106">
        <f t="shared" si="43"/>
        <v>0</v>
      </c>
      <c r="AI45" s="106">
        <f t="shared" si="43"/>
        <v>0</v>
      </c>
      <c r="AJ45" s="106">
        <f t="shared" si="43"/>
        <v>0</v>
      </c>
      <c r="AK45" s="18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</row>
    <row r="46" spans="1:61" s="1" customFormat="1" ht="20.25" hidden="1" customHeight="1" x14ac:dyDescent="0.2">
      <c r="A46" s="14"/>
      <c r="B46" s="27"/>
      <c r="C46" s="27">
        <f>C45+1</f>
        <v>2</v>
      </c>
      <c r="D46" s="228"/>
      <c r="E46" s="562"/>
      <c r="F46" s="105" t="s">
        <v>46</v>
      </c>
      <c r="G46" s="235">
        <f>IFERROR(G41*G43/100,0)</f>
        <v>0</v>
      </c>
      <c r="H46" s="235">
        <f t="shared" ref="H46:AJ46" si="44">IFERROR(H41*H43/100,0)</f>
        <v>0</v>
      </c>
      <c r="I46" s="235">
        <f t="shared" si="44"/>
        <v>0</v>
      </c>
      <c r="J46" s="235">
        <f t="shared" si="44"/>
        <v>0</v>
      </c>
      <c r="K46" s="235">
        <f t="shared" si="44"/>
        <v>0</v>
      </c>
      <c r="L46" s="235">
        <f t="shared" si="44"/>
        <v>0</v>
      </c>
      <c r="M46" s="235">
        <f t="shared" si="44"/>
        <v>0</v>
      </c>
      <c r="N46" s="235">
        <f t="shared" si="44"/>
        <v>0</v>
      </c>
      <c r="O46" s="235">
        <f t="shared" si="44"/>
        <v>0</v>
      </c>
      <c r="P46" s="235">
        <f t="shared" si="44"/>
        <v>0</v>
      </c>
      <c r="Q46" s="235">
        <f t="shared" si="44"/>
        <v>0</v>
      </c>
      <c r="R46" s="235">
        <f t="shared" si="44"/>
        <v>0</v>
      </c>
      <c r="S46" s="235">
        <f t="shared" si="44"/>
        <v>0</v>
      </c>
      <c r="T46" s="235">
        <f t="shared" si="44"/>
        <v>0</v>
      </c>
      <c r="U46" s="235">
        <f t="shared" si="44"/>
        <v>0</v>
      </c>
      <c r="V46" s="235">
        <f t="shared" si="44"/>
        <v>0</v>
      </c>
      <c r="W46" s="235">
        <f t="shared" si="44"/>
        <v>0</v>
      </c>
      <c r="X46" s="235">
        <f t="shared" si="44"/>
        <v>0</v>
      </c>
      <c r="Y46" s="235">
        <f t="shared" si="44"/>
        <v>0</v>
      </c>
      <c r="Z46" s="235">
        <f t="shared" si="44"/>
        <v>0</v>
      </c>
      <c r="AA46" s="235">
        <f t="shared" si="44"/>
        <v>0</v>
      </c>
      <c r="AB46" s="235">
        <f t="shared" si="44"/>
        <v>0</v>
      </c>
      <c r="AC46" s="235">
        <f t="shared" si="44"/>
        <v>0</v>
      </c>
      <c r="AD46" s="235">
        <f t="shared" si="44"/>
        <v>0</v>
      </c>
      <c r="AE46" s="235">
        <f t="shared" si="44"/>
        <v>0</v>
      </c>
      <c r="AF46" s="235">
        <f t="shared" si="44"/>
        <v>0</v>
      </c>
      <c r="AG46" s="235">
        <f t="shared" si="44"/>
        <v>0</v>
      </c>
      <c r="AH46" s="235">
        <f t="shared" si="44"/>
        <v>0</v>
      </c>
      <c r="AI46" s="235">
        <f t="shared" si="44"/>
        <v>0</v>
      </c>
      <c r="AJ46" s="235">
        <f t="shared" si="44"/>
        <v>0</v>
      </c>
      <c r="AK46" s="18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</row>
    <row r="47" spans="1:61" s="1" customFormat="1" ht="20.25" customHeight="1" x14ac:dyDescent="0.2">
      <c r="A47" s="14"/>
      <c r="B47" s="14"/>
      <c r="C47" s="14"/>
      <c r="D47" s="563" t="s">
        <v>12</v>
      </c>
      <c r="E47" s="551" t="e">
        <f>'Gruppe 1'!C167:C174</f>
        <v>#VALUE!</v>
      </c>
      <c r="F47" s="263" t="str">
        <f>$F$6</f>
        <v>FM-Menge (kg)</v>
      </c>
      <c r="G47" s="264"/>
      <c r="H47" s="265" t="str">
        <f>IFERROR(G47*H$164/G$164,"-")</f>
        <v>-</v>
      </c>
      <c r="I47" s="265" t="str">
        <f t="shared" ref="I47:AJ47" si="45">IFERROR(H47*I$164/H$164,"-")</f>
        <v>-</v>
      </c>
      <c r="J47" s="265" t="str">
        <f t="shared" si="45"/>
        <v>-</v>
      </c>
      <c r="K47" s="265" t="str">
        <f t="shared" si="45"/>
        <v>-</v>
      </c>
      <c r="L47" s="265" t="str">
        <f t="shared" si="45"/>
        <v>-</v>
      </c>
      <c r="M47" s="265" t="str">
        <f t="shared" si="45"/>
        <v>-</v>
      </c>
      <c r="N47" s="265" t="str">
        <f t="shared" si="45"/>
        <v>-</v>
      </c>
      <c r="O47" s="265" t="str">
        <f t="shared" si="45"/>
        <v>-</v>
      </c>
      <c r="P47" s="265" t="str">
        <f t="shared" si="45"/>
        <v>-</v>
      </c>
      <c r="Q47" s="265" t="str">
        <f t="shared" si="45"/>
        <v>-</v>
      </c>
      <c r="R47" s="265" t="str">
        <f t="shared" si="45"/>
        <v>-</v>
      </c>
      <c r="S47" s="265" t="str">
        <f t="shared" si="45"/>
        <v>-</v>
      </c>
      <c r="T47" s="265" t="str">
        <f t="shared" si="45"/>
        <v>-</v>
      </c>
      <c r="U47" s="265" t="str">
        <f t="shared" si="45"/>
        <v>-</v>
      </c>
      <c r="V47" s="265" t="str">
        <f t="shared" si="45"/>
        <v>-</v>
      </c>
      <c r="W47" s="265" t="str">
        <f t="shared" si="45"/>
        <v>-</v>
      </c>
      <c r="X47" s="265" t="str">
        <f t="shared" si="45"/>
        <v>-</v>
      </c>
      <c r="Y47" s="265" t="str">
        <f t="shared" si="45"/>
        <v>-</v>
      </c>
      <c r="Z47" s="265" t="str">
        <f t="shared" si="45"/>
        <v>-</v>
      </c>
      <c r="AA47" s="265" t="str">
        <f t="shared" si="45"/>
        <v>-</v>
      </c>
      <c r="AB47" s="265" t="str">
        <f t="shared" si="45"/>
        <v>-</v>
      </c>
      <c r="AC47" s="265" t="str">
        <f t="shared" si="45"/>
        <v>-</v>
      </c>
      <c r="AD47" s="265" t="str">
        <f t="shared" si="45"/>
        <v>-</v>
      </c>
      <c r="AE47" s="265" t="str">
        <f t="shared" si="45"/>
        <v>-</v>
      </c>
      <c r="AF47" s="265" t="str">
        <f t="shared" si="45"/>
        <v>-</v>
      </c>
      <c r="AG47" s="265" t="str">
        <f t="shared" si="45"/>
        <v>-</v>
      </c>
      <c r="AH47" s="265" t="str">
        <f t="shared" si="45"/>
        <v>-</v>
      </c>
      <c r="AI47" s="265" t="str">
        <f t="shared" si="45"/>
        <v>-</v>
      </c>
      <c r="AJ47" s="265" t="str">
        <f t="shared" si="45"/>
        <v>-</v>
      </c>
      <c r="AK47" s="18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61" s="1" customFormat="1" ht="20.25" customHeight="1" x14ac:dyDescent="0.2">
      <c r="A48" s="14"/>
      <c r="B48" s="14"/>
      <c r="C48" s="14"/>
      <c r="D48" s="563"/>
      <c r="E48" s="552"/>
      <c r="F48" s="53" t="s">
        <v>4</v>
      </c>
      <c r="G48" s="172" t="e">
        <f>'Gruppe 1'!#REF!</f>
        <v>#REF!</v>
      </c>
      <c r="H48" s="114" t="e">
        <f>G48</f>
        <v>#REF!</v>
      </c>
      <c r="I48" s="114" t="e">
        <f t="shared" ref="I48:V49" si="46">H48</f>
        <v>#REF!</v>
      </c>
      <c r="J48" s="114" t="e">
        <f t="shared" si="46"/>
        <v>#REF!</v>
      </c>
      <c r="K48" s="114" t="e">
        <f t="shared" si="46"/>
        <v>#REF!</v>
      </c>
      <c r="L48" s="114" t="e">
        <f t="shared" si="46"/>
        <v>#REF!</v>
      </c>
      <c r="M48" s="114" t="e">
        <f t="shared" si="46"/>
        <v>#REF!</v>
      </c>
      <c r="N48" s="114" t="e">
        <f t="shared" si="46"/>
        <v>#REF!</v>
      </c>
      <c r="O48" s="114" t="e">
        <f t="shared" si="46"/>
        <v>#REF!</v>
      </c>
      <c r="P48" s="114" t="e">
        <f t="shared" si="46"/>
        <v>#REF!</v>
      </c>
      <c r="Q48" s="114" t="e">
        <f t="shared" si="46"/>
        <v>#REF!</v>
      </c>
      <c r="R48" s="114" t="e">
        <f t="shared" si="46"/>
        <v>#REF!</v>
      </c>
      <c r="S48" s="114" t="e">
        <f t="shared" si="46"/>
        <v>#REF!</v>
      </c>
      <c r="T48" s="114" t="e">
        <f t="shared" si="46"/>
        <v>#REF!</v>
      </c>
      <c r="U48" s="114" t="e">
        <f t="shared" si="46"/>
        <v>#REF!</v>
      </c>
      <c r="V48" s="114" t="e">
        <f t="shared" si="46"/>
        <v>#REF!</v>
      </c>
      <c r="W48" s="114" t="e">
        <f>J48</f>
        <v>#REF!</v>
      </c>
      <c r="X48" s="114" t="e">
        <f t="shared" ref="X48:AB49" si="47">W48</f>
        <v>#REF!</v>
      </c>
      <c r="Y48" s="114" t="e">
        <f t="shared" si="47"/>
        <v>#REF!</v>
      </c>
      <c r="Z48" s="114" t="e">
        <f t="shared" si="47"/>
        <v>#REF!</v>
      </c>
      <c r="AA48" s="114" t="e">
        <f t="shared" si="47"/>
        <v>#REF!</v>
      </c>
      <c r="AB48" s="114" t="e">
        <f t="shared" si="47"/>
        <v>#REF!</v>
      </c>
      <c r="AC48" s="114" t="e">
        <f>P48</f>
        <v>#REF!</v>
      </c>
      <c r="AD48" s="114" t="e">
        <f t="shared" ref="AD48:AJ48" si="48">AC48</f>
        <v>#REF!</v>
      </c>
      <c r="AE48" s="114" t="e">
        <f t="shared" si="48"/>
        <v>#REF!</v>
      </c>
      <c r="AF48" s="114" t="e">
        <f t="shared" si="48"/>
        <v>#REF!</v>
      </c>
      <c r="AG48" s="114" t="e">
        <f t="shared" si="48"/>
        <v>#REF!</v>
      </c>
      <c r="AH48" s="114" t="e">
        <f t="shared" si="48"/>
        <v>#REF!</v>
      </c>
      <c r="AI48" s="114" t="e">
        <f t="shared" si="48"/>
        <v>#REF!</v>
      </c>
      <c r="AJ48" s="114" t="e">
        <f t="shared" si="48"/>
        <v>#REF!</v>
      </c>
      <c r="AK48" s="18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1" s="1" customFormat="1" ht="20.25" customHeight="1" x14ac:dyDescent="0.2">
      <c r="A49" s="14"/>
      <c r="B49" s="14"/>
      <c r="C49" s="14"/>
      <c r="D49" s="563"/>
      <c r="E49" s="552"/>
      <c r="F49" s="53" t="s">
        <v>47</v>
      </c>
      <c r="G49" s="112">
        <f>'Gruppe 1'!E167</f>
        <v>50</v>
      </c>
      <c r="H49" s="116">
        <f t="shared" ref="H49:AJ49" si="49">G49</f>
        <v>50</v>
      </c>
      <c r="I49" s="116">
        <f t="shared" si="49"/>
        <v>50</v>
      </c>
      <c r="J49" s="116">
        <f t="shared" si="49"/>
        <v>50</v>
      </c>
      <c r="K49" s="116">
        <f t="shared" si="49"/>
        <v>50</v>
      </c>
      <c r="L49" s="116">
        <f t="shared" si="49"/>
        <v>50</v>
      </c>
      <c r="M49" s="116">
        <f t="shared" si="49"/>
        <v>50</v>
      </c>
      <c r="N49" s="116">
        <f t="shared" si="49"/>
        <v>50</v>
      </c>
      <c r="O49" s="116">
        <f t="shared" si="49"/>
        <v>50</v>
      </c>
      <c r="P49" s="116">
        <f t="shared" si="49"/>
        <v>50</v>
      </c>
      <c r="Q49" s="116">
        <f t="shared" si="49"/>
        <v>50</v>
      </c>
      <c r="R49" s="116">
        <f t="shared" si="46"/>
        <v>50</v>
      </c>
      <c r="S49" s="116">
        <f t="shared" si="46"/>
        <v>50</v>
      </c>
      <c r="T49" s="116">
        <f t="shared" si="46"/>
        <v>50</v>
      </c>
      <c r="U49" s="116">
        <f t="shared" si="46"/>
        <v>50</v>
      </c>
      <c r="V49" s="116">
        <f t="shared" si="46"/>
        <v>50</v>
      </c>
      <c r="W49" s="116">
        <f>J49</f>
        <v>50</v>
      </c>
      <c r="X49" s="116">
        <f t="shared" si="47"/>
        <v>50</v>
      </c>
      <c r="Y49" s="116">
        <f t="shared" si="47"/>
        <v>50</v>
      </c>
      <c r="Z49" s="116">
        <f t="shared" si="47"/>
        <v>50</v>
      </c>
      <c r="AA49" s="116">
        <f t="shared" si="47"/>
        <v>50</v>
      </c>
      <c r="AB49" s="116">
        <f t="shared" si="47"/>
        <v>50</v>
      </c>
      <c r="AC49" s="116">
        <f>P49</f>
        <v>50</v>
      </c>
      <c r="AD49" s="116">
        <f t="shared" si="49"/>
        <v>50</v>
      </c>
      <c r="AE49" s="116">
        <f t="shared" si="49"/>
        <v>50</v>
      </c>
      <c r="AF49" s="116">
        <f t="shared" si="49"/>
        <v>50</v>
      </c>
      <c r="AG49" s="116">
        <f t="shared" si="49"/>
        <v>50</v>
      </c>
      <c r="AH49" s="116">
        <f t="shared" si="49"/>
        <v>50</v>
      </c>
      <c r="AI49" s="116">
        <f t="shared" si="49"/>
        <v>50</v>
      </c>
      <c r="AJ49" s="116">
        <f t="shared" si="49"/>
        <v>50</v>
      </c>
      <c r="AK49" s="18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</row>
    <row r="50" spans="1:61" s="1" customFormat="1" ht="20.25" hidden="1" customHeight="1" x14ac:dyDescent="0.2">
      <c r="A50" s="14"/>
      <c r="B50" s="14"/>
      <c r="C50" s="14"/>
      <c r="D50" s="563"/>
      <c r="E50" s="552"/>
      <c r="F50" s="53" t="s">
        <v>102</v>
      </c>
      <c r="G50" s="219">
        <f>IFERROR(G49*100/G48,0)</f>
        <v>0</v>
      </c>
      <c r="H50" s="219">
        <f t="shared" ref="H50:AJ50" si="50">IFERROR(H49*100/H48,0)</f>
        <v>0</v>
      </c>
      <c r="I50" s="219">
        <f t="shared" si="50"/>
        <v>0</v>
      </c>
      <c r="J50" s="219">
        <f t="shared" si="50"/>
        <v>0</v>
      </c>
      <c r="K50" s="219">
        <f t="shared" si="50"/>
        <v>0</v>
      </c>
      <c r="L50" s="219">
        <f t="shared" si="50"/>
        <v>0</v>
      </c>
      <c r="M50" s="219">
        <f t="shared" si="50"/>
        <v>0</v>
      </c>
      <c r="N50" s="219">
        <f t="shared" si="50"/>
        <v>0</v>
      </c>
      <c r="O50" s="219">
        <f t="shared" si="50"/>
        <v>0</v>
      </c>
      <c r="P50" s="219">
        <f t="shared" si="50"/>
        <v>0</v>
      </c>
      <c r="Q50" s="219">
        <f t="shared" si="50"/>
        <v>0</v>
      </c>
      <c r="R50" s="219">
        <f t="shared" si="50"/>
        <v>0</v>
      </c>
      <c r="S50" s="219">
        <f t="shared" si="50"/>
        <v>0</v>
      </c>
      <c r="T50" s="219">
        <f t="shared" si="50"/>
        <v>0</v>
      </c>
      <c r="U50" s="219">
        <f t="shared" si="50"/>
        <v>0</v>
      </c>
      <c r="V50" s="219">
        <f t="shared" si="50"/>
        <v>0</v>
      </c>
      <c r="W50" s="219">
        <f t="shared" si="50"/>
        <v>0</v>
      </c>
      <c r="X50" s="219">
        <f t="shared" si="50"/>
        <v>0</v>
      </c>
      <c r="Y50" s="219">
        <f t="shared" si="50"/>
        <v>0</v>
      </c>
      <c r="Z50" s="219">
        <f t="shared" si="50"/>
        <v>0</v>
      </c>
      <c r="AA50" s="219">
        <f t="shared" si="50"/>
        <v>0</v>
      </c>
      <c r="AB50" s="219">
        <f t="shared" si="50"/>
        <v>0</v>
      </c>
      <c r="AC50" s="219">
        <f t="shared" si="50"/>
        <v>0</v>
      </c>
      <c r="AD50" s="219">
        <f t="shared" si="50"/>
        <v>0</v>
      </c>
      <c r="AE50" s="219">
        <f t="shared" si="50"/>
        <v>0</v>
      </c>
      <c r="AF50" s="219">
        <f t="shared" si="50"/>
        <v>0</v>
      </c>
      <c r="AG50" s="219">
        <f t="shared" si="50"/>
        <v>0</v>
      </c>
      <c r="AH50" s="219">
        <f t="shared" si="50"/>
        <v>0</v>
      </c>
      <c r="AI50" s="219">
        <f t="shared" si="50"/>
        <v>0</v>
      </c>
      <c r="AJ50" s="219">
        <f t="shared" si="50"/>
        <v>0</v>
      </c>
      <c r="AK50" s="18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1" s="1" customFormat="1" ht="20.25" customHeight="1" x14ac:dyDescent="0.2">
      <c r="A51" s="14"/>
      <c r="B51" s="14"/>
      <c r="C51" s="14"/>
      <c r="D51" s="563"/>
      <c r="E51" s="553"/>
      <c r="F51" s="53" t="s">
        <v>105</v>
      </c>
      <c r="G51" s="232">
        <f>'Gruppe 1'!E170</f>
        <v>2</v>
      </c>
      <c r="H51" s="232">
        <f>G51</f>
        <v>2</v>
      </c>
      <c r="I51" s="232">
        <f t="shared" ref="I51:AJ51" si="51">H51</f>
        <v>2</v>
      </c>
      <c r="J51" s="232">
        <f t="shared" si="51"/>
        <v>2</v>
      </c>
      <c r="K51" s="232">
        <f t="shared" si="51"/>
        <v>2</v>
      </c>
      <c r="L51" s="232">
        <f t="shared" si="51"/>
        <v>2</v>
      </c>
      <c r="M51" s="232">
        <f t="shared" si="51"/>
        <v>2</v>
      </c>
      <c r="N51" s="232">
        <f t="shared" si="51"/>
        <v>2</v>
      </c>
      <c r="O51" s="232">
        <f t="shared" si="51"/>
        <v>2</v>
      </c>
      <c r="P51" s="232">
        <f t="shared" si="51"/>
        <v>2</v>
      </c>
      <c r="Q51" s="232">
        <f t="shared" si="51"/>
        <v>2</v>
      </c>
      <c r="R51" s="232">
        <f t="shared" si="51"/>
        <v>2</v>
      </c>
      <c r="S51" s="232">
        <f t="shared" si="51"/>
        <v>2</v>
      </c>
      <c r="T51" s="232">
        <f t="shared" si="51"/>
        <v>2</v>
      </c>
      <c r="U51" s="232">
        <f t="shared" si="51"/>
        <v>2</v>
      </c>
      <c r="V51" s="232">
        <f t="shared" si="51"/>
        <v>2</v>
      </c>
      <c r="W51" s="232">
        <f t="shared" si="51"/>
        <v>2</v>
      </c>
      <c r="X51" s="232">
        <f t="shared" si="51"/>
        <v>2</v>
      </c>
      <c r="Y51" s="232">
        <f t="shared" si="51"/>
        <v>2</v>
      </c>
      <c r="Z51" s="232">
        <f t="shared" si="51"/>
        <v>2</v>
      </c>
      <c r="AA51" s="232">
        <f t="shared" si="51"/>
        <v>2</v>
      </c>
      <c r="AB51" s="232">
        <f t="shared" si="51"/>
        <v>2</v>
      </c>
      <c r="AC51" s="232">
        <f t="shared" si="51"/>
        <v>2</v>
      </c>
      <c r="AD51" s="232">
        <f t="shared" si="51"/>
        <v>2</v>
      </c>
      <c r="AE51" s="232">
        <f t="shared" si="51"/>
        <v>2</v>
      </c>
      <c r="AF51" s="232">
        <f t="shared" si="51"/>
        <v>2</v>
      </c>
      <c r="AG51" s="232">
        <f t="shared" si="51"/>
        <v>2</v>
      </c>
      <c r="AH51" s="232">
        <f t="shared" si="51"/>
        <v>2</v>
      </c>
      <c r="AI51" s="232">
        <f t="shared" si="51"/>
        <v>2</v>
      </c>
      <c r="AJ51" s="232">
        <f t="shared" si="51"/>
        <v>2</v>
      </c>
      <c r="AK51" s="18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</row>
    <row r="52" spans="1:61" s="1" customFormat="1" ht="20.25" hidden="1" customHeight="1" x14ac:dyDescent="0.2">
      <c r="A52" s="14"/>
      <c r="B52" s="35">
        <f>B45+1</f>
        <v>7</v>
      </c>
      <c r="C52" s="27">
        <v>1</v>
      </c>
      <c r="D52" s="563"/>
      <c r="E52" s="254" t="s">
        <v>120</v>
      </c>
      <c r="F52" s="105" t="s">
        <v>29</v>
      </c>
      <c r="G52" s="106">
        <f>IFERROR(G47*G48/100*(100-G51)/100,0)</f>
        <v>0</v>
      </c>
      <c r="H52" s="106">
        <f>IFERROR(H47*H48/100*(100-H51)/100,0)</f>
        <v>0</v>
      </c>
      <c r="I52" s="106">
        <f t="shared" ref="I52:AJ52" si="52">IFERROR(I47*I48/100*(100-I51)/100,0)</f>
        <v>0</v>
      </c>
      <c r="J52" s="106">
        <f t="shared" si="52"/>
        <v>0</v>
      </c>
      <c r="K52" s="106">
        <f t="shared" si="52"/>
        <v>0</v>
      </c>
      <c r="L52" s="106">
        <f t="shared" si="52"/>
        <v>0</v>
      </c>
      <c r="M52" s="106">
        <f t="shared" si="52"/>
        <v>0</v>
      </c>
      <c r="N52" s="106">
        <f t="shared" si="52"/>
        <v>0</v>
      </c>
      <c r="O52" s="106">
        <f t="shared" si="52"/>
        <v>0</v>
      </c>
      <c r="P52" s="106">
        <f t="shared" si="52"/>
        <v>0</v>
      </c>
      <c r="Q52" s="106">
        <f t="shared" si="52"/>
        <v>0</v>
      </c>
      <c r="R52" s="106">
        <f t="shared" si="52"/>
        <v>0</v>
      </c>
      <c r="S52" s="106">
        <f t="shared" si="52"/>
        <v>0</v>
      </c>
      <c r="T52" s="106">
        <f t="shared" si="52"/>
        <v>0</v>
      </c>
      <c r="U52" s="106">
        <f t="shared" si="52"/>
        <v>0</v>
      </c>
      <c r="V52" s="106">
        <f t="shared" si="52"/>
        <v>0</v>
      </c>
      <c r="W52" s="106">
        <f t="shared" si="52"/>
        <v>0</v>
      </c>
      <c r="X52" s="106">
        <f t="shared" si="52"/>
        <v>0</v>
      </c>
      <c r="Y52" s="106">
        <f t="shared" si="52"/>
        <v>0</v>
      </c>
      <c r="Z52" s="106">
        <f t="shared" si="52"/>
        <v>0</v>
      </c>
      <c r="AA52" s="106">
        <f t="shared" si="52"/>
        <v>0</v>
      </c>
      <c r="AB52" s="106">
        <f t="shared" si="52"/>
        <v>0</v>
      </c>
      <c r="AC52" s="106">
        <f t="shared" si="52"/>
        <v>0</v>
      </c>
      <c r="AD52" s="106">
        <f t="shared" si="52"/>
        <v>0</v>
      </c>
      <c r="AE52" s="106">
        <f t="shared" si="52"/>
        <v>0</v>
      </c>
      <c r="AF52" s="106">
        <f t="shared" si="52"/>
        <v>0</v>
      </c>
      <c r="AG52" s="106">
        <f t="shared" si="52"/>
        <v>0</v>
      </c>
      <c r="AH52" s="106">
        <f t="shared" si="52"/>
        <v>0</v>
      </c>
      <c r="AI52" s="106">
        <f t="shared" si="52"/>
        <v>0</v>
      </c>
      <c r="AJ52" s="106">
        <f t="shared" si="52"/>
        <v>0</v>
      </c>
      <c r="AK52" s="18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3" spans="1:61" s="1" customFormat="1" ht="20.25" hidden="1" customHeight="1" x14ac:dyDescent="0.2">
      <c r="A53" s="14"/>
      <c r="B53" s="27"/>
      <c r="C53" s="27">
        <f>C52+1</f>
        <v>2</v>
      </c>
      <c r="D53" s="563"/>
      <c r="E53" s="254" t="s">
        <v>120</v>
      </c>
      <c r="F53" s="105" t="s">
        <v>46</v>
      </c>
      <c r="G53" s="113">
        <f>IFERROR(G50/100*G52,0)</f>
        <v>0</v>
      </c>
      <c r="H53" s="113">
        <f>IFERROR(H50/100*H52,0)</f>
        <v>0</v>
      </c>
      <c r="I53" s="113">
        <f t="shared" ref="I53:AJ53" si="53">IFERROR(I50/100*I52,0)</f>
        <v>0</v>
      </c>
      <c r="J53" s="113">
        <f t="shared" si="53"/>
        <v>0</v>
      </c>
      <c r="K53" s="113">
        <f t="shared" si="53"/>
        <v>0</v>
      </c>
      <c r="L53" s="113">
        <f t="shared" si="53"/>
        <v>0</v>
      </c>
      <c r="M53" s="113">
        <f t="shared" si="53"/>
        <v>0</v>
      </c>
      <c r="N53" s="113">
        <f t="shared" si="53"/>
        <v>0</v>
      </c>
      <c r="O53" s="113">
        <f t="shared" si="53"/>
        <v>0</v>
      </c>
      <c r="P53" s="113">
        <f t="shared" si="53"/>
        <v>0</v>
      </c>
      <c r="Q53" s="113">
        <f t="shared" si="53"/>
        <v>0</v>
      </c>
      <c r="R53" s="113">
        <f t="shared" si="53"/>
        <v>0</v>
      </c>
      <c r="S53" s="113">
        <f t="shared" si="53"/>
        <v>0</v>
      </c>
      <c r="T53" s="113">
        <f t="shared" si="53"/>
        <v>0</v>
      </c>
      <c r="U53" s="113">
        <f t="shared" si="53"/>
        <v>0</v>
      </c>
      <c r="V53" s="113">
        <f t="shared" si="53"/>
        <v>0</v>
      </c>
      <c r="W53" s="113">
        <f t="shared" si="53"/>
        <v>0</v>
      </c>
      <c r="X53" s="113">
        <f t="shared" si="53"/>
        <v>0</v>
      </c>
      <c r="Y53" s="113">
        <f t="shared" si="53"/>
        <v>0</v>
      </c>
      <c r="Z53" s="113">
        <f t="shared" si="53"/>
        <v>0</v>
      </c>
      <c r="AA53" s="113">
        <f t="shared" si="53"/>
        <v>0</v>
      </c>
      <c r="AB53" s="113">
        <f t="shared" si="53"/>
        <v>0</v>
      </c>
      <c r="AC53" s="113">
        <f t="shared" si="53"/>
        <v>0</v>
      </c>
      <c r="AD53" s="113">
        <f t="shared" si="53"/>
        <v>0</v>
      </c>
      <c r="AE53" s="113">
        <f t="shared" si="53"/>
        <v>0</v>
      </c>
      <c r="AF53" s="113">
        <f t="shared" si="53"/>
        <v>0</v>
      </c>
      <c r="AG53" s="113">
        <f t="shared" si="53"/>
        <v>0</v>
      </c>
      <c r="AH53" s="113">
        <f t="shared" si="53"/>
        <v>0</v>
      </c>
      <c r="AI53" s="113">
        <f t="shared" si="53"/>
        <v>0</v>
      </c>
      <c r="AJ53" s="113">
        <f t="shared" si="53"/>
        <v>0</v>
      </c>
      <c r="AK53" s="18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</row>
    <row r="54" spans="1:61" s="1" customFormat="1" ht="20.25" hidden="1" customHeight="1" x14ac:dyDescent="0.2">
      <c r="A54" s="14"/>
      <c r="B54" s="14"/>
      <c r="C54" s="27">
        <v>3</v>
      </c>
      <c r="D54" s="563"/>
      <c r="E54" s="254" t="s">
        <v>119</v>
      </c>
      <c r="F54" s="105" t="s">
        <v>95</v>
      </c>
      <c r="G54" s="106">
        <f>IFERROR(G47*G48/88,0)</f>
        <v>0</v>
      </c>
      <c r="H54" s="106">
        <f t="shared" ref="H54:AJ54" si="54">IFERROR(H47*H48/88,0)</f>
        <v>0</v>
      </c>
      <c r="I54" s="106">
        <f t="shared" si="54"/>
        <v>0</v>
      </c>
      <c r="J54" s="106">
        <f t="shared" si="54"/>
        <v>0</v>
      </c>
      <c r="K54" s="106">
        <f t="shared" si="54"/>
        <v>0</v>
      </c>
      <c r="L54" s="106">
        <f t="shared" si="54"/>
        <v>0</v>
      </c>
      <c r="M54" s="106">
        <f t="shared" si="54"/>
        <v>0</v>
      </c>
      <c r="N54" s="106">
        <f t="shared" si="54"/>
        <v>0</v>
      </c>
      <c r="O54" s="106">
        <f t="shared" si="54"/>
        <v>0</v>
      </c>
      <c r="P54" s="106">
        <f t="shared" si="54"/>
        <v>0</v>
      </c>
      <c r="Q54" s="106">
        <f t="shared" si="54"/>
        <v>0</v>
      </c>
      <c r="R54" s="106">
        <f t="shared" si="54"/>
        <v>0</v>
      </c>
      <c r="S54" s="106">
        <f t="shared" si="54"/>
        <v>0</v>
      </c>
      <c r="T54" s="106">
        <f t="shared" si="54"/>
        <v>0</v>
      </c>
      <c r="U54" s="106">
        <f t="shared" si="54"/>
        <v>0</v>
      </c>
      <c r="V54" s="106">
        <f t="shared" si="54"/>
        <v>0</v>
      </c>
      <c r="W54" s="106">
        <f t="shared" si="54"/>
        <v>0</v>
      </c>
      <c r="X54" s="106">
        <f t="shared" si="54"/>
        <v>0</v>
      </c>
      <c r="Y54" s="106">
        <f t="shared" si="54"/>
        <v>0</v>
      </c>
      <c r="Z54" s="106">
        <f t="shared" si="54"/>
        <v>0</v>
      </c>
      <c r="AA54" s="106">
        <f t="shared" si="54"/>
        <v>0</v>
      </c>
      <c r="AB54" s="106">
        <f t="shared" si="54"/>
        <v>0</v>
      </c>
      <c r="AC54" s="106">
        <f t="shared" si="54"/>
        <v>0</v>
      </c>
      <c r="AD54" s="106">
        <f t="shared" si="54"/>
        <v>0</v>
      </c>
      <c r="AE54" s="106">
        <f t="shared" si="54"/>
        <v>0</v>
      </c>
      <c r="AF54" s="106">
        <f t="shared" si="54"/>
        <v>0</v>
      </c>
      <c r="AG54" s="106">
        <f t="shared" si="54"/>
        <v>0</v>
      </c>
      <c r="AH54" s="106">
        <f t="shared" si="54"/>
        <v>0</v>
      </c>
      <c r="AI54" s="106">
        <f t="shared" si="54"/>
        <v>0</v>
      </c>
      <c r="AJ54" s="106">
        <f t="shared" si="54"/>
        <v>0</v>
      </c>
      <c r="AK54" s="18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</row>
    <row r="55" spans="1:61" s="1" customFormat="1" ht="20.25" customHeight="1" x14ac:dyDescent="0.2">
      <c r="A55" s="14"/>
      <c r="B55" s="14"/>
      <c r="C55" s="14"/>
      <c r="D55" s="563"/>
      <c r="E55" s="551" t="e">
        <f>'Gruppe 1'!#REF!</f>
        <v>#REF!</v>
      </c>
      <c r="F55" s="53" t="str">
        <f>$F$6</f>
        <v>FM-Menge (kg)</v>
      </c>
      <c r="G55" s="104"/>
      <c r="H55" s="121" t="str">
        <f t="shared" ref="H55:V55" si="55">IFERROR(G55*H$164/G$164,"-")</f>
        <v>-</v>
      </c>
      <c r="I55" s="121" t="str">
        <f t="shared" si="55"/>
        <v>-</v>
      </c>
      <c r="J55" s="121" t="str">
        <f t="shared" si="55"/>
        <v>-</v>
      </c>
      <c r="K55" s="121" t="str">
        <f t="shared" si="55"/>
        <v>-</v>
      </c>
      <c r="L55" s="121" t="str">
        <f t="shared" si="55"/>
        <v>-</v>
      </c>
      <c r="M55" s="121" t="str">
        <f t="shared" si="55"/>
        <v>-</v>
      </c>
      <c r="N55" s="121" t="str">
        <f t="shared" si="55"/>
        <v>-</v>
      </c>
      <c r="O55" s="121" t="str">
        <f t="shared" si="55"/>
        <v>-</v>
      </c>
      <c r="P55" s="121" t="str">
        <f t="shared" si="55"/>
        <v>-</v>
      </c>
      <c r="Q55" s="121" t="str">
        <f t="shared" si="55"/>
        <v>-</v>
      </c>
      <c r="R55" s="121" t="str">
        <f t="shared" si="55"/>
        <v>-</v>
      </c>
      <c r="S55" s="121" t="str">
        <f t="shared" si="55"/>
        <v>-</v>
      </c>
      <c r="T55" s="121" t="str">
        <f t="shared" si="55"/>
        <v>-</v>
      </c>
      <c r="U55" s="121" t="str">
        <f t="shared" si="55"/>
        <v>-</v>
      </c>
      <c r="V55" s="121" t="str">
        <f t="shared" si="55"/>
        <v>-</v>
      </c>
      <c r="W55" s="121" t="str">
        <f>IFERROR(J55*W$164/J$164,"-")</f>
        <v>-</v>
      </c>
      <c r="X55" s="121" t="str">
        <f>IFERROR(W55*X$164/W$164,"-")</f>
        <v>-</v>
      </c>
      <c r="Y55" s="121" t="str">
        <f>IFERROR(X55*Y$164/X$164,"-")</f>
        <v>-</v>
      </c>
      <c r="Z55" s="121" t="str">
        <f>IFERROR(Y55*Z$164/Y$164,"-")</f>
        <v>-</v>
      </c>
      <c r="AA55" s="121" t="str">
        <f>IFERROR(Z55*AA$164/Z$164,"-")</f>
        <v>-</v>
      </c>
      <c r="AB55" s="121" t="str">
        <f>IFERROR(AA55*AB$164/AA$164,"-")</f>
        <v>-</v>
      </c>
      <c r="AC55" s="121" t="str">
        <f>IFERROR(P55*AC$164/P$164,"-")</f>
        <v>-</v>
      </c>
      <c r="AD55" s="121" t="str">
        <f t="shared" ref="AD55:AJ55" si="56">IFERROR(AC55*AD$164/AC$164,"-")</f>
        <v>-</v>
      </c>
      <c r="AE55" s="121" t="str">
        <f t="shared" si="56"/>
        <v>-</v>
      </c>
      <c r="AF55" s="121" t="str">
        <f t="shared" si="56"/>
        <v>-</v>
      </c>
      <c r="AG55" s="121" t="str">
        <f t="shared" si="56"/>
        <v>-</v>
      </c>
      <c r="AH55" s="121" t="str">
        <f t="shared" si="56"/>
        <v>-</v>
      </c>
      <c r="AI55" s="121" t="str">
        <f t="shared" si="56"/>
        <v>-</v>
      </c>
      <c r="AJ55" s="121" t="str">
        <f t="shared" si="56"/>
        <v>-</v>
      </c>
      <c r="AK55" s="18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1" s="1" customFormat="1" ht="20.25" customHeight="1" x14ac:dyDescent="0.2">
      <c r="A56" s="14"/>
      <c r="B56" s="14"/>
      <c r="C56" s="14"/>
      <c r="D56" s="563"/>
      <c r="E56" s="552"/>
      <c r="F56" s="53" t="s">
        <v>4</v>
      </c>
      <c r="G56" s="172" t="e">
        <f>'Gruppe 1'!#REF!</f>
        <v>#REF!</v>
      </c>
      <c r="H56" s="114" t="e">
        <f>G56</f>
        <v>#REF!</v>
      </c>
      <c r="I56" s="114" t="e">
        <f t="shared" ref="I56:V57" si="57">H56</f>
        <v>#REF!</v>
      </c>
      <c r="J56" s="114" t="e">
        <f t="shared" si="57"/>
        <v>#REF!</v>
      </c>
      <c r="K56" s="114" t="e">
        <f t="shared" si="57"/>
        <v>#REF!</v>
      </c>
      <c r="L56" s="114" t="e">
        <f t="shared" si="57"/>
        <v>#REF!</v>
      </c>
      <c r="M56" s="114" t="e">
        <f t="shared" si="57"/>
        <v>#REF!</v>
      </c>
      <c r="N56" s="114" t="e">
        <f t="shared" si="57"/>
        <v>#REF!</v>
      </c>
      <c r="O56" s="114" t="e">
        <f t="shared" si="57"/>
        <v>#REF!</v>
      </c>
      <c r="P56" s="114" t="e">
        <f t="shared" si="57"/>
        <v>#REF!</v>
      </c>
      <c r="Q56" s="114" t="e">
        <f t="shared" si="57"/>
        <v>#REF!</v>
      </c>
      <c r="R56" s="114" t="e">
        <f t="shared" si="57"/>
        <v>#REF!</v>
      </c>
      <c r="S56" s="114" t="e">
        <f t="shared" si="57"/>
        <v>#REF!</v>
      </c>
      <c r="T56" s="114" t="e">
        <f t="shared" si="57"/>
        <v>#REF!</v>
      </c>
      <c r="U56" s="114" t="e">
        <f t="shared" si="57"/>
        <v>#REF!</v>
      </c>
      <c r="V56" s="114" t="e">
        <f t="shared" si="57"/>
        <v>#REF!</v>
      </c>
      <c r="W56" s="114" t="e">
        <f>J56</f>
        <v>#REF!</v>
      </c>
      <c r="X56" s="114" t="e">
        <f t="shared" ref="X56:AB57" si="58">W56</f>
        <v>#REF!</v>
      </c>
      <c r="Y56" s="114" t="e">
        <f t="shared" si="58"/>
        <v>#REF!</v>
      </c>
      <c r="Z56" s="114" t="e">
        <f t="shared" si="58"/>
        <v>#REF!</v>
      </c>
      <c r="AA56" s="114" t="e">
        <f t="shared" si="58"/>
        <v>#REF!</v>
      </c>
      <c r="AB56" s="114" t="e">
        <f t="shared" si="58"/>
        <v>#REF!</v>
      </c>
      <c r="AC56" s="114" t="e">
        <f>P56</f>
        <v>#REF!</v>
      </c>
      <c r="AD56" s="114" t="e">
        <f t="shared" ref="AD56:AJ56" si="59">AC56</f>
        <v>#REF!</v>
      </c>
      <c r="AE56" s="114" t="e">
        <f t="shared" si="59"/>
        <v>#REF!</v>
      </c>
      <c r="AF56" s="114" t="e">
        <f t="shared" si="59"/>
        <v>#REF!</v>
      </c>
      <c r="AG56" s="114" t="e">
        <f t="shared" si="59"/>
        <v>#REF!</v>
      </c>
      <c r="AH56" s="114" t="e">
        <f t="shared" si="59"/>
        <v>#REF!</v>
      </c>
      <c r="AI56" s="114" t="e">
        <f t="shared" si="59"/>
        <v>#REF!</v>
      </c>
      <c r="AJ56" s="114" t="e">
        <f t="shared" si="59"/>
        <v>#REF!</v>
      </c>
      <c r="AK56" s="18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1" s="1" customFormat="1" ht="20.25" customHeight="1" x14ac:dyDescent="0.2">
      <c r="A57" s="14"/>
      <c r="B57" s="14"/>
      <c r="C57" s="14"/>
      <c r="D57" s="563"/>
      <c r="E57" s="552"/>
      <c r="F57" s="53" t="s">
        <v>47</v>
      </c>
      <c r="G57" s="112" t="e">
        <f>'Gruppe 1'!#REF!</f>
        <v>#REF!</v>
      </c>
      <c r="H57" s="116" t="e">
        <f t="shared" ref="H57:AJ57" si="60">G57</f>
        <v>#REF!</v>
      </c>
      <c r="I57" s="116" t="e">
        <f t="shared" si="60"/>
        <v>#REF!</v>
      </c>
      <c r="J57" s="116" t="e">
        <f t="shared" si="60"/>
        <v>#REF!</v>
      </c>
      <c r="K57" s="116" t="e">
        <f t="shared" si="60"/>
        <v>#REF!</v>
      </c>
      <c r="L57" s="116" t="e">
        <f t="shared" si="60"/>
        <v>#REF!</v>
      </c>
      <c r="M57" s="116" t="e">
        <f t="shared" si="60"/>
        <v>#REF!</v>
      </c>
      <c r="N57" s="116" t="e">
        <f t="shared" si="60"/>
        <v>#REF!</v>
      </c>
      <c r="O57" s="116" t="e">
        <f t="shared" si="60"/>
        <v>#REF!</v>
      </c>
      <c r="P57" s="116" t="e">
        <f t="shared" si="60"/>
        <v>#REF!</v>
      </c>
      <c r="Q57" s="116" t="e">
        <f t="shared" si="60"/>
        <v>#REF!</v>
      </c>
      <c r="R57" s="116" t="e">
        <f t="shared" si="57"/>
        <v>#REF!</v>
      </c>
      <c r="S57" s="116" t="e">
        <f t="shared" si="57"/>
        <v>#REF!</v>
      </c>
      <c r="T57" s="116" t="e">
        <f t="shared" si="57"/>
        <v>#REF!</v>
      </c>
      <c r="U57" s="116" t="e">
        <f t="shared" si="57"/>
        <v>#REF!</v>
      </c>
      <c r="V57" s="116" t="e">
        <f t="shared" si="57"/>
        <v>#REF!</v>
      </c>
      <c r="W57" s="116" t="e">
        <f>J57</f>
        <v>#REF!</v>
      </c>
      <c r="X57" s="116" t="e">
        <f t="shared" si="58"/>
        <v>#REF!</v>
      </c>
      <c r="Y57" s="116" t="e">
        <f t="shared" si="58"/>
        <v>#REF!</v>
      </c>
      <c r="Z57" s="116" t="e">
        <f t="shared" si="58"/>
        <v>#REF!</v>
      </c>
      <c r="AA57" s="116" t="e">
        <f t="shared" si="58"/>
        <v>#REF!</v>
      </c>
      <c r="AB57" s="116" t="e">
        <f t="shared" si="58"/>
        <v>#REF!</v>
      </c>
      <c r="AC57" s="116" t="e">
        <f>P57</f>
        <v>#REF!</v>
      </c>
      <c r="AD57" s="116" t="e">
        <f t="shared" si="60"/>
        <v>#REF!</v>
      </c>
      <c r="AE57" s="116" t="e">
        <f t="shared" si="60"/>
        <v>#REF!</v>
      </c>
      <c r="AF57" s="116" t="e">
        <f t="shared" si="60"/>
        <v>#REF!</v>
      </c>
      <c r="AG57" s="116" t="e">
        <f t="shared" si="60"/>
        <v>#REF!</v>
      </c>
      <c r="AH57" s="116" t="e">
        <f t="shared" si="60"/>
        <v>#REF!</v>
      </c>
      <c r="AI57" s="116" t="e">
        <f t="shared" si="60"/>
        <v>#REF!</v>
      </c>
      <c r="AJ57" s="116" t="e">
        <f t="shared" si="60"/>
        <v>#REF!</v>
      </c>
      <c r="AK57" s="18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1" s="1" customFormat="1" ht="20.25" hidden="1" customHeight="1" x14ac:dyDescent="0.2">
      <c r="A58" s="14"/>
      <c r="B58" s="14"/>
      <c r="C58" s="14"/>
      <c r="D58" s="563"/>
      <c r="E58" s="552"/>
      <c r="F58" s="53" t="s">
        <v>102</v>
      </c>
      <c r="G58" s="219">
        <f>IFERROR(G57*100/G56,0)</f>
        <v>0</v>
      </c>
      <c r="H58" s="219">
        <f t="shared" ref="H58:AJ58" si="61">IFERROR(H57*100/H56,0)</f>
        <v>0</v>
      </c>
      <c r="I58" s="219">
        <f t="shared" si="61"/>
        <v>0</v>
      </c>
      <c r="J58" s="219">
        <f t="shared" si="61"/>
        <v>0</v>
      </c>
      <c r="K58" s="219">
        <f t="shared" si="61"/>
        <v>0</v>
      </c>
      <c r="L58" s="219">
        <f t="shared" si="61"/>
        <v>0</v>
      </c>
      <c r="M58" s="219">
        <f t="shared" si="61"/>
        <v>0</v>
      </c>
      <c r="N58" s="219">
        <f t="shared" si="61"/>
        <v>0</v>
      </c>
      <c r="O58" s="219">
        <f t="shared" si="61"/>
        <v>0</v>
      </c>
      <c r="P58" s="219">
        <f t="shared" si="61"/>
        <v>0</v>
      </c>
      <c r="Q58" s="219">
        <f t="shared" si="61"/>
        <v>0</v>
      </c>
      <c r="R58" s="219">
        <f t="shared" si="61"/>
        <v>0</v>
      </c>
      <c r="S58" s="219">
        <f t="shared" si="61"/>
        <v>0</v>
      </c>
      <c r="T58" s="219">
        <f t="shared" si="61"/>
        <v>0</v>
      </c>
      <c r="U58" s="219">
        <f t="shared" si="61"/>
        <v>0</v>
      </c>
      <c r="V58" s="219">
        <f t="shared" si="61"/>
        <v>0</v>
      </c>
      <c r="W58" s="219">
        <f t="shared" si="61"/>
        <v>0</v>
      </c>
      <c r="X58" s="219">
        <f t="shared" si="61"/>
        <v>0</v>
      </c>
      <c r="Y58" s="219">
        <f t="shared" si="61"/>
        <v>0</v>
      </c>
      <c r="Z58" s="219">
        <f t="shared" si="61"/>
        <v>0</v>
      </c>
      <c r="AA58" s="219">
        <f t="shared" si="61"/>
        <v>0</v>
      </c>
      <c r="AB58" s="219">
        <f t="shared" si="61"/>
        <v>0</v>
      </c>
      <c r="AC58" s="219">
        <f t="shared" si="61"/>
        <v>0</v>
      </c>
      <c r="AD58" s="219">
        <f t="shared" si="61"/>
        <v>0</v>
      </c>
      <c r="AE58" s="219">
        <f t="shared" si="61"/>
        <v>0</v>
      </c>
      <c r="AF58" s="219">
        <f t="shared" si="61"/>
        <v>0</v>
      </c>
      <c r="AG58" s="219">
        <f t="shared" si="61"/>
        <v>0</v>
      </c>
      <c r="AH58" s="219">
        <f t="shared" si="61"/>
        <v>0</v>
      </c>
      <c r="AI58" s="219">
        <f t="shared" si="61"/>
        <v>0</v>
      </c>
      <c r="AJ58" s="219">
        <f t="shared" si="61"/>
        <v>0</v>
      </c>
      <c r="AK58" s="18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</row>
    <row r="59" spans="1:61" s="1" customFormat="1" ht="20.25" customHeight="1" x14ac:dyDescent="0.2">
      <c r="A59" s="14"/>
      <c r="B59" s="14"/>
      <c r="C59" s="14"/>
      <c r="D59" s="563"/>
      <c r="E59" s="553"/>
      <c r="F59" s="53" t="s">
        <v>105</v>
      </c>
      <c r="G59" s="232" t="e">
        <f>'Gruppe 1'!#REF!</f>
        <v>#REF!</v>
      </c>
      <c r="H59" s="232" t="e">
        <f>G59</f>
        <v>#REF!</v>
      </c>
      <c r="I59" s="232" t="e">
        <f t="shared" ref="I59:AJ59" si="62">H59</f>
        <v>#REF!</v>
      </c>
      <c r="J59" s="232" t="e">
        <f t="shared" si="62"/>
        <v>#REF!</v>
      </c>
      <c r="K59" s="232" t="e">
        <f t="shared" si="62"/>
        <v>#REF!</v>
      </c>
      <c r="L59" s="232" t="e">
        <f t="shared" si="62"/>
        <v>#REF!</v>
      </c>
      <c r="M59" s="232" t="e">
        <f t="shared" si="62"/>
        <v>#REF!</v>
      </c>
      <c r="N59" s="232" t="e">
        <f t="shared" si="62"/>
        <v>#REF!</v>
      </c>
      <c r="O59" s="232" t="e">
        <f t="shared" si="62"/>
        <v>#REF!</v>
      </c>
      <c r="P59" s="232" t="e">
        <f t="shared" si="62"/>
        <v>#REF!</v>
      </c>
      <c r="Q59" s="232" t="e">
        <f t="shared" si="62"/>
        <v>#REF!</v>
      </c>
      <c r="R59" s="232" t="e">
        <f t="shared" si="62"/>
        <v>#REF!</v>
      </c>
      <c r="S59" s="232" t="e">
        <f t="shared" si="62"/>
        <v>#REF!</v>
      </c>
      <c r="T59" s="232" t="e">
        <f t="shared" si="62"/>
        <v>#REF!</v>
      </c>
      <c r="U59" s="232" t="e">
        <f t="shared" si="62"/>
        <v>#REF!</v>
      </c>
      <c r="V59" s="232" t="e">
        <f t="shared" si="62"/>
        <v>#REF!</v>
      </c>
      <c r="W59" s="232" t="e">
        <f t="shared" si="62"/>
        <v>#REF!</v>
      </c>
      <c r="X59" s="232" t="e">
        <f t="shared" si="62"/>
        <v>#REF!</v>
      </c>
      <c r="Y59" s="232" t="e">
        <f t="shared" si="62"/>
        <v>#REF!</v>
      </c>
      <c r="Z59" s="232" t="e">
        <f t="shared" si="62"/>
        <v>#REF!</v>
      </c>
      <c r="AA59" s="232" t="e">
        <f t="shared" si="62"/>
        <v>#REF!</v>
      </c>
      <c r="AB59" s="232" t="e">
        <f t="shared" si="62"/>
        <v>#REF!</v>
      </c>
      <c r="AC59" s="232" t="e">
        <f t="shared" si="62"/>
        <v>#REF!</v>
      </c>
      <c r="AD59" s="232" t="e">
        <f t="shared" si="62"/>
        <v>#REF!</v>
      </c>
      <c r="AE59" s="232" t="e">
        <f t="shared" si="62"/>
        <v>#REF!</v>
      </c>
      <c r="AF59" s="232" t="e">
        <f t="shared" si="62"/>
        <v>#REF!</v>
      </c>
      <c r="AG59" s="232" t="e">
        <f t="shared" si="62"/>
        <v>#REF!</v>
      </c>
      <c r="AH59" s="232" t="e">
        <f t="shared" si="62"/>
        <v>#REF!</v>
      </c>
      <c r="AI59" s="232" t="e">
        <f t="shared" si="62"/>
        <v>#REF!</v>
      </c>
      <c r="AJ59" s="232" t="e">
        <f t="shared" si="62"/>
        <v>#REF!</v>
      </c>
      <c r="AK59" s="18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1" s="1" customFormat="1" ht="20.25" hidden="1" customHeight="1" x14ac:dyDescent="0.2">
      <c r="A60" s="14"/>
      <c r="B60" s="35">
        <f>B52+1</f>
        <v>8</v>
      </c>
      <c r="C60" s="27">
        <v>1</v>
      </c>
      <c r="D60" s="563"/>
      <c r="E60" s="254" t="s">
        <v>120</v>
      </c>
      <c r="F60" s="105" t="s">
        <v>29</v>
      </c>
      <c r="G60" s="106">
        <f>IFERROR(G55*G56/100*(100-G59)/100,0)</f>
        <v>0</v>
      </c>
      <c r="H60" s="106">
        <f>IFERROR(H55*H56/100*(100-H59)/100,0)</f>
        <v>0</v>
      </c>
      <c r="I60" s="106">
        <f t="shared" ref="I60:AJ60" si="63">IFERROR(I55*I56/100*(100-I59)/100,0)</f>
        <v>0</v>
      </c>
      <c r="J60" s="106">
        <f t="shared" si="63"/>
        <v>0</v>
      </c>
      <c r="K60" s="106">
        <f t="shared" si="63"/>
        <v>0</v>
      </c>
      <c r="L60" s="106">
        <f t="shared" si="63"/>
        <v>0</v>
      </c>
      <c r="M60" s="106">
        <f t="shared" si="63"/>
        <v>0</v>
      </c>
      <c r="N60" s="106">
        <f t="shared" si="63"/>
        <v>0</v>
      </c>
      <c r="O60" s="106">
        <f t="shared" si="63"/>
        <v>0</v>
      </c>
      <c r="P60" s="106">
        <f t="shared" si="63"/>
        <v>0</v>
      </c>
      <c r="Q60" s="106">
        <f t="shared" si="63"/>
        <v>0</v>
      </c>
      <c r="R60" s="106">
        <f t="shared" si="63"/>
        <v>0</v>
      </c>
      <c r="S60" s="106">
        <f t="shared" si="63"/>
        <v>0</v>
      </c>
      <c r="T60" s="106">
        <f t="shared" si="63"/>
        <v>0</v>
      </c>
      <c r="U60" s="106">
        <f t="shared" si="63"/>
        <v>0</v>
      </c>
      <c r="V60" s="106">
        <f t="shared" si="63"/>
        <v>0</v>
      </c>
      <c r="W60" s="106">
        <f t="shared" si="63"/>
        <v>0</v>
      </c>
      <c r="X60" s="106">
        <f t="shared" si="63"/>
        <v>0</v>
      </c>
      <c r="Y60" s="106">
        <f t="shared" si="63"/>
        <v>0</v>
      </c>
      <c r="Z60" s="106">
        <f t="shared" si="63"/>
        <v>0</v>
      </c>
      <c r="AA60" s="106">
        <f t="shared" si="63"/>
        <v>0</v>
      </c>
      <c r="AB60" s="106">
        <f t="shared" si="63"/>
        <v>0</v>
      </c>
      <c r="AC60" s="106">
        <f t="shared" si="63"/>
        <v>0</v>
      </c>
      <c r="AD60" s="106">
        <f t="shared" si="63"/>
        <v>0</v>
      </c>
      <c r="AE60" s="106">
        <f t="shared" si="63"/>
        <v>0</v>
      </c>
      <c r="AF60" s="106">
        <f t="shared" si="63"/>
        <v>0</v>
      </c>
      <c r="AG60" s="106">
        <f t="shared" si="63"/>
        <v>0</v>
      </c>
      <c r="AH60" s="106">
        <f t="shared" si="63"/>
        <v>0</v>
      </c>
      <c r="AI60" s="106">
        <f t="shared" si="63"/>
        <v>0</v>
      </c>
      <c r="AJ60" s="106">
        <f t="shared" si="63"/>
        <v>0</v>
      </c>
      <c r="AK60" s="18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</row>
    <row r="61" spans="1:61" s="1" customFormat="1" ht="20.25" hidden="1" customHeight="1" x14ac:dyDescent="0.2">
      <c r="A61" s="14"/>
      <c r="B61" s="27"/>
      <c r="C61" s="27">
        <f>C60+1</f>
        <v>2</v>
      </c>
      <c r="D61" s="563"/>
      <c r="E61" s="254" t="s">
        <v>120</v>
      </c>
      <c r="F61" s="105" t="s">
        <v>46</v>
      </c>
      <c r="G61" s="113">
        <f>IFERROR(G58/100*G60,0)</f>
        <v>0</v>
      </c>
      <c r="H61" s="113">
        <f>IFERROR(H58/100*H60,0)</f>
        <v>0</v>
      </c>
      <c r="I61" s="113">
        <f t="shared" ref="I61:AJ61" si="64">IFERROR(I58/100*I60,0)</f>
        <v>0</v>
      </c>
      <c r="J61" s="113">
        <f t="shared" si="64"/>
        <v>0</v>
      </c>
      <c r="K61" s="113">
        <f t="shared" si="64"/>
        <v>0</v>
      </c>
      <c r="L61" s="113">
        <f t="shared" si="64"/>
        <v>0</v>
      </c>
      <c r="M61" s="113">
        <f t="shared" si="64"/>
        <v>0</v>
      </c>
      <c r="N61" s="113">
        <f t="shared" si="64"/>
        <v>0</v>
      </c>
      <c r="O61" s="113">
        <f t="shared" si="64"/>
        <v>0</v>
      </c>
      <c r="P61" s="113">
        <f t="shared" si="64"/>
        <v>0</v>
      </c>
      <c r="Q61" s="113">
        <f t="shared" si="64"/>
        <v>0</v>
      </c>
      <c r="R61" s="113">
        <f t="shared" si="64"/>
        <v>0</v>
      </c>
      <c r="S61" s="113">
        <f t="shared" si="64"/>
        <v>0</v>
      </c>
      <c r="T61" s="113">
        <f t="shared" si="64"/>
        <v>0</v>
      </c>
      <c r="U61" s="113">
        <f t="shared" si="64"/>
        <v>0</v>
      </c>
      <c r="V61" s="113">
        <f t="shared" si="64"/>
        <v>0</v>
      </c>
      <c r="W61" s="113">
        <f t="shared" si="64"/>
        <v>0</v>
      </c>
      <c r="X61" s="113">
        <f t="shared" si="64"/>
        <v>0</v>
      </c>
      <c r="Y61" s="113">
        <f t="shared" si="64"/>
        <v>0</v>
      </c>
      <c r="Z61" s="113">
        <f t="shared" si="64"/>
        <v>0</v>
      </c>
      <c r="AA61" s="113">
        <f t="shared" si="64"/>
        <v>0</v>
      </c>
      <c r="AB61" s="113">
        <f t="shared" si="64"/>
        <v>0</v>
      </c>
      <c r="AC61" s="113">
        <f t="shared" si="64"/>
        <v>0</v>
      </c>
      <c r="AD61" s="113">
        <f t="shared" si="64"/>
        <v>0</v>
      </c>
      <c r="AE61" s="113">
        <f t="shared" si="64"/>
        <v>0</v>
      </c>
      <c r="AF61" s="113">
        <f t="shared" si="64"/>
        <v>0</v>
      </c>
      <c r="AG61" s="113">
        <f t="shared" si="64"/>
        <v>0</v>
      </c>
      <c r="AH61" s="113">
        <f t="shared" si="64"/>
        <v>0</v>
      </c>
      <c r="AI61" s="113">
        <f t="shared" si="64"/>
        <v>0</v>
      </c>
      <c r="AJ61" s="113">
        <f t="shared" si="64"/>
        <v>0</v>
      </c>
      <c r="AK61" s="18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1" s="1" customFormat="1" ht="20.25" hidden="1" customHeight="1" x14ac:dyDescent="0.2">
      <c r="A62" s="14"/>
      <c r="B62" s="14"/>
      <c r="C62" s="27">
        <v>3</v>
      </c>
      <c r="D62" s="563"/>
      <c r="E62" s="254" t="s">
        <v>119</v>
      </c>
      <c r="F62" s="105" t="s">
        <v>95</v>
      </c>
      <c r="G62" s="106">
        <f>IFERROR(G55*G56/88,0)</f>
        <v>0</v>
      </c>
      <c r="H62" s="106">
        <f t="shared" ref="H62:AJ62" si="65">IFERROR(H55*H56/88,0)</f>
        <v>0</v>
      </c>
      <c r="I62" s="106">
        <f t="shared" si="65"/>
        <v>0</v>
      </c>
      <c r="J62" s="106">
        <f t="shared" si="65"/>
        <v>0</v>
      </c>
      <c r="K62" s="106">
        <f t="shared" si="65"/>
        <v>0</v>
      </c>
      <c r="L62" s="106">
        <f t="shared" si="65"/>
        <v>0</v>
      </c>
      <c r="M62" s="106">
        <f t="shared" si="65"/>
        <v>0</v>
      </c>
      <c r="N62" s="106">
        <f t="shared" si="65"/>
        <v>0</v>
      </c>
      <c r="O62" s="106">
        <f t="shared" si="65"/>
        <v>0</v>
      </c>
      <c r="P62" s="106">
        <f t="shared" si="65"/>
        <v>0</v>
      </c>
      <c r="Q62" s="106">
        <f t="shared" si="65"/>
        <v>0</v>
      </c>
      <c r="R62" s="106">
        <f t="shared" si="65"/>
        <v>0</v>
      </c>
      <c r="S62" s="106">
        <f t="shared" si="65"/>
        <v>0</v>
      </c>
      <c r="T62" s="106">
        <f t="shared" si="65"/>
        <v>0</v>
      </c>
      <c r="U62" s="106">
        <f t="shared" si="65"/>
        <v>0</v>
      </c>
      <c r="V62" s="106">
        <f t="shared" si="65"/>
        <v>0</v>
      </c>
      <c r="W62" s="106">
        <f t="shared" si="65"/>
        <v>0</v>
      </c>
      <c r="X62" s="106">
        <f t="shared" si="65"/>
        <v>0</v>
      </c>
      <c r="Y62" s="106">
        <f t="shared" si="65"/>
        <v>0</v>
      </c>
      <c r="Z62" s="106">
        <f t="shared" si="65"/>
        <v>0</v>
      </c>
      <c r="AA62" s="106">
        <f t="shared" si="65"/>
        <v>0</v>
      </c>
      <c r="AB62" s="106">
        <f t="shared" si="65"/>
        <v>0</v>
      </c>
      <c r="AC62" s="106">
        <f t="shared" si="65"/>
        <v>0</v>
      </c>
      <c r="AD62" s="106">
        <f t="shared" si="65"/>
        <v>0</v>
      </c>
      <c r="AE62" s="106">
        <f t="shared" si="65"/>
        <v>0</v>
      </c>
      <c r="AF62" s="106">
        <f t="shared" si="65"/>
        <v>0</v>
      </c>
      <c r="AG62" s="106">
        <f t="shared" si="65"/>
        <v>0</v>
      </c>
      <c r="AH62" s="106">
        <f t="shared" si="65"/>
        <v>0</v>
      </c>
      <c r="AI62" s="106">
        <f t="shared" si="65"/>
        <v>0</v>
      </c>
      <c r="AJ62" s="106">
        <f t="shared" si="65"/>
        <v>0</v>
      </c>
      <c r="AK62" s="18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</row>
    <row r="63" spans="1:61" s="1" customFormat="1" ht="20.25" customHeight="1" x14ac:dyDescent="0.2">
      <c r="A63" s="14"/>
      <c r="B63" s="14"/>
      <c r="C63" s="14"/>
      <c r="D63" s="563"/>
      <c r="E63" s="551" t="e">
        <f>'Gruppe 1'!#REF!</f>
        <v>#REF!</v>
      </c>
      <c r="F63" s="53" t="str">
        <f>$F$6</f>
        <v>FM-Menge (kg)</v>
      </c>
      <c r="G63" s="104"/>
      <c r="H63" s="121" t="str">
        <f t="shared" ref="H63:V63" si="66">IFERROR(G63*H$164/G$164,"-")</f>
        <v>-</v>
      </c>
      <c r="I63" s="121" t="str">
        <f t="shared" si="66"/>
        <v>-</v>
      </c>
      <c r="J63" s="121" t="str">
        <f t="shared" si="66"/>
        <v>-</v>
      </c>
      <c r="K63" s="121" t="str">
        <f t="shared" si="66"/>
        <v>-</v>
      </c>
      <c r="L63" s="121" t="str">
        <f t="shared" si="66"/>
        <v>-</v>
      </c>
      <c r="M63" s="121" t="str">
        <f t="shared" si="66"/>
        <v>-</v>
      </c>
      <c r="N63" s="121" t="str">
        <f t="shared" si="66"/>
        <v>-</v>
      </c>
      <c r="O63" s="121" t="str">
        <f t="shared" si="66"/>
        <v>-</v>
      </c>
      <c r="P63" s="121" t="str">
        <f t="shared" si="66"/>
        <v>-</v>
      </c>
      <c r="Q63" s="121" t="str">
        <f t="shared" si="66"/>
        <v>-</v>
      </c>
      <c r="R63" s="121" t="str">
        <f t="shared" si="66"/>
        <v>-</v>
      </c>
      <c r="S63" s="121" t="str">
        <f t="shared" si="66"/>
        <v>-</v>
      </c>
      <c r="T63" s="121" t="str">
        <f t="shared" si="66"/>
        <v>-</v>
      </c>
      <c r="U63" s="121" t="str">
        <f t="shared" si="66"/>
        <v>-</v>
      </c>
      <c r="V63" s="121" t="str">
        <f t="shared" si="66"/>
        <v>-</v>
      </c>
      <c r="W63" s="121" t="str">
        <f>IFERROR(J63*W$164/J$164,"-")</f>
        <v>-</v>
      </c>
      <c r="X63" s="121" t="str">
        <f>IFERROR(W63*X$164/W$164,"-")</f>
        <v>-</v>
      </c>
      <c r="Y63" s="121" t="str">
        <f>IFERROR(X63*Y$164/X$164,"-")</f>
        <v>-</v>
      </c>
      <c r="Z63" s="121" t="str">
        <f>IFERROR(Y63*Z$164/Y$164,"-")</f>
        <v>-</v>
      </c>
      <c r="AA63" s="121" t="str">
        <f>IFERROR(Z63*AA$164/Z$164,"-")</f>
        <v>-</v>
      </c>
      <c r="AB63" s="121" t="str">
        <f>IFERROR(AA63*AB$164/AA$164,"-")</f>
        <v>-</v>
      </c>
      <c r="AC63" s="121" t="str">
        <f>IFERROR(P63*AC$164/P$164,"-")</f>
        <v>-</v>
      </c>
      <c r="AD63" s="121" t="str">
        <f t="shared" ref="AD63:AJ63" si="67">IFERROR(AC63*AD$164/AC$164,"-")</f>
        <v>-</v>
      </c>
      <c r="AE63" s="121" t="str">
        <f t="shared" si="67"/>
        <v>-</v>
      </c>
      <c r="AF63" s="121" t="str">
        <f t="shared" si="67"/>
        <v>-</v>
      </c>
      <c r="AG63" s="121" t="str">
        <f t="shared" si="67"/>
        <v>-</v>
      </c>
      <c r="AH63" s="121" t="str">
        <f t="shared" si="67"/>
        <v>-</v>
      </c>
      <c r="AI63" s="121" t="str">
        <f t="shared" si="67"/>
        <v>-</v>
      </c>
      <c r="AJ63" s="121" t="str">
        <f t="shared" si="67"/>
        <v>-</v>
      </c>
      <c r="AK63" s="18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1" s="1" customFormat="1" ht="20.25" customHeight="1" x14ac:dyDescent="0.2">
      <c r="A64" s="14"/>
      <c r="B64" s="14"/>
      <c r="C64" s="14"/>
      <c r="D64" s="563"/>
      <c r="E64" s="552"/>
      <c r="F64" s="53" t="s">
        <v>4</v>
      </c>
      <c r="G64" s="172" t="e">
        <f>'Gruppe 1'!#REF!</f>
        <v>#REF!</v>
      </c>
      <c r="H64" s="114" t="e">
        <f>G64</f>
        <v>#REF!</v>
      </c>
      <c r="I64" s="114" t="e">
        <f t="shared" ref="I64:V65" si="68">H64</f>
        <v>#REF!</v>
      </c>
      <c r="J64" s="114" t="e">
        <f t="shared" si="68"/>
        <v>#REF!</v>
      </c>
      <c r="K64" s="114" t="e">
        <f t="shared" si="68"/>
        <v>#REF!</v>
      </c>
      <c r="L64" s="114" t="e">
        <f t="shared" si="68"/>
        <v>#REF!</v>
      </c>
      <c r="M64" s="114" t="e">
        <f t="shared" si="68"/>
        <v>#REF!</v>
      </c>
      <c r="N64" s="114" t="e">
        <f t="shared" si="68"/>
        <v>#REF!</v>
      </c>
      <c r="O64" s="114" t="e">
        <f t="shared" si="68"/>
        <v>#REF!</v>
      </c>
      <c r="P64" s="114" t="e">
        <f t="shared" si="68"/>
        <v>#REF!</v>
      </c>
      <c r="Q64" s="114" t="e">
        <f t="shared" si="68"/>
        <v>#REF!</v>
      </c>
      <c r="R64" s="114" t="e">
        <f t="shared" si="68"/>
        <v>#REF!</v>
      </c>
      <c r="S64" s="114" t="e">
        <f t="shared" si="68"/>
        <v>#REF!</v>
      </c>
      <c r="T64" s="114" t="e">
        <f t="shared" si="68"/>
        <v>#REF!</v>
      </c>
      <c r="U64" s="114" t="e">
        <f t="shared" si="68"/>
        <v>#REF!</v>
      </c>
      <c r="V64" s="114" t="e">
        <f t="shared" si="68"/>
        <v>#REF!</v>
      </c>
      <c r="W64" s="114" t="e">
        <f>J64</f>
        <v>#REF!</v>
      </c>
      <c r="X64" s="114" t="e">
        <f t="shared" ref="X64:AB65" si="69">W64</f>
        <v>#REF!</v>
      </c>
      <c r="Y64" s="114" t="e">
        <f t="shared" si="69"/>
        <v>#REF!</v>
      </c>
      <c r="Z64" s="114" t="e">
        <f t="shared" si="69"/>
        <v>#REF!</v>
      </c>
      <c r="AA64" s="114" t="e">
        <f t="shared" si="69"/>
        <v>#REF!</v>
      </c>
      <c r="AB64" s="114" t="e">
        <f t="shared" si="69"/>
        <v>#REF!</v>
      </c>
      <c r="AC64" s="114" t="e">
        <f>P64</f>
        <v>#REF!</v>
      </c>
      <c r="AD64" s="114" t="e">
        <f t="shared" ref="AD64:AJ64" si="70">AC64</f>
        <v>#REF!</v>
      </c>
      <c r="AE64" s="114" t="e">
        <f t="shared" si="70"/>
        <v>#REF!</v>
      </c>
      <c r="AF64" s="114" t="e">
        <f t="shared" si="70"/>
        <v>#REF!</v>
      </c>
      <c r="AG64" s="114" t="e">
        <f t="shared" si="70"/>
        <v>#REF!</v>
      </c>
      <c r="AH64" s="114" t="e">
        <f t="shared" si="70"/>
        <v>#REF!</v>
      </c>
      <c r="AI64" s="114" t="e">
        <f t="shared" si="70"/>
        <v>#REF!</v>
      </c>
      <c r="AJ64" s="114" t="e">
        <f t="shared" si="70"/>
        <v>#REF!</v>
      </c>
      <c r="AK64" s="18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s="1" customFormat="1" ht="20.25" customHeight="1" x14ac:dyDescent="0.2">
      <c r="A65" s="14"/>
      <c r="B65" s="14"/>
      <c r="C65" s="14"/>
      <c r="D65" s="563"/>
      <c r="E65" s="552"/>
      <c r="F65" s="53" t="s">
        <v>47</v>
      </c>
      <c r="G65" s="112" t="e">
        <f>'Gruppe 1'!#REF!</f>
        <v>#REF!</v>
      </c>
      <c r="H65" s="116" t="e">
        <f t="shared" ref="H65:AJ65" si="71">G65</f>
        <v>#REF!</v>
      </c>
      <c r="I65" s="116" t="e">
        <f t="shared" si="71"/>
        <v>#REF!</v>
      </c>
      <c r="J65" s="116" t="e">
        <f t="shared" si="71"/>
        <v>#REF!</v>
      </c>
      <c r="K65" s="116" t="e">
        <f t="shared" si="71"/>
        <v>#REF!</v>
      </c>
      <c r="L65" s="116" t="e">
        <f t="shared" si="71"/>
        <v>#REF!</v>
      </c>
      <c r="M65" s="116" t="e">
        <f t="shared" si="71"/>
        <v>#REF!</v>
      </c>
      <c r="N65" s="116" t="e">
        <f t="shared" si="71"/>
        <v>#REF!</v>
      </c>
      <c r="O65" s="116" t="e">
        <f t="shared" si="71"/>
        <v>#REF!</v>
      </c>
      <c r="P65" s="116" t="e">
        <f t="shared" si="71"/>
        <v>#REF!</v>
      </c>
      <c r="Q65" s="116" t="e">
        <f t="shared" si="71"/>
        <v>#REF!</v>
      </c>
      <c r="R65" s="116" t="e">
        <f t="shared" si="68"/>
        <v>#REF!</v>
      </c>
      <c r="S65" s="116" t="e">
        <f t="shared" si="68"/>
        <v>#REF!</v>
      </c>
      <c r="T65" s="116" t="e">
        <f t="shared" si="68"/>
        <v>#REF!</v>
      </c>
      <c r="U65" s="116" t="e">
        <f t="shared" si="68"/>
        <v>#REF!</v>
      </c>
      <c r="V65" s="116" t="e">
        <f t="shared" si="68"/>
        <v>#REF!</v>
      </c>
      <c r="W65" s="116" t="e">
        <f>J65</f>
        <v>#REF!</v>
      </c>
      <c r="X65" s="116" t="e">
        <f t="shared" si="69"/>
        <v>#REF!</v>
      </c>
      <c r="Y65" s="116" t="e">
        <f t="shared" si="69"/>
        <v>#REF!</v>
      </c>
      <c r="Z65" s="116" t="e">
        <f t="shared" si="69"/>
        <v>#REF!</v>
      </c>
      <c r="AA65" s="116" t="e">
        <f t="shared" si="69"/>
        <v>#REF!</v>
      </c>
      <c r="AB65" s="116" t="e">
        <f t="shared" si="69"/>
        <v>#REF!</v>
      </c>
      <c r="AC65" s="116" t="e">
        <f>P65</f>
        <v>#REF!</v>
      </c>
      <c r="AD65" s="116" t="e">
        <f t="shared" si="71"/>
        <v>#REF!</v>
      </c>
      <c r="AE65" s="116" t="e">
        <f t="shared" si="71"/>
        <v>#REF!</v>
      </c>
      <c r="AF65" s="116" t="e">
        <f t="shared" si="71"/>
        <v>#REF!</v>
      </c>
      <c r="AG65" s="116" t="e">
        <f t="shared" si="71"/>
        <v>#REF!</v>
      </c>
      <c r="AH65" s="116" t="e">
        <f t="shared" si="71"/>
        <v>#REF!</v>
      </c>
      <c r="AI65" s="116" t="e">
        <f t="shared" si="71"/>
        <v>#REF!</v>
      </c>
      <c r="AJ65" s="116" t="e">
        <f t="shared" si="71"/>
        <v>#REF!</v>
      </c>
      <c r="AK65" s="18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s="1" customFormat="1" ht="20.25" hidden="1" customHeight="1" x14ac:dyDescent="0.2">
      <c r="A66" s="14"/>
      <c r="B66" s="14"/>
      <c r="C66" s="14"/>
      <c r="D66" s="563"/>
      <c r="E66" s="552"/>
      <c r="F66" s="53" t="s">
        <v>102</v>
      </c>
      <c r="G66" s="219">
        <f>IFERROR(G65*100/G64,0)</f>
        <v>0</v>
      </c>
      <c r="H66" s="219">
        <f t="shared" ref="H66:AJ66" si="72">IFERROR(H65*100/H64,0)</f>
        <v>0</v>
      </c>
      <c r="I66" s="219">
        <f t="shared" si="72"/>
        <v>0</v>
      </c>
      <c r="J66" s="219">
        <f t="shared" si="72"/>
        <v>0</v>
      </c>
      <c r="K66" s="219">
        <f t="shared" si="72"/>
        <v>0</v>
      </c>
      <c r="L66" s="219">
        <f t="shared" si="72"/>
        <v>0</v>
      </c>
      <c r="M66" s="219">
        <f t="shared" si="72"/>
        <v>0</v>
      </c>
      <c r="N66" s="219">
        <f t="shared" si="72"/>
        <v>0</v>
      </c>
      <c r="O66" s="219">
        <f t="shared" si="72"/>
        <v>0</v>
      </c>
      <c r="P66" s="219">
        <f t="shared" si="72"/>
        <v>0</v>
      </c>
      <c r="Q66" s="219">
        <f t="shared" si="72"/>
        <v>0</v>
      </c>
      <c r="R66" s="219">
        <f t="shared" si="72"/>
        <v>0</v>
      </c>
      <c r="S66" s="219">
        <f t="shared" si="72"/>
        <v>0</v>
      </c>
      <c r="T66" s="219">
        <f t="shared" si="72"/>
        <v>0</v>
      </c>
      <c r="U66" s="219">
        <f t="shared" si="72"/>
        <v>0</v>
      </c>
      <c r="V66" s="219">
        <f t="shared" si="72"/>
        <v>0</v>
      </c>
      <c r="W66" s="219">
        <f t="shared" si="72"/>
        <v>0</v>
      </c>
      <c r="X66" s="219">
        <f t="shared" si="72"/>
        <v>0</v>
      </c>
      <c r="Y66" s="219">
        <f t="shared" si="72"/>
        <v>0</v>
      </c>
      <c r="Z66" s="219">
        <f t="shared" si="72"/>
        <v>0</v>
      </c>
      <c r="AA66" s="219">
        <f t="shared" si="72"/>
        <v>0</v>
      </c>
      <c r="AB66" s="219">
        <f t="shared" si="72"/>
        <v>0</v>
      </c>
      <c r="AC66" s="219">
        <f t="shared" si="72"/>
        <v>0</v>
      </c>
      <c r="AD66" s="219">
        <f t="shared" si="72"/>
        <v>0</v>
      </c>
      <c r="AE66" s="219">
        <f t="shared" si="72"/>
        <v>0</v>
      </c>
      <c r="AF66" s="219">
        <f t="shared" si="72"/>
        <v>0</v>
      </c>
      <c r="AG66" s="219">
        <f t="shared" si="72"/>
        <v>0</v>
      </c>
      <c r="AH66" s="219">
        <f t="shared" si="72"/>
        <v>0</v>
      </c>
      <c r="AI66" s="219">
        <f t="shared" si="72"/>
        <v>0</v>
      </c>
      <c r="AJ66" s="219">
        <f t="shared" si="72"/>
        <v>0</v>
      </c>
      <c r="AK66" s="18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</row>
    <row r="67" spans="1:61" s="1" customFormat="1" ht="20.25" customHeight="1" x14ac:dyDescent="0.2">
      <c r="A67" s="14"/>
      <c r="B67" s="14"/>
      <c r="C67" s="14"/>
      <c r="D67" s="563"/>
      <c r="E67" s="553"/>
      <c r="F67" s="53" t="s">
        <v>105</v>
      </c>
      <c r="G67" s="232" t="e">
        <f>'Gruppe 1'!#REF!</f>
        <v>#REF!</v>
      </c>
      <c r="H67" s="232" t="e">
        <f>G67</f>
        <v>#REF!</v>
      </c>
      <c r="I67" s="232" t="e">
        <f t="shared" ref="I67:AJ67" si="73">H67</f>
        <v>#REF!</v>
      </c>
      <c r="J67" s="232" t="e">
        <f t="shared" si="73"/>
        <v>#REF!</v>
      </c>
      <c r="K67" s="232" t="e">
        <f t="shared" si="73"/>
        <v>#REF!</v>
      </c>
      <c r="L67" s="232" t="e">
        <f t="shared" si="73"/>
        <v>#REF!</v>
      </c>
      <c r="M67" s="232" t="e">
        <f t="shared" si="73"/>
        <v>#REF!</v>
      </c>
      <c r="N67" s="232" t="e">
        <f t="shared" si="73"/>
        <v>#REF!</v>
      </c>
      <c r="O67" s="232" t="e">
        <f t="shared" si="73"/>
        <v>#REF!</v>
      </c>
      <c r="P67" s="232" t="e">
        <f t="shared" si="73"/>
        <v>#REF!</v>
      </c>
      <c r="Q67" s="232" t="e">
        <f t="shared" si="73"/>
        <v>#REF!</v>
      </c>
      <c r="R67" s="232" t="e">
        <f t="shared" si="73"/>
        <v>#REF!</v>
      </c>
      <c r="S67" s="232" t="e">
        <f t="shared" si="73"/>
        <v>#REF!</v>
      </c>
      <c r="T67" s="232" t="e">
        <f t="shared" si="73"/>
        <v>#REF!</v>
      </c>
      <c r="U67" s="232" t="e">
        <f t="shared" si="73"/>
        <v>#REF!</v>
      </c>
      <c r="V67" s="232" t="e">
        <f t="shared" si="73"/>
        <v>#REF!</v>
      </c>
      <c r="W67" s="232" t="e">
        <f t="shared" si="73"/>
        <v>#REF!</v>
      </c>
      <c r="X67" s="232" t="e">
        <f t="shared" si="73"/>
        <v>#REF!</v>
      </c>
      <c r="Y67" s="232" t="e">
        <f t="shared" si="73"/>
        <v>#REF!</v>
      </c>
      <c r="Z67" s="232" t="e">
        <f t="shared" si="73"/>
        <v>#REF!</v>
      </c>
      <c r="AA67" s="232" t="e">
        <f t="shared" si="73"/>
        <v>#REF!</v>
      </c>
      <c r="AB67" s="232" t="e">
        <f t="shared" si="73"/>
        <v>#REF!</v>
      </c>
      <c r="AC67" s="232" t="e">
        <f t="shared" si="73"/>
        <v>#REF!</v>
      </c>
      <c r="AD67" s="232" t="e">
        <f t="shared" si="73"/>
        <v>#REF!</v>
      </c>
      <c r="AE67" s="232" t="e">
        <f t="shared" si="73"/>
        <v>#REF!</v>
      </c>
      <c r="AF67" s="232" t="e">
        <f t="shared" si="73"/>
        <v>#REF!</v>
      </c>
      <c r="AG67" s="232" t="e">
        <f t="shared" si="73"/>
        <v>#REF!</v>
      </c>
      <c r="AH67" s="232" t="e">
        <f t="shared" si="73"/>
        <v>#REF!</v>
      </c>
      <c r="AI67" s="232" t="e">
        <f t="shared" si="73"/>
        <v>#REF!</v>
      </c>
      <c r="AJ67" s="232" t="e">
        <f t="shared" si="73"/>
        <v>#REF!</v>
      </c>
      <c r="AK67" s="18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</row>
    <row r="68" spans="1:61" s="1" customFormat="1" ht="20.25" hidden="1" customHeight="1" x14ac:dyDescent="0.2">
      <c r="A68" s="14"/>
      <c r="B68" s="35">
        <f>B60+1</f>
        <v>9</v>
      </c>
      <c r="C68" s="27">
        <v>1</v>
      </c>
      <c r="D68" s="563"/>
      <c r="E68" s="254" t="s">
        <v>120</v>
      </c>
      <c r="F68" s="105" t="s">
        <v>29</v>
      </c>
      <c r="G68" s="106">
        <f>IFERROR(G63*G64/100*(100-G67)/100,0)</f>
        <v>0</v>
      </c>
      <c r="H68" s="106">
        <f>IFERROR(H63*H64/100*(100-H67)/100,0)</f>
        <v>0</v>
      </c>
      <c r="I68" s="106">
        <f t="shared" ref="I68:AJ68" si="74">IFERROR(I63*I64/100*(100-I67)/100,0)</f>
        <v>0</v>
      </c>
      <c r="J68" s="106">
        <f t="shared" si="74"/>
        <v>0</v>
      </c>
      <c r="K68" s="106">
        <f t="shared" si="74"/>
        <v>0</v>
      </c>
      <c r="L68" s="106">
        <f t="shared" si="74"/>
        <v>0</v>
      </c>
      <c r="M68" s="106">
        <f t="shared" si="74"/>
        <v>0</v>
      </c>
      <c r="N68" s="106">
        <f t="shared" si="74"/>
        <v>0</v>
      </c>
      <c r="O68" s="106">
        <f t="shared" si="74"/>
        <v>0</v>
      </c>
      <c r="P68" s="106">
        <f t="shared" si="74"/>
        <v>0</v>
      </c>
      <c r="Q68" s="106">
        <f t="shared" si="74"/>
        <v>0</v>
      </c>
      <c r="R68" s="106">
        <f t="shared" si="74"/>
        <v>0</v>
      </c>
      <c r="S68" s="106">
        <f t="shared" si="74"/>
        <v>0</v>
      </c>
      <c r="T68" s="106">
        <f t="shared" si="74"/>
        <v>0</v>
      </c>
      <c r="U68" s="106">
        <f t="shared" si="74"/>
        <v>0</v>
      </c>
      <c r="V68" s="106">
        <f t="shared" si="74"/>
        <v>0</v>
      </c>
      <c r="W68" s="106">
        <f t="shared" si="74"/>
        <v>0</v>
      </c>
      <c r="X68" s="106">
        <f t="shared" si="74"/>
        <v>0</v>
      </c>
      <c r="Y68" s="106">
        <f t="shared" si="74"/>
        <v>0</v>
      </c>
      <c r="Z68" s="106">
        <f t="shared" si="74"/>
        <v>0</v>
      </c>
      <c r="AA68" s="106">
        <f t="shared" si="74"/>
        <v>0</v>
      </c>
      <c r="AB68" s="106">
        <f t="shared" si="74"/>
        <v>0</v>
      </c>
      <c r="AC68" s="106">
        <f t="shared" si="74"/>
        <v>0</v>
      </c>
      <c r="AD68" s="106">
        <f t="shared" si="74"/>
        <v>0</v>
      </c>
      <c r="AE68" s="106">
        <f t="shared" si="74"/>
        <v>0</v>
      </c>
      <c r="AF68" s="106">
        <f t="shared" si="74"/>
        <v>0</v>
      </c>
      <c r="AG68" s="106">
        <f t="shared" si="74"/>
        <v>0</v>
      </c>
      <c r="AH68" s="106">
        <f t="shared" si="74"/>
        <v>0</v>
      </c>
      <c r="AI68" s="106">
        <f t="shared" si="74"/>
        <v>0</v>
      </c>
      <c r="AJ68" s="106">
        <f t="shared" si="74"/>
        <v>0</v>
      </c>
      <c r="AK68" s="18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</row>
    <row r="69" spans="1:61" s="1" customFormat="1" ht="20.25" hidden="1" customHeight="1" x14ac:dyDescent="0.2">
      <c r="A69" s="14"/>
      <c r="B69" s="27"/>
      <c r="C69" s="27">
        <f>C68+1</f>
        <v>2</v>
      </c>
      <c r="D69" s="563"/>
      <c r="E69" s="254" t="s">
        <v>120</v>
      </c>
      <c r="F69" s="105" t="s">
        <v>46</v>
      </c>
      <c r="G69" s="113">
        <f>IFERROR(G66/100*G68,0)</f>
        <v>0</v>
      </c>
      <c r="H69" s="113">
        <f>IFERROR(H66/100*H68,0)</f>
        <v>0</v>
      </c>
      <c r="I69" s="113">
        <f t="shared" ref="I69:AJ69" si="75">IFERROR(I66/100*I68,0)</f>
        <v>0</v>
      </c>
      <c r="J69" s="113">
        <f t="shared" si="75"/>
        <v>0</v>
      </c>
      <c r="K69" s="113">
        <f t="shared" si="75"/>
        <v>0</v>
      </c>
      <c r="L69" s="113">
        <f t="shared" si="75"/>
        <v>0</v>
      </c>
      <c r="M69" s="113">
        <f t="shared" si="75"/>
        <v>0</v>
      </c>
      <c r="N69" s="113">
        <f t="shared" si="75"/>
        <v>0</v>
      </c>
      <c r="O69" s="113">
        <f t="shared" si="75"/>
        <v>0</v>
      </c>
      <c r="P69" s="113">
        <f t="shared" si="75"/>
        <v>0</v>
      </c>
      <c r="Q69" s="113">
        <f t="shared" si="75"/>
        <v>0</v>
      </c>
      <c r="R69" s="113">
        <f t="shared" si="75"/>
        <v>0</v>
      </c>
      <c r="S69" s="113">
        <f t="shared" si="75"/>
        <v>0</v>
      </c>
      <c r="T69" s="113">
        <f t="shared" si="75"/>
        <v>0</v>
      </c>
      <c r="U69" s="113">
        <f t="shared" si="75"/>
        <v>0</v>
      </c>
      <c r="V69" s="113">
        <f t="shared" si="75"/>
        <v>0</v>
      </c>
      <c r="W69" s="113">
        <f t="shared" si="75"/>
        <v>0</v>
      </c>
      <c r="X69" s="113">
        <f t="shared" si="75"/>
        <v>0</v>
      </c>
      <c r="Y69" s="113">
        <f t="shared" si="75"/>
        <v>0</v>
      </c>
      <c r="Z69" s="113">
        <f t="shared" si="75"/>
        <v>0</v>
      </c>
      <c r="AA69" s="113">
        <f t="shared" si="75"/>
        <v>0</v>
      </c>
      <c r="AB69" s="113">
        <f t="shared" si="75"/>
        <v>0</v>
      </c>
      <c r="AC69" s="113">
        <f t="shared" si="75"/>
        <v>0</v>
      </c>
      <c r="AD69" s="113">
        <f t="shared" si="75"/>
        <v>0</v>
      </c>
      <c r="AE69" s="113">
        <f t="shared" si="75"/>
        <v>0</v>
      </c>
      <c r="AF69" s="113">
        <f t="shared" si="75"/>
        <v>0</v>
      </c>
      <c r="AG69" s="113">
        <f t="shared" si="75"/>
        <v>0</v>
      </c>
      <c r="AH69" s="113">
        <f t="shared" si="75"/>
        <v>0</v>
      </c>
      <c r="AI69" s="113">
        <f t="shared" si="75"/>
        <v>0</v>
      </c>
      <c r="AJ69" s="113">
        <f t="shared" si="75"/>
        <v>0</v>
      </c>
      <c r="AK69" s="18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</row>
    <row r="70" spans="1:61" s="1" customFormat="1" ht="20.25" hidden="1" customHeight="1" x14ac:dyDescent="0.2">
      <c r="A70" s="14"/>
      <c r="B70" s="14"/>
      <c r="C70" s="27">
        <v>3</v>
      </c>
      <c r="D70" s="563"/>
      <c r="E70" s="254" t="s">
        <v>119</v>
      </c>
      <c r="F70" s="105" t="s">
        <v>95</v>
      </c>
      <c r="G70" s="106">
        <f>IFERROR(G63*G64/88,0)</f>
        <v>0</v>
      </c>
      <c r="H70" s="106">
        <f t="shared" ref="H70:AJ70" si="76">IFERROR(H63*H64/88,0)</f>
        <v>0</v>
      </c>
      <c r="I70" s="106">
        <f t="shared" si="76"/>
        <v>0</v>
      </c>
      <c r="J70" s="106">
        <f t="shared" si="76"/>
        <v>0</v>
      </c>
      <c r="K70" s="106">
        <f t="shared" si="76"/>
        <v>0</v>
      </c>
      <c r="L70" s="106">
        <f t="shared" si="76"/>
        <v>0</v>
      </c>
      <c r="M70" s="106">
        <f t="shared" si="76"/>
        <v>0</v>
      </c>
      <c r="N70" s="106">
        <f t="shared" si="76"/>
        <v>0</v>
      </c>
      <c r="O70" s="106">
        <f t="shared" si="76"/>
        <v>0</v>
      </c>
      <c r="P70" s="106">
        <f t="shared" si="76"/>
        <v>0</v>
      </c>
      <c r="Q70" s="106">
        <f t="shared" si="76"/>
        <v>0</v>
      </c>
      <c r="R70" s="106">
        <f t="shared" si="76"/>
        <v>0</v>
      </c>
      <c r="S70" s="106">
        <f t="shared" si="76"/>
        <v>0</v>
      </c>
      <c r="T70" s="106">
        <f t="shared" si="76"/>
        <v>0</v>
      </c>
      <c r="U70" s="106">
        <f t="shared" si="76"/>
        <v>0</v>
      </c>
      <c r="V70" s="106">
        <f t="shared" si="76"/>
        <v>0</v>
      </c>
      <c r="W70" s="106">
        <f t="shared" si="76"/>
        <v>0</v>
      </c>
      <c r="X70" s="106">
        <f t="shared" si="76"/>
        <v>0</v>
      </c>
      <c r="Y70" s="106">
        <f t="shared" si="76"/>
        <v>0</v>
      </c>
      <c r="Z70" s="106">
        <f t="shared" si="76"/>
        <v>0</v>
      </c>
      <c r="AA70" s="106">
        <f t="shared" si="76"/>
        <v>0</v>
      </c>
      <c r="AB70" s="106">
        <f t="shared" si="76"/>
        <v>0</v>
      </c>
      <c r="AC70" s="106">
        <f t="shared" si="76"/>
        <v>0</v>
      </c>
      <c r="AD70" s="106">
        <f t="shared" si="76"/>
        <v>0</v>
      </c>
      <c r="AE70" s="106">
        <f t="shared" si="76"/>
        <v>0</v>
      </c>
      <c r="AF70" s="106">
        <f t="shared" si="76"/>
        <v>0</v>
      </c>
      <c r="AG70" s="106">
        <f t="shared" si="76"/>
        <v>0</v>
      </c>
      <c r="AH70" s="106">
        <f t="shared" si="76"/>
        <v>0</v>
      </c>
      <c r="AI70" s="106">
        <f t="shared" si="76"/>
        <v>0</v>
      </c>
      <c r="AJ70" s="106">
        <f t="shared" si="76"/>
        <v>0</v>
      </c>
      <c r="AK70" s="18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</row>
    <row r="71" spans="1:61" s="1" customFormat="1" ht="20.25" customHeight="1" x14ac:dyDescent="0.2">
      <c r="A71" s="14"/>
      <c r="B71" s="14"/>
      <c r="C71" s="14"/>
      <c r="D71" s="563"/>
      <c r="E71" s="551" t="e">
        <f>'Gruppe 1'!#REF!</f>
        <v>#REF!</v>
      </c>
      <c r="F71" s="53" t="str">
        <f>$F$6</f>
        <v>FM-Menge (kg)</v>
      </c>
      <c r="G71" s="104"/>
      <c r="H71" s="121" t="str">
        <f t="shared" ref="H71:V71" si="77">IFERROR(G71*H$164/G$164,"-")</f>
        <v>-</v>
      </c>
      <c r="I71" s="121" t="str">
        <f t="shared" si="77"/>
        <v>-</v>
      </c>
      <c r="J71" s="121" t="str">
        <f t="shared" si="77"/>
        <v>-</v>
      </c>
      <c r="K71" s="121" t="str">
        <f t="shared" si="77"/>
        <v>-</v>
      </c>
      <c r="L71" s="121" t="str">
        <f t="shared" si="77"/>
        <v>-</v>
      </c>
      <c r="M71" s="121" t="str">
        <f t="shared" si="77"/>
        <v>-</v>
      </c>
      <c r="N71" s="121" t="str">
        <f t="shared" si="77"/>
        <v>-</v>
      </c>
      <c r="O71" s="121" t="str">
        <f t="shared" si="77"/>
        <v>-</v>
      </c>
      <c r="P71" s="121" t="str">
        <f t="shared" si="77"/>
        <v>-</v>
      </c>
      <c r="Q71" s="121" t="str">
        <f t="shared" si="77"/>
        <v>-</v>
      </c>
      <c r="R71" s="121" t="str">
        <f t="shared" si="77"/>
        <v>-</v>
      </c>
      <c r="S71" s="121" t="str">
        <f t="shared" si="77"/>
        <v>-</v>
      </c>
      <c r="T71" s="121" t="str">
        <f t="shared" si="77"/>
        <v>-</v>
      </c>
      <c r="U71" s="121" t="str">
        <f t="shared" si="77"/>
        <v>-</v>
      </c>
      <c r="V71" s="121" t="str">
        <f t="shared" si="77"/>
        <v>-</v>
      </c>
      <c r="W71" s="121" t="str">
        <f>IFERROR(J71*W$164/J$164,"-")</f>
        <v>-</v>
      </c>
      <c r="X71" s="121" t="str">
        <f>IFERROR(W71*X$164/W$164,"-")</f>
        <v>-</v>
      </c>
      <c r="Y71" s="121" t="str">
        <f>IFERROR(X71*Y$164/X$164,"-")</f>
        <v>-</v>
      </c>
      <c r="Z71" s="121" t="str">
        <f>IFERROR(Y71*Z$164/Y$164,"-")</f>
        <v>-</v>
      </c>
      <c r="AA71" s="121" t="str">
        <f>IFERROR(Z71*AA$164/Z$164,"-")</f>
        <v>-</v>
      </c>
      <c r="AB71" s="121" t="str">
        <f>IFERROR(AA71*AB$164/AA$164,"-")</f>
        <v>-</v>
      </c>
      <c r="AC71" s="121" t="str">
        <f>IFERROR(P71*AC$164/P$164,"-")</f>
        <v>-</v>
      </c>
      <c r="AD71" s="121" t="str">
        <f t="shared" ref="AD71:AJ71" si="78">IFERROR(AC71*AD$164/AC$164,"-")</f>
        <v>-</v>
      </c>
      <c r="AE71" s="121" t="str">
        <f t="shared" si="78"/>
        <v>-</v>
      </c>
      <c r="AF71" s="121" t="str">
        <f t="shared" si="78"/>
        <v>-</v>
      </c>
      <c r="AG71" s="121" t="str">
        <f t="shared" si="78"/>
        <v>-</v>
      </c>
      <c r="AH71" s="121" t="str">
        <f t="shared" si="78"/>
        <v>-</v>
      </c>
      <c r="AI71" s="121" t="str">
        <f t="shared" si="78"/>
        <v>-</v>
      </c>
      <c r="AJ71" s="121" t="str">
        <f t="shared" si="78"/>
        <v>-</v>
      </c>
      <c r="AK71" s="18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</row>
    <row r="72" spans="1:61" s="1" customFormat="1" ht="20.25" customHeight="1" x14ac:dyDescent="0.2">
      <c r="A72" s="14"/>
      <c r="B72" s="14"/>
      <c r="C72" s="14"/>
      <c r="D72" s="563"/>
      <c r="E72" s="552"/>
      <c r="F72" s="53" t="s">
        <v>4</v>
      </c>
      <c r="G72" s="172" t="e">
        <f>'Gruppe 1'!#REF!</f>
        <v>#REF!</v>
      </c>
      <c r="H72" s="114" t="e">
        <f>G72</f>
        <v>#REF!</v>
      </c>
      <c r="I72" s="114" t="e">
        <f t="shared" ref="I72:V73" si="79">H72</f>
        <v>#REF!</v>
      </c>
      <c r="J72" s="114" t="e">
        <f t="shared" si="79"/>
        <v>#REF!</v>
      </c>
      <c r="K72" s="114" t="e">
        <f t="shared" si="79"/>
        <v>#REF!</v>
      </c>
      <c r="L72" s="114" t="e">
        <f t="shared" si="79"/>
        <v>#REF!</v>
      </c>
      <c r="M72" s="114" t="e">
        <f t="shared" si="79"/>
        <v>#REF!</v>
      </c>
      <c r="N72" s="114" t="e">
        <f t="shared" si="79"/>
        <v>#REF!</v>
      </c>
      <c r="O72" s="114" t="e">
        <f t="shared" si="79"/>
        <v>#REF!</v>
      </c>
      <c r="P72" s="114" t="e">
        <f t="shared" si="79"/>
        <v>#REF!</v>
      </c>
      <c r="Q72" s="114" t="e">
        <f t="shared" si="79"/>
        <v>#REF!</v>
      </c>
      <c r="R72" s="114" t="e">
        <f t="shared" si="79"/>
        <v>#REF!</v>
      </c>
      <c r="S72" s="114" t="e">
        <f t="shared" si="79"/>
        <v>#REF!</v>
      </c>
      <c r="T72" s="114" t="e">
        <f t="shared" si="79"/>
        <v>#REF!</v>
      </c>
      <c r="U72" s="114" t="e">
        <f t="shared" si="79"/>
        <v>#REF!</v>
      </c>
      <c r="V72" s="114" t="e">
        <f t="shared" si="79"/>
        <v>#REF!</v>
      </c>
      <c r="W72" s="114" t="e">
        <f>J72</f>
        <v>#REF!</v>
      </c>
      <c r="X72" s="114" t="e">
        <f t="shared" ref="X72:AB73" si="80">W72</f>
        <v>#REF!</v>
      </c>
      <c r="Y72" s="114" t="e">
        <f t="shared" si="80"/>
        <v>#REF!</v>
      </c>
      <c r="Z72" s="114" t="e">
        <f t="shared" si="80"/>
        <v>#REF!</v>
      </c>
      <c r="AA72" s="114" t="e">
        <f t="shared" si="80"/>
        <v>#REF!</v>
      </c>
      <c r="AB72" s="114" t="e">
        <f t="shared" si="80"/>
        <v>#REF!</v>
      </c>
      <c r="AC72" s="114" t="e">
        <f>P72</f>
        <v>#REF!</v>
      </c>
      <c r="AD72" s="114" t="e">
        <f t="shared" ref="AD72:AJ72" si="81">AC72</f>
        <v>#REF!</v>
      </c>
      <c r="AE72" s="114" t="e">
        <f t="shared" si="81"/>
        <v>#REF!</v>
      </c>
      <c r="AF72" s="114" t="e">
        <f t="shared" si="81"/>
        <v>#REF!</v>
      </c>
      <c r="AG72" s="114" t="e">
        <f t="shared" si="81"/>
        <v>#REF!</v>
      </c>
      <c r="AH72" s="114" t="e">
        <f t="shared" si="81"/>
        <v>#REF!</v>
      </c>
      <c r="AI72" s="114" t="e">
        <f t="shared" si="81"/>
        <v>#REF!</v>
      </c>
      <c r="AJ72" s="114" t="e">
        <f t="shared" si="81"/>
        <v>#REF!</v>
      </c>
      <c r="AK72" s="18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</row>
    <row r="73" spans="1:61" s="1" customFormat="1" ht="20.25" customHeight="1" x14ac:dyDescent="0.2">
      <c r="A73" s="14"/>
      <c r="B73" s="14"/>
      <c r="C73" s="14"/>
      <c r="D73" s="563"/>
      <c r="E73" s="552"/>
      <c r="F73" s="53" t="s">
        <v>47</v>
      </c>
      <c r="G73" s="112" t="e">
        <f>'Gruppe 1'!#REF!</f>
        <v>#REF!</v>
      </c>
      <c r="H73" s="116" t="e">
        <f t="shared" ref="H73:AJ73" si="82">G73</f>
        <v>#REF!</v>
      </c>
      <c r="I73" s="116" t="e">
        <f t="shared" si="82"/>
        <v>#REF!</v>
      </c>
      <c r="J73" s="116" t="e">
        <f t="shared" si="82"/>
        <v>#REF!</v>
      </c>
      <c r="K73" s="116" t="e">
        <f t="shared" si="82"/>
        <v>#REF!</v>
      </c>
      <c r="L73" s="116" t="e">
        <f t="shared" si="82"/>
        <v>#REF!</v>
      </c>
      <c r="M73" s="116" t="e">
        <f t="shared" si="82"/>
        <v>#REF!</v>
      </c>
      <c r="N73" s="116" t="e">
        <f t="shared" si="82"/>
        <v>#REF!</v>
      </c>
      <c r="O73" s="116" t="e">
        <f t="shared" si="82"/>
        <v>#REF!</v>
      </c>
      <c r="P73" s="116" t="e">
        <f t="shared" si="82"/>
        <v>#REF!</v>
      </c>
      <c r="Q73" s="116" t="e">
        <f t="shared" si="82"/>
        <v>#REF!</v>
      </c>
      <c r="R73" s="116" t="e">
        <f t="shared" si="79"/>
        <v>#REF!</v>
      </c>
      <c r="S73" s="116" t="e">
        <f t="shared" si="79"/>
        <v>#REF!</v>
      </c>
      <c r="T73" s="116" t="e">
        <f t="shared" si="79"/>
        <v>#REF!</v>
      </c>
      <c r="U73" s="116" t="e">
        <f t="shared" si="79"/>
        <v>#REF!</v>
      </c>
      <c r="V73" s="116" t="e">
        <f t="shared" si="79"/>
        <v>#REF!</v>
      </c>
      <c r="W73" s="116" t="e">
        <f>J73</f>
        <v>#REF!</v>
      </c>
      <c r="X73" s="116" t="e">
        <f t="shared" si="80"/>
        <v>#REF!</v>
      </c>
      <c r="Y73" s="116" t="e">
        <f t="shared" si="80"/>
        <v>#REF!</v>
      </c>
      <c r="Z73" s="116" t="e">
        <f t="shared" si="80"/>
        <v>#REF!</v>
      </c>
      <c r="AA73" s="116" t="e">
        <f t="shared" si="80"/>
        <v>#REF!</v>
      </c>
      <c r="AB73" s="116" t="e">
        <f t="shared" si="80"/>
        <v>#REF!</v>
      </c>
      <c r="AC73" s="116" t="e">
        <f>P73</f>
        <v>#REF!</v>
      </c>
      <c r="AD73" s="116" t="e">
        <f t="shared" si="82"/>
        <v>#REF!</v>
      </c>
      <c r="AE73" s="116" t="e">
        <f t="shared" si="82"/>
        <v>#REF!</v>
      </c>
      <c r="AF73" s="116" t="e">
        <f t="shared" si="82"/>
        <v>#REF!</v>
      </c>
      <c r="AG73" s="116" t="e">
        <f t="shared" si="82"/>
        <v>#REF!</v>
      </c>
      <c r="AH73" s="116" t="e">
        <f t="shared" si="82"/>
        <v>#REF!</v>
      </c>
      <c r="AI73" s="116" t="e">
        <f t="shared" si="82"/>
        <v>#REF!</v>
      </c>
      <c r="AJ73" s="116" t="e">
        <f t="shared" si="82"/>
        <v>#REF!</v>
      </c>
      <c r="AK73" s="18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4" spans="1:61" s="1" customFormat="1" ht="20.25" hidden="1" customHeight="1" x14ac:dyDescent="0.2">
      <c r="A74" s="14"/>
      <c r="B74" s="14"/>
      <c r="C74" s="14"/>
      <c r="D74" s="563"/>
      <c r="E74" s="552"/>
      <c r="F74" s="53" t="s">
        <v>102</v>
      </c>
      <c r="G74" s="219">
        <f>IFERROR(G73*100/G72,0)</f>
        <v>0</v>
      </c>
      <c r="H74" s="219">
        <f t="shared" ref="H74:AJ74" si="83">IFERROR(H73*100/H72,0)</f>
        <v>0</v>
      </c>
      <c r="I74" s="219">
        <f t="shared" si="83"/>
        <v>0</v>
      </c>
      <c r="J74" s="219">
        <f t="shared" si="83"/>
        <v>0</v>
      </c>
      <c r="K74" s="219">
        <f t="shared" si="83"/>
        <v>0</v>
      </c>
      <c r="L74" s="219">
        <f t="shared" si="83"/>
        <v>0</v>
      </c>
      <c r="M74" s="219">
        <f t="shared" si="83"/>
        <v>0</v>
      </c>
      <c r="N74" s="219">
        <f t="shared" si="83"/>
        <v>0</v>
      </c>
      <c r="O74" s="219">
        <f t="shared" si="83"/>
        <v>0</v>
      </c>
      <c r="P74" s="219">
        <f t="shared" si="83"/>
        <v>0</v>
      </c>
      <c r="Q74" s="219">
        <f t="shared" si="83"/>
        <v>0</v>
      </c>
      <c r="R74" s="219">
        <f t="shared" si="83"/>
        <v>0</v>
      </c>
      <c r="S74" s="219">
        <f t="shared" si="83"/>
        <v>0</v>
      </c>
      <c r="T74" s="219">
        <f t="shared" si="83"/>
        <v>0</v>
      </c>
      <c r="U74" s="219">
        <f t="shared" si="83"/>
        <v>0</v>
      </c>
      <c r="V74" s="219">
        <f t="shared" si="83"/>
        <v>0</v>
      </c>
      <c r="W74" s="219">
        <f t="shared" si="83"/>
        <v>0</v>
      </c>
      <c r="X74" s="219">
        <f t="shared" si="83"/>
        <v>0</v>
      </c>
      <c r="Y74" s="219">
        <f t="shared" si="83"/>
        <v>0</v>
      </c>
      <c r="Z74" s="219">
        <f t="shared" si="83"/>
        <v>0</v>
      </c>
      <c r="AA74" s="219">
        <f t="shared" si="83"/>
        <v>0</v>
      </c>
      <c r="AB74" s="219">
        <f t="shared" si="83"/>
        <v>0</v>
      </c>
      <c r="AC74" s="219">
        <f t="shared" si="83"/>
        <v>0</v>
      </c>
      <c r="AD74" s="219">
        <f t="shared" si="83"/>
        <v>0</v>
      </c>
      <c r="AE74" s="219">
        <f t="shared" si="83"/>
        <v>0</v>
      </c>
      <c r="AF74" s="219">
        <f t="shared" si="83"/>
        <v>0</v>
      </c>
      <c r="AG74" s="219">
        <f t="shared" si="83"/>
        <v>0</v>
      </c>
      <c r="AH74" s="219">
        <f t="shared" si="83"/>
        <v>0</v>
      </c>
      <c r="AI74" s="219">
        <f t="shared" si="83"/>
        <v>0</v>
      </c>
      <c r="AJ74" s="219">
        <f t="shared" si="83"/>
        <v>0</v>
      </c>
      <c r="AK74" s="18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</row>
    <row r="75" spans="1:61" s="1" customFormat="1" ht="20.25" customHeight="1" x14ac:dyDescent="0.2">
      <c r="A75" s="14"/>
      <c r="B75" s="14"/>
      <c r="C75" s="14"/>
      <c r="D75" s="563"/>
      <c r="E75" s="553"/>
      <c r="F75" s="53" t="s">
        <v>105</v>
      </c>
      <c r="G75" s="232" t="e">
        <f>'Gruppe 1'!#REF!</f>
        <v>#REF!</v>
      </c>
      <c r="H75" s="232" t="e">
        <f>G75</f>
        <v>#REF!</v>
      </c>
      <c r="I75" s="232" t="e">
        <f t="shared" ref="I75:AJ75" si="84">H75</f>
        <v>#REF!</v>
      </c>
      <c r="J75" s="232" t="e">
        <f t="shared" si="84"/>
        <v>#REF!</v>
      </c>
      <c r="K75" s="232" t="e">
        <f t="shared" si="84"/>
        <v>#REF!</v>
      </c>
      <c r="L75" s="232" t="e">
        <f t="shared" si="84"/>
        <v>#REF!</v>
      </c>
      <c r="M75" s="232" t="e">
        <f t="shared" si="84"/>
        <v>#REF!</v>
      </c>
      <c r="N75" s="232" t="e">
        <f t="shared" si="84"/>
        <v>#REF!</v>
      </c>
      <c r="O75" s="232" t="e">
        <f t="shared" si="84"/>
        <v>#REF!</v>
      </c>
      <c r="P75" s="232" t="e">
        <f t="shared" si="84"/>
        <v>#REF!</v>
      </c>
      <c r="Q75" s="232" t="e">
        <f t="shared" si="84"/>
        <v>#REF!</v>
      </c>
      <c r="R75" s="232" t="e">
        <f t="shared" si="84"/>
        <v>#REF!</v>
      </c>
      <c r="S75" s="232" t="e">
        <f t="shared" si="84"/>
        <v>#REF!</v>
      </c>
      <c r="T75" s="232" t="e">
        <f t="shared" si="84"/>
        <v>#REF!</v>
      </c>
      <c r="U75" s="232" t="e">
        <f t="shared" si="84"/>
        <v>#REF!</v>
      </c>
      <c r="V75" s="232" t="e">
        <f t="shared" si="84"/>
        <v>#REF!</v>
      </c>
      <c r="W75" s="232" t="e">
        <f t="shared" si="84"/>
        <v>#REF!</v>
      </c>
      <c r="X75" s="232" t="e">
        <f t="shared" si="84"/>
        <v>#REF!</v>
      </c>
      <c r="Y75" s="232" t="e">
        <f t="shared" si="84"/>
        <v>#REF!</v>
      </c>
      <c r="Z75" s="232" t="e">
        <f t="shared" si="84"/>
        <v>#REF!</v>
      </c>
      <c r="AA75" s="232" t="e">
        <f t="shared" si="84"/>
        <v>#REF!</v>
      </c>
      <c r="AB75" s="232" t="e">
        <f t="shared" si="84"/>
        <v>#REF!</v>
      </c>
      <c r="AC75" s="232" t="e">
        <f t="shared" si="84"/>
        <v>#REF!</v>
      </c>
      <c r="AD75" s="232" t="e">
        <f t="shared" si="84"/>
        <v>#REF!</v>
      </c>
      <c r="AE75" s="232" t="e">
        <f t="shared" si="84"/>
        <v>#REF!</v>
      </c>
      <c r="AF75" s="232" t="e">
        <f t="shared" si="84"/>
        <v>#REF!</v>
      </c>
      <c r="AG75" s="232" t="e">
        <f t="shared" si="84"/>
        <v>#REF!</v>
      </c>
      <c r="AH75" s="232" t="e">
        <f t="shared" si="84"/>
        <v>#REF!</v>
      </c>
      <c r="AI75" s="232" t="e">
        <f t="shared" si="84"/>
        <v>#REF!</v>
      </c>
      <c r="AJ75" s="232" t="e">
        <f t="shared" si="84"/>
        <v>#REF!</v>
      </c>
      <c r="AK75" s="18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</row>
    <row r="76" spans="1:61" s="1" customFormat="1" ht="20.25" hidden="1" customHeight="1" x14ac:dyDescent="0.2">
      <c r="A76" s="14"/>
      <c r="B76" s="35">
        <f>B68+1</f>
        <v>10</v>
      </c>
      <c r="C76" s="27">
        <v>1</v>
      </c>
      <c r="D76" s="563"/>
      <c r="E76" s="254" t="s">
        <v>120</v>
      </c>
      <c r="F76" s="105" t="s">
        <v>29</v>
      </c>
      <c r="G76" s="106">
        <f>IFERROR(G71*G72/100*(100-G75)/100,0)</f>
        <v>0</v>
      </c>
      <c r="H76" s="106">
        <f>IFERROR(H71*H72/100*(100-H75)/100,0)</f>
        <v>0</v>
      </c>
      <c r="I76" s="106">
        <f t="shared" ref="I76:AJ76" si="85">IFERROR(I71*I72/100*(100-I75)/100,0)</f>
        <v>0</v>
      </c>
      <c r="J76" s="106">
        <f t="shared" si="85"/>
        <v>0</v>
      </c>
      <c r="K76" s="106">
        <f t="shared" si="85"/>
        <v>0</v>
      </c>
      <c r="L76" s="106">
        <f t="shared" si="85"/>
        <v>0</v>
      </c>
      <c r="M76" s="106">
        <f t="shared" si="85"/>
        <v>0</v>
      </c>
      <c r="N76" s="106">
        <f t="shared" si="85"/>
        <v>0</v>
      </c>
      <c r="O76" s="106">
        <f t="shared" si="85"/>
        <v>0</v>
      </c>
      <c r="P76" s="106">
        <f t="shared" si="85"/>
        <v>0</v>
      </c>
      <c r="Q76" s="106">
        <f t="shared" si="85"/>
        <v>0</v>
      </c>
      <c r="R76" s="106">
        <f t="shared" si="85"/>
        <v>0</v>
      </c>
      <c r="S76" s="106">
        <f t="shared" si="85"/>
        <v>0</v>
      </c>
      <c r="T76" s="106">
        <f t="shared" si="85"/>
        <v>0</v>
      </c>
      <c r="U76" s="106">
        <f t="shared" si="85"/>
        <v>0</v>
      </c>
      <c r="V76" s="106">
        <f t="shared" si="85"/>
        <v>0</v>
      </c>
      <c r="W76" s="106">
        <f t="shared" si="85"/>
        <v>0</v>
      </c>
      <c r="X76" s="106">
        <f t="shared" si="85"/>
        <v>0</v>
      </c>
      <c r="Y76" s="106">
        <f t="shared" si="85"/>
        <v>0</v>
      </c>
      <c r="Z76" s="106">
        <f t="shared" si="85"/>
        <v>0</v>
      </c>
      <c r="AA76" s="106">
        <f t="shared" si="85"/>
        <v>0</v>
      </c>
      <c r="AB76" s="106">
        <f t="shared" si="85"/>
        <v>0</v>
      </c>
      <c r="AC76" s="106">
        <f t="shared" si="85"/>
        <v>0</v>
      </c>
      <c r="AD76" s="106">
        <f t="shared" si="85"/>
        <v>0</v>
      </c>
      <c r="AE76" s="106">
        <f t="shared" si="85"/>
        <v>0</v>
      </c>
      <c r="AF76" s="106">
        <f t="shared" si="85"/>
        <v>0</v>
      </c>
      <c r="AG76" s="106">
        <f t="shared" si="85"/>
        <v>0</v>
      </c>
      <c r="AH76" s="106">
        <f t="shared" si="85"/>
        <v>0</v>
      </c>
      <c r="AI76" s="106">
        <f t="shared" si="85"/>
        <v>0</v>
      </c>
      <c r="AJ76" s="106">
        <f t="shared" si="85"/>
        <v>0</v>
      </c>
      <c r="AK76" s="18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</row>
    <row r="77" spans="1:61" s="1" customFormat="1" ht="20.25" hidden="1" customHeight="1" x14ac:dyDescent="0.2">
      <c r="A77" s="14"/>
      <c r="B77" s="27"/>
      <c r="C77" s="27">
        <f>C76+1</f>
        <v>2</v>
      </c>
      <c r="D77" s="563"/>
      <c r="E77" s="254" t="s">
        <v>120</v>
      </c>
      <c r="F77" s="105" t="s">
        <v>46</v>
      </c>
      <c r="G77" s="113">
        <f>IFERROR(G74/100*G76,0)</f>
        <v>0</v>
      </c>
      <c r="H77" s="113">
        <f>IFERROR(H74/100*H76,0)</f>
        <v>0</v>
      </c>
      <c r="I77" s="113">
        <f t="shared" ref="I77:AJ77" si="86">IFERROR(I74/100*I76,0)</f>
        <v>0</v>
      </c>
      <c r="J77" s="113">
        <f t="shared" si="86"/>
        <v>0</v>
      </c>
      <c r="K77" s="113">
        <f t="shared" si="86"/>
        <v>0</v>
      </c>
      <c r="L77" s="113">
        <f t="shared" si="86"/>
        <v>0</v>
      </c>
      <c r="M77" s="113">
        <f t="shared" si="86"/>
        <v>0</v>
      </c>
      <c r="N77" s="113">
        <f t="shared" si="86"/>
        <v>0</v>
      </c>
      <c r="O77" s="113">
        <f t="shared" si="86"/>
        <v>0</v>
      </c>
      <c r="P77" s="113">
        <f t="shared" si="86"/>
        <v>0</v>
      </c>
      <c r="Q77" s="113">
        <f t="shared" si="86"/>
        <v>0</v>
      </c>
      <c r="R77" s="113">
        <f t="shared" si="86"/>
        <v>0</v>
      </c>
      <c r="S77" s="113">
        <f t="shared" si="86"/>
        <v>0</v>
      </c>
      <c r="T77" s="113">
        <f t="shared" si="86"/>
        <v>0</v>
      </c>
      <c r="U77" s="113">
        <f t="shared" si="86"/>
        <v>0</v>
      </c>
      <c r="V77" s="113">
        <f t="shared" si="86"/>
        <v>0</v>
      </c>
      <c r="W77" s="113">
        <f t="shared" si="86"/>
        <v>0</v>
      </c>
      <c r="X77" s="113">
        <f t="shared" si="86"/>
        <v>0</v>
      </c>
      <c r="Y77" s="113">
        <f t="shared" si="86"/>
        <v>0</v>
      </c>
      <c r="Z77" s="113">
        <f t="shared" si="86"/>
        <v>0</v>
      </c>
      <c r="AA77" s="113">
        <f t="shared" si="86"/>
        <v>0</v>
      </c>
      <c r="AB77" s="113">
        <f t="shared" si="86"/>
        <v>0</v>
      </c>
      <c r="AC77" s="113">
        <f t="shared" si="86"/>
        <v>0</v>
      </c>
      <c r="AD77" s="113">
        <f t="shared" si="86"/>
        <v>0</v>
      </c>
      <c r="AE77" s="113">
        <f t="shared" si="86"/>
        <v>0</v>
      </c>
      <c r="AF77" s="113">
        <f t="shared" si="86"/>
        <v>0</v>
      </c>
      <c r="AG77" s="113">
        <f t="shared" si="86"/>
        <v>0</v>
      </c>
      <c r="AH77" s="113">
        <f t="shared" si="86"/>
        <v>0</v>
      </c>
      <c r="AI77" s="113">
        <f t="shared" si="86"/>
        <v>0</v>
      </c>
      <c r="AJ77" s="113">
        <f t="shared" si="86"/>
        <v>0</v>
      </c>
      <c r="AK77" s="18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</row>
    <row r="78" spans="1:61" s="1" customFormat="1" ht="20.25" hidden="1" customHeight="1" x14ac:dyDescent="0.2">
      <c r="A78" s="14"/>
      <c r="B78" s="14"/>
      <c r="C78" s="27">
        <v>3</v>
      </c>
      <c r="D78" s="563"/>
      <c r="E78" s="254" t="s">
        <v>119</v>
      </c>
      <c r="F78" s="105" t="s">
        <v>95</v>
      </c>
      <c r="G78" s="106">
        <f>IFERROR(G71*G72/88,0)</f>
        <v>0</v>
      </c>
      <c r="H78" s="106">
        <f t="shared" ref="H78:AJ78" si="87">IFERROR(H71*H72/88,0)</f>
        <v>0</v>
      </c>
      <c r="I78" s="106">
        <f t="shared" si="87"/>
        <v>0</v>
      </c>
      <c r="J78" s="106">
        <f t="shared" si="87"/>
        <v>0</v>
      </c>
      <c r="K78" s="106">
        <f t="shared" si="87"/>
        <v>0</v>
      </c>
      <c r="L78" s="106">
        <f t="shared" si="87"/>
        <v>0</v>
      </c>
      <c r="M78" s="106">
        <f t="shared" si="87"/>
        <v>0</v>
      </c>
      <c r="N78" s="106">
        <f t="shared" si="87"/>
        <v>0</v>
      </c>
      <c r="O78" s="106">
        <f t="shared" si="87"/>
        <v>0</v>
      </c>
      <c r="P78" s="106">
        <f t="shared" si="87"/>
        <v>0</v>
      </c>
      <c r="Q78" s="106">
        <f t="shared" si="87"/>
        <v>0</v>
      </c>
      <c r="R78" s="106">
        <f t="shared" si="87"/>
        <v>0</v>
      </c>
      <c r="S78" s="106">
        <f t="shared" si="87"/>
        <v>0</v>
      </c>
      <c r="T78" s="106">
        <f t="shared" si="87"/>
        <v>0</v>
      </c>
      <c r="U78" s="106">
        <f t="shared" si="87"/>
        <v>0</v>
      </c>
      <c r="V78" s="106">
        <f t="shared" si="87"/>
        <v>0</v>
      </c>
      <c r="W78" s="106">
        <f t="shared" si="87"/>
        <v>0</v>
      </c>
      <c r="X78" s="106">
        <f t="shared" si="87"/>
        <v>0</v>
      </c>
      <c r="Y78" s="106">
        <f t="shared" si="87"/>
        <v>0</v>
      </c>
      <c r="Z78" s="106">
        <f t="shared" si="87"/>
        <v>0</v>
      </c>
      <c r="AA78" s="106">
        <f t="shared" si="87"/>
        <v>0</v>
      </c>
      <c r="AB78" s="106">
        <f t="shared" si="87"/>
        <v>0</v>
      </c>
      <c r="AC78" s="106">
        <f t="shared" si="87"/>
        <v>0</v>
      </c>
      <c r="AD78" s="106">
        <f t="shared" si="87"/>
        <v>0</v>
      </c>
      <c r="AE78" s="106">
        <f t="shared" si="87"/>
        <v>0</v>
      </c>
      <c r="AF78" s="106">
        <f t="shared" si="87"/>
        <v>0</v>
      </c>
      <c r="AG78" s="106">
        <f t="shared" si="87"/>
        <v>0</v>
      </c>
      <c r="AH78" s="106">
        <f t="shared" si="87"/>
        <v>0</v>
      </c>
      <c r="AI78" s="106">
        <f t="shared" si="87"/>
        <v>0</v>
      </c>
      <c r="AJ78" s="106">
        <f t="shared" si="87"/>
        <v>0</v>
      </c>
      <c r="AK78" s="18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</row>
    <row r="79" spans="1:61" s="1" customFormat="1" ht="20.25" customHeight="1" x14ac:dyDescent="0.2">
      <c r="A79" s="14"/>
      <c r="B79" s="14"/>
      <c r="C79" s="14"/>
      <c r="D79" s="563"/>
      <c r="E79" s="551" t="e">
        <f>'Gruppe 1'!#REF!</f>
        <v>#REF!</v>
      </c>
      <c r="F79" s="53" t="str">
        <f>$F$6</f>
        <v>FM-Menge (kg)</v>
      </c>
      <c r="G79" s="104"/>
      <c r="H79" s="121" t="str">
        <f t="shared" ref="H79:V79" si="88">IFERROR(G79*H$164/G$164,"-")</f>
        <v>-</v>
      </c>
      <c r="I79" s="121" t="str">
        <f t="shared" si="88"/>
        <v>-</v>
      </c>
      <c r="J79" s="121" t="str">
        <f t="shared" si="88"/>
        <v>-</v>
      </c>
      <c r="K79" s="121" t="str">
        <f t="shared" si="88"/>
        <v>-</v>
      </c>
      <c r="L79" s="121" t="str">
        <f t="shared" si="88"/>
        <v>-</v>
      </c>
      <c r="M79" s="121" t="str">
        <f t="shared" si="88"/>
        <v>-</v>
      </c>
      <c r="N79" s="121" t="str">
        <f t="shared" si="88"/>
        <v>-</v>
      </c>
      <c r="O79" s="121" t="str">
        <f t="shared" si="88"/>
        <v>-</v>
      </c>
      <c r="P79" s="121" t="str">
        <f t="shared" si="88"/>
        <v>-</v>
      </c>
      <c r="Q79" s="121" t="str">
        <f t="shared" si="88"/>
        <v>-</v>
      </c>
      <c r="R79" s="121" t="str">
        <f t="shared" si="88"/>
        <v>-</v>
      </c>
      <c r="S79" s="121" t="str">
        <f t="shared" si="88"/>
        <v>-</v>
      </c>
      <c r="T79" s="121" t="str">
        <f t="shared" si="88"/>
        <v>-</v>
      </c>
      <c r="U79" s="121" t="str">
        <f t="shared" si="88"/>
        <v>-</v>
      </c>
      <c r="V79" s="121" t="str">
        <f t="shared" si="88"/>
        <v>-</v>
      </c>
      <c r="W79" s="121" t="str">
        <f>IFERROR(J79*W$164/J$164,"-")</f>
        <v>-</v>
      </c>
      <c r="X79" s="121" t="str">
        <f>IFERROR(W79*X$164/W$164,"-")</f>
        <v>-</v>
      </c>
      <c r="Y79" s="121" t="str">
        <f>IFERROR(X79*Y$164/X$164,"-")</f>
        <v>-</v>
      </c>
      <c r="Z79" s="121" t="str">
        <f>IFERROR(Y79*Z$164/Y$164,"-")</f>
        <v>-</v>
      </c>
      <c r="AA79" s="121" t="str">
        <f>IFERROR(Z79*AA$164/Z$164,"-")</f>
        <v>-</v>
      </c>
      <c r="AB79" s="121" t="str">
        <f>IFERROR(AA79*AB$164/AA$164,"-")</f>
        <v>-</v>
      </c>
      <c r="AC79" s="121" t="str">
        <f>IFERROR(P79*AC$164/P$164,"-")</f>
        <v>-</v>
      </c>
      <c r="AD79" s="121" t="str">
        <f t="shared" ref="AD79:AJ79" si="89">IFERROR(AC79*AD$164/AC$164,"-")</f>
        <v>-</v>
      </c>
      <c r="AE79" s="121" t="str">
        <f t="shared" si="89"/>
        <v>-</v>
      </c>
      <c r="AF79" s="121" t="str">
        <f t="shared" si="89"/>
        <v>-</v>
      </c>
      <c r="AG79" s="121" t="str">
        <f t="shared" si="89"/>
        <v>-</v>
      </c>
      <c r="AH79" s="121" t="str">
        <f t="shared" si="89"/>
        <v>-</v>
      </c>
      <c r="AI79" s="121" t="str">
        <f t="shared" si="89"/>
        <v>-</v>
      </c>
      <c r="AJ79" s="121" t="str">
        <f t="shared" si="89"/>
        <v>-</v>
      </c>
      <c r="AK79" s="18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</row>
    <row r="80" spans="1:61" s="1" customFormat="1" ht="20.25" customHeight="1" x14ac:dyDescent="0.2">
      <c r="A80" s="14"/>
      <c r="B80" s="14"/>
      <c r="C80" s="14"/>
      <c r="D80" s="563"/>
      <c r="E80" s="552"/>
      <c r="F80" s="53" t="s">
        <v>4</v>
      </c>
      <c r="G80" s="172" t="e">
        <f>'Gruppe 1'!#REF!</f>
        <v>#REF!</v>
      </c>
      <c r="H80" s="114" t="e">
        <f>G80</f>
        <v>#REF!</v>
      </c>
      <c r="I80" s="114" t="e">
        <f t="shared" ref="I80:V81" si="90">H80</f>
        <v>#REF!</v>
      </c>
      <c r="J80" s="114" t="e">
        <f t="shared" si="90"/>
        <v>#REF!</v>
      </c>
      <c r="K80" s="114" t="e">
        <f t="shared" si="90"/>
        <v>#REF!</v>
      </c>
      <c r="L80" s="114" t="e">
        <f t="shared" si="90"/>
        <v>#REF!</v>
      </c>
      <c r="M80" s="114" t="e">
        <f t="shared" si="90"/>
        <v>#REF!</v>
      </c>
      <c r="N80" s="114" t="e">
        <f t="shared" si="90"/>
        <v>#REF!</v>
      </c>
      <c r="O80" s="114" t="e">
        <f t="shared" si="90"/>
        <v>#REF!</v>
      </c>
      <c r="P80" s="114" t="e">
        <f t="shared" si="90"/>
        <v>#REF!</v>
      </c>
      <c r="Q80" s="114" t="e">
        <f t="shared" si="90"/>
        <v>#REF!</v>
      </c>
      <c r="R80" s="114" t="e">
        <f t="shared" si="90"/>
        <v>#REF!</v>
      </c>
      <c r="S80" s="114" t="e">
        <f t="shared" si="90"/>
        <v>#REF!</v>
      </c>
      <c r="T80" s="114" t="e">
        <f t="shared" si="90"/>
        <v>#REF!</v>
      </c>
      <c r="U80" s="114" t="e">
        <f t="shared" si="90"/>
        <v>#REF!</v>
      </c>
      <c r="V80" s="114" t="e">
        <f t="shared" si="90"/>
        <v>#REF!</v>
      </c>
      <c r="W80" s="114" t="e">
        <f>J80</f>
        <v>#REF!</v>
      </c>
      <c r="X80" s="114" t="e">
        <f t="shared" ref="X80:AB81" si="91">W80</f>
        <v>#REF!</v>
      </c>
      <c r="Y80" s="114" t="e">
        <f t="shared" si="91"/>
        <v>#REF!</v>
      </c>
      <c r="Z80" s="114" t="e">
        <f t="shared" si="91"/>
        <v>#REF!</v>
      </c>
      <c r="AA80" s="114" t="e">
        <f t="shared" si="91"/>
        <v>#REF!</v>
      </c>
      <c r="AB80" s="114" t="e">
        <f t="shared" si="91"/>
        <v>#REF!</v>
      </c>
      <c r="AC80" s="114" t="e">
        <f>P80</f>
        <v>#REF!</v>
      </c>
      <c r="AD80" s="114" t="e">
        <f t="shared" ref="AD80:AJ80" si="92">AC80</f>
        <v>#REF!</v>
      </c>
      <c r="AE80" s="114" t="e">
        <f t="shared" si="92"/>
        <v>#REF!</v>
      </c>
      <c r="AF80" s="114" t="e">
        <f t="shared" si="92"/>
        <v>#REF!</v>
      </c>
      <c r="AG80" s="114" t="e">
        <f t="shared" si="92"/>
        <v>#REF!</v>
      </c>
      <c r="AH80" s="114" t="e">
        <f t="shared" si="92"/>
        <v>#REF!</v>
      </c>
      <c r="AI80" s="114" t="e">
        <f t="shared" si="92"/>
        <v>#REF!</v>
      </c>
      <c r="AJ80" s="114" t="e">
        <f t="shared" si="92"/>
        <v>#REF!</v>
      </c>
      <c r="AK80" s="18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</row>
    <row r="81" spans="1:61" s="1" customFormat="1" ht="20.25" customHeight="1" x14ac:dyDescent="0.2">
      <c r="A81" s="14"/>
      <c r="B81" s="14"/>
      <c r="C81" s="14"/>
      <c r="D81" s="563"/>
      <c r="E81" s="552"/>
      <c r="F81" s="53" t="s">
        <v>47</v>
      </c>
      <c r="G81" s="112" t="e">
        <f>'Gruppe 1'!#REF!</f>
        <v>#REF!</v>
      </c>
      <c r="H81" s="116" t="e">
        <f t="shared" ref="H81:AJ81" si="93">G81</f>
        <v>#REF!</v>
      </c>
      <c r="I81" s="116" t="e">
        <f t="shared" si="93"/>
        <v>#REF!</v>
      </c>
      <c r="J81" s="116" t="e">
        <f t="shared" si="93"/>
        <v>#REF!</v>
      </c>
      <c r="K81" s="116" t="e">
        <f t="shared" si="93"/>
        <v>#REF!</v>
      </c>
      <c r="L81" s="116" t="e">
        <f t="shared" si="93"/>
        <v>#REF!</v>
      </c>
      <c r="M81" s="116" t="e">
        <f t="shared" si="93"/>
        <v>#REF!</v>
      </c>
      <c r="N81" s="116" t="e">
        <f t="shared" si="93"/>
        <v>#REF!</v>
      </c>
      <c r="O81" s="116" t="e">
        <f t="shared" si="93"/>
        <v>#REF!</v>
      </c>
      <c r="P81" s="116" t="e">
        <f t="shared" si="93"/>
        <v>#REF!</v>
      </c>
      <c r="Q81" s="116" t="e">
        <f t="shared" si="93"/>
        <v>#REF!</v>
      </c>
      <c r="R81" s="116" t="e">
        <f t="shared" si="90"/>
        <v>#REF!</v>
      </c>
      <c r="S81" s="116" t="e">
        <f t="shared" si="90"/>
        <v>#REF!</v>
      </c>
      <c r="T81" s="116" t="e">
        <f t="shared" si="90"/>
        <v>#REF!</v>
      </c>
      <c r="U81" s="116" t="e">
        <f t="shared" si="90"/>
        <v>#REF!</v>
      </c>
      <c r="V81" s="116" t="e">
        <f t="shared" si="90"/>
        <v>#REF!</v>
      </c>
      <c r="W81" s="116" t="e">
        <f>J81</f>
        <v>#REF!</v>
      </c>
      <c r="X81" s="116" t="e">
        <f t="shared" si="91"/>
        <v>#REF!</v>
      </c>
      <c r="Y81" s="116" t="e">
        <f t="shared" si="91"/>
        <v>#REF!</v>
      </c>
      <c r="Z81" s="116" t="e">
        <f t="shared" si="91"/>
        <v>#REF!</v>
      </c>
      <c r="AA81" s="116" t="e">
        <f t="shared" si="91"/>
        <v>#REF!</v>
      </c>
      <c r="AB81" s="116" t="e">
        <f t="shared" si="91"/>
        <v>#REF!</v>
      </c>
      <c r="AC81" s="116" t="e">
        <f>P81</f>
        <v>#REF!</v>
      </c>
      <c r="AD81" s="116" t="e">
        <f t="shared" si="93"/>
        <v>#REF!</v>
      </c>
      <c r="AE81" s="116" t="e">
        <f t="shared" si="93"/>
        <v>#REF!</v>
      </c>
      <c r="AF81" s="116" t="e">
        <f t="shared" si="93"/>
        <v>#REF!</v>
      </c>
      <c r="AG81" s="116" t="e">
        <f t="shared" si="93"/>
        <v>#REF!</v>
      </c>
      <c r="AH81" s="116" t="e">
        <f t="shared" si="93"/>
        <v>#REF!</v>
      </c>
      <c r="AI81" s="116" t="e">
        <f t="shared" si="93"/>
        <v>#REF!</v>
      </c>
      <c r="AJ81" s="116" t="e">
        <f t="shared" si="93"/>
        <v>#REF!</v>
      </c>
      <c r="AK81" s="18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</row>
    <row r="82" spans="1:61" s="1" customFormat="1" ht="20.25" hidden="1" customHeight="1" x14ac:dyDescent="0.2">
      <c r="A82" s="14"/>
      <c r="B82" s="14"/>
      <c r="C82" s="14"/>
      <c r="D82" s="563"/>
      <c r="E82" s="552"/>
      <c r="F82" s="53" t="s">
        <v>102</v>
      </c>
      <c r="G82" s="219">
        <f>IFERROR(G81*100/G80,0)</f>
        <v>0</v>
      </c>
      <c r="H82" s="219">
        <f t="shared" ref="H82:AJ82" si="94">IFERROR(H81*100/H80,0)</f>
        <v>0</v>
      </c>
      <c r="I82" s="219">
        <f t="shared" si="94"/>
        <v>0</v>
      </c>
      <c r="J82" s="219">
        <f t="shared" si="94"/>
        <v>0</v>
      </c>
      <c r="K82" s="219">
        <f t="shared" si="94"/>
        <v>0</v>
      </c>
      <c r="L82" s="219">
        <f t="shared" si="94"/>
        <v>0</v>
      </c>
      <c r="M82" s="219">
        <f t="shared" si="94"/>
        <v>0</v>
      </c>
      <c r="N82" s="219">
        <f t="shared" si="94"/>
        <v>0</v>
      </c>
      <c r="O82" s="219">
        <f t="shared" si="94"/>
        <v>0</v>
      </c>
      <c r="P82" s="219">
        <f t="shared" si="94"/>
        <v>0</v>
      </c>
      <c r="Q82" s="219">
        <f t="shared" si="94"/>
        <v>0</v>
      </c>
      <c r="R82" s="219">
        <f t="shared" si="94"/>
        <v>0</v>
      </c>
      <c r="S82" s="219">
        <f t="shared" si="94"/>
        <v>0</v>
      </c>
      <c r="T82" s="219">
        <f t="shared" si="94"/>
        <v>0</v>
      </c>
      <c r="U82" s="219">
        <f t="shared" si="94"/>
        <v>0</v>
      </c>
      <c r="V82" s="219">
        <f t="shared" si="94"/>
        <v>0</v>
      </c>
      <c r="W82" s="219">
        <f t="shared" si="94"/>
        <v>0</v>
      </c>
      <c r="X82" s="219">
        <f t="shared" si="94"/>
        <v>0</v>
      </c>
      <c r="Y82" s="219">
        <f t="shared" si="94"/>
        <v>0</v>
      </c>
      <c r="Z82" s="219">
        <f t="shared" si="94"/>
        <v>0</v>
      </c>
      <c r="AA82" s="219">
        <f t="shared" si="94"/>
        <v>0</v>
      </c>
      <c r="AB82" s="219">
        <f t="shared" si="94"/>
        <v>0</v>
      </c>
      <c r="AC82" s="219">
        <f t="shared" si="94"/>
        <v>0</v>
      </c>
      <c r="AD82" s="219">
        <f t="shared" si="94"/>
        <v>0</v>
      </c>
      <c r="AE82" s="219">
        <f t="shared" si="94"/>
        <v>0</v>
      </c>
      <c r="AF82" s="219">
        <f t="shared" si="94"/>
        <v>0</v>
      </c>
      <c r="AG82" s="219">
        <f t="shared" si="94"/>
        <v>0</v>
      </c>
      <c r="AH82" s="219">
        <f t="shared" si="94"/>
        <v>0</v>
      </c>
      <c r="AI82" s="219">
        <f t="shared" si="94"/>
        <v>0</v>
      </c>
      <c r="AJ82" s="219">
        <f t="shared" si="94"/>
        <v>0</v>
      </c>
      <c r="AK82" s="18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</row>
    <row r="83" spans="1:61" s="1" customFormat="1" ht="20.25" customHeight="1" x14ac:dyDescent="0.2">
      <c r="A83" s="14"/>
      <c r="B83" s="14"/>
      <c r="C83" s="14"/>
      <c r="D83" s="563"/>
      <c r="E83" s="553"/>
      <c r="F83" s="53" t="s">
        <v>105</v>
      </c>
      <c r="G83" s="232" t="e">
        <f>'Gruppe 1'!#REF!</f>
        <v>#REF!</v>
      </c>
      <c r="H83" s="232" t="e">
        <f>G83</f>
        <v>#REF!</v>
      </c>
      <c r="I83" s="232" t="e">
        <f t="shared" ref="I83:AJ83" si="95">H83</f>
        <v>#REF!</v>
      </c>
      <c r="J83" s="232" t="e">
        <f t="shared" si="95"/>
        <v>#REF!</v>
      </c>
      <c r="K83" s="232" t="e">
        <f t="shared" si="95"/>
        <v>#REF!</v>
      </c>
      <c r="L83" s="232" t="e">
        <f t="shared" si="95"/>
        <v>#REF!</v>
      </c>
      <c r="M83" s="232" t="e">
        <f t="shared" si="95"/>
        <v>#REF!</v>
      </c>
      <c r="N83" s="232" t="e">
        <f t="shared" si="95"/>
        <v>#REF!</v>
      </c>
      <c r="O83" s="232" t="e">
        <f t="shared" si="95"/>
        <v>#REF!</v>
      </c>
      <c r="P83" s="232" t="e">
        <f t="shared" si="95"/>
        <v>#REF!</v>
      </c>
      <c r="Q83" s="232" t="e">
        <f t="shared" si="95"/>
        <v>#REF!</v>
      </c>
      <c r="R83" s="232" t="e">
        <f t="shared" si="95"/>
        <v>#REF!</v>
      </c>
      <c r="S83" s="232" t="e">
        <f t="shared" si="95"/>
        <v>#REF!</v>
      </c>
      <c r="T83" s="232" t="e">
        <f t="shared" si="95"/>
        <v>#REF!</v>
      </c>
      <c r="U83" s="232" t="e">
        <f t="shared" si="95"/>
        <v>#REF!</v>
      </c>
      <c r="V83" s="232" t="e">
        <f t="shared" si="95"/>
        <v>#REF!</v>
      </c>
      <c r="W83" s="232" t="e">
        <f t="shared" si="95"/>
        <v>#REF!</v>
      </c>
      <c r="X83" s="232" t="e">
        <f t="shared" si="95"/>
        <v>#REF!</v>
      </c>
      <c r="Y83" s="232" t="e">
        <f t="shared" si="95"/>
        <v>#REF!</v>
      </c>
      <c r="Z83" s="232" t="e">
        <f t="shared" si="95"/>
        <v>#REF!</v>
      </c>
      <c r="AA83" s="232" t="e">
        <f t="shared" si="95"/>
        <v>#REF!</v>
      </c>
      <c r="AB83" s="232" t="e">
        <f t="shared" si="95"/>
        <v>#REF!</v>
      </c>
      <c r="AC83" s="232" t="e">
        <f t="shared" si="95"/>
        <v>#REF!</v>
      </c>
      <c r="AD83" s="232" t="e">
        <f t="shared" si="95"/>
        <v>#REF!</v>
      </c>
      <c r="AE83" s="232" t="e">
        <f t="shared" si="95"/>
        <v>#REF!</v>
      </c>
      <c r="AF83" s="232" t="e">
        <f t="shared" si="95"/>
        <v>#REF!</v>
      </c>
      <c r="AG83" s="232" t="e">
        <f t="shared" si="95"/>
        <v>#REF!</v>
      </c>
      <c r="AH83" s="232" t="e">
        <f t="shared" si="95"/>
        <v>#REF!</v>
      </c>
      <c r="AI83" s="232" t="e">
        <f t="shared" si="95"/>
        <v>#REF!</v>
      </c>
      <c r="AJ83" s="232" t="e">
        <f t="shared" si="95"/>
        <v>#REF!</v>
      </c>
      <c r="AK83" s="18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</row>
    <row r="84" spans="1:61" s="1" customFormat="1" ht="20.25" hidden="1" customHeight="1" x14ac:dyDescent="0.2">
      <c r="A84" s="14"/>
      <c r="B84" s="35">
        <f>B76+1</f>
        <v>11</v>
      </c>
      <c r="C84" s="27">
        <v>1</v>
      </c>
      <c r="D84" s="563"/>
      <c r="E84" s="254" t="s">
        <v>120</v>
      </c>
      <c r="F84" s="105" t="s">
        <v>29</v>
      </c>
      <c r="G84" s="106">
        <f>IFERROR(G79*G80/100*(100-G83)/100,0)</f>
        <v>0</v>
      </c>
      <c r="H84" s="106">
        <f>IFERROR(H79*H80/100*(100-H83)/100,0)</f>
        <v>0</v>
      </c>
      <c r="I84" s="106">
        <f t="shared" ref="I84:AJ84" si="96">IFERROR(I79*I80/100*(100-I83)/100,0)</f>
        <v>0</v>
      </c>
      <c r="J84" s="106">
        <f t="shared" si="96"/>
        <v>0</v>
      </c>
      <c r="K84" s="106">
        <f t="shared" si="96"/>
        <v>0</v>
      </c>
      <c r="L84" s="106">
        <f t="shared" si="96"/>
        <v>0</v>
      </c>
      <c r="M84" s="106">
        <f t="shared" si="96"/>
        <v>0</v>
      </c>
      <c r="N84" s="106">
        <f t="shared" si="96"/>
        <v>0</v>
      </c>
      <c r="O84" s="106">
        <f t="shared" si="96"/>
        <v>0</v>
      </c>
      <c r="P84" s="106">
        <f t="shared" si="96"/>
        <v>0</v>
      </c>
      <c r="Q84" s="106">
        <f t="shared" si="96"/>
        <v>0</v>
      </c>
      <c r="R84" s="106">
        <f t="shared" si="96"/>
        <v>0</v>
      </c>
      <c r="S84" s="106">
        <f t="shared" si="96"/>
        <v>0</v>
      </c>
      <c r="T84" s="106">
        <f t="shared" si="96"/>
        <v>0</v>
      </c>
      <c r="U84" s="106">
        <f t="shared" si="96"/>
        <v>0</v>
      </c>
      <c r="V84" s="106">
        <f t="shared" si="96"/>
        <v>0</v>
      </c>
      <c r="W84" s="106">
        <f t="shared" si="96"/>
        <v>0</v>
      </c>
      <c r="X84" s="106">
        <f t="shared" si="96"/>
        <v>0</v>
      </c>
      <c r="Y84" s="106">
        <f t="shared" si="96"/>
        <v>0</v>
      </c>
      <c r="Z84" s="106">
        <f t="shared" si="96"/>
        <v>0</v>
      </c>
      <c r="AA84" s="106">
        <f t="shared" si="96"/>
        <v>0</v>
      </c>
      <c r="AB84" s="106">
        <f t="shared" si="96"/>
        <v>0</v>
      </c>
      <c r="AC84" s="106">
        <f t="shared" si="96"/>
        <v>0</v>
      </c>
      <c r="AD84" s="106">
        <f t="shared" si="96"/>
        <v>0</v>
      </c>
      <c r="AE84" s="106">
        <f t="shared" si="96"/>
        <v>0</v>
      </c>
      <c r="AF84" s="106">
        <f t="shared" si="96"/>
        <v>0</v>
      </c>
      <c r="AG84" s="106">
        <f t="shared" si="96"/>
        <v>0</v>
      </c>
      <c r="AH84" s="106">
        <f t="shared" si="96"/>
        <v>0</v>
      </c>
      <c r="AI84" s="106">
        <f t="shared" si="96"/>
        <v>0</v>
      </c>
      <c r="AJ84" s="106">
        <f t="shared" si="96"/>
        <v>0</v>
      </c>
      <c r="AK84" s="18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</row>
    <row r="85" spans="1:61" s="1" customFormat="1" ht="20.25" hidden="1" customHeight="1" x14ac:dyDescent="0.2">
      <c r="A85" s="14"/>
      <c r="B85" s="27"/>
      <c r="C85" s="27">
        <f>C84+1</f>
        <v>2</v>
      </c>
      <c r="D85" s="563"/>
      <c r="E85" s="254" t="s">
        <v>120</v>
      </c>
      <c r="F85" s="105" t="s">
        <v>46</v>
      </c>
      <c r="G85" s="113">
        <f>IFERROR(G82/100*G84,0)</f>
        <v>0</v>
      </c>
      <c r="H85" s="113">
        <f>IFERROR(H82/100*H84,0)</f>
        <v>0</v>
      </c>
      <c r="I85" s="113">
        <f t="shared" ref="I85:AJ85" si="97">IFERROR(I82/100*I84,0)</f>
        <v>0</v>
      </c>
      <c r="J85" s="113">
        <f t="shared" si="97"/>
        <v>0</v>
      </c>
      <c r="K85" s="113">
        <f t="shared" si="97"/>
        <v>0</v>
      </c>
      <c r="L85" s="113">
        <f t="shared" si="97"/>
        <v>0</v>
      </c>
      <c r="M85" s="113">
        <f t="shared" si="97"/>
        <v>0</v>
      </c>
      <c r="N85" s="113">
        <f t="shared" si="97"/>
        <v>0</v>
      </c>
      <c r="O85" s="113">
        <f t="shared" si="97"/>
        <v>0</v>
      </c>
      <c r="P85" s="113">
        <f t="shared" si="97"/>
        <v>0</v>
      </c>
      <c r="Q85" s="113">
        <f t="shared" si="97"/>
        <v>0</v>
      </c>
      <c r="R85" s="113">
        <f t="shared" si="97"/>
        <v>0</v>
      </c>
      <c r="S85" s="113">
        <f t="shared" si="97"/>
        <v>0</v>
      </c>
      <c r="T85" s="113">
        <f t="shared" si="97"/>
        <v>0</v>
      </c>
      <c r="U85" s="113">
        <f t="shared" si="97"/>
        <v>0</v>
      </c>
      <c r="V85" s="113">
        <f t="shared" si="97"/>
        <v>0</v>
      </c>
      <c r="W85" s="113">
        <f t="shared" si="97"/>
        <v>0</v>
      </c>
      <c r="X85" s="113">
        <f t="shared" si="97"/>
        <v>0</v>
      </c>
      <c r="Y85" s="113">
        <f t="shared" si="97"/>
        <v>0</v>
      </c>
      <c r="Z85" s="113">
        <f t="shared" si="97"/>
        <v>0</v>
      </c>
      <c r="AA85" s="113">
        <f t="shared" si="97"/>
        <v>0</v>
      </c>
      <c r="AB85" s="113">
        <f t="shared" si="97"/>
        <v>0</v>
      </c>
      <c r="AC85" s="113">
        <f t="shared" si="97"/>
        <v>0</v>
      </c>
      <c r="AD85" s="113">
        <f t="shared" si="97"/>
        <v>0</v>
      </c>
      <c r="AE85" s="113">
        <f t="shared" si="97"/>
        <v>0</v>
      </c>
      <c r="AF85" s="113">
        <f t="shared" si="97"/>
        <v>0</v>
      </c>
      <c r="AG85" s="113">
        <f t="shared" si="97"/>
        <v>0</v>
      </c>
      <c r="AH85" s="113">
        <f t="shared" si="97"/>
        <v>0</v>
      </c>
      <c r="AI85" s="113">
        <f t="shared" si="97"/>
        <v>0</v>
      </c>
      <c r="AJ85" s="113">
        <f t="shared" si="97"/>
        <v>0</v>
      </c>
      <c r="AK85" s="18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</row>
    <row r="86" spans="1:61" s="1" customFormat="1" ht="20.25" hidden="1" customHeight="1" x14ac:dyDescent="0.2">
      <c r="A86" s="14"/>
      <c r="B86" s="14"/>
      <c r="C86" s="27">
        <v>3</v>
      </c>
      <c r="D86" s="563"/>
      <c r="E86" s="254" t="s">
        <v>119</v>
      </c>
      <c r="F86" s="105" t="s">
        <v>95</v>
      </c>
      <c r="G86" s="106">
        <f>IFERROR(G79*G80/88,0)</f>
        <v>0</v>
      </c>
      <c r="H86" s="106">
        <f t="shared" ref="H86:AJ86" si="98">IFERROR(H79*H80/88,0)</f>
        <v>0</v>
      </c>
      <c r="I86" s="106">
        <f t="shared" si="98"/>
        <v>0</v>
      </c>
      <c r="J86" s="106">
        <f t="shared" si="98"/>
        <v>0</v>
      </c>
      <c r="K86" s="106">
        <f t="shared" si="98"/>
        <v>0</v>
      </c>
      <c r="L86" s="106">
        <f t="shared" si="98"/>
        <v>0</v>
      </c>
      <c r="M86" s="106">
        <f t="shared" si="98"/>
        <v>0</v>
      </c>
      <c r="N86" s="106">
        <f t="shared" si="98"/>
        <v>0</v>
      </c>
      <c r="O86" s="106">
        <f t="shared" si="98"/>
        <v>0</v>
      </c>
      <c r="P86" s="106">
        <f t="shared" si="98"/>
        <v>0</v>
      </c>
      <c r="Q86" s="106">
        <f t="shared" si="98"/>
        <v>0</v>
      </c>
      <c r="R86" s="106">
        <f t="shared" si="98"/>
        <v>0</v>
      </c>
      <c r="S86" s="106">
        <f t="shared" si="98"/>
        <v>0</v>
      </c>
      <c r="T86" s="106">
        <f t="shared" si="98"/>
        <v>0</v>
      </c>
      <c r="U86" s="106">
        <f t="shared" si="98"/>
        <v>0</v>
      </c>
      <c r="V86" s="106">
        <f t="shared" si="98"/>
        <v>0</v>
      </c>
      <c r="W86" s="106">
        <f t="shared" si="98"/>
        <v>0</v>
      </c>
      <c r="X86" s="106">
        <f t="shared" si="98"/>
        <v>0</v>
      </c>
      <c r="Y86" s="106">
        <f t="shared" si="98"/>
        <v>0</v>
      </c>
      <c r="Z86" s="106">
        <f t="shared" si="98"/>
        <v>0</v>
      </c>
      <c r="AA86" s="106">
        <f t="shared" si="98"/>
        <v>0</v>
      </c>
      <c r="AB86" s="106">
        <f t="shared" si="98"/>
        <v>0</v>
      </c>
      <c r="AC86" s="106">
        <f t="shared" si="98"/>
        <v>0</v>
      </c>
      <c r="AD86" s="106">
        <f t="shared" si="98"/>
        <v>0</v>
      </c>
      <c r="AE86" s="106">
        <f t="shared" si="98"/>
        <v>0</v>
      </c>
      <c r="AF86" s="106">
        <f t="shared" si="98"/>
        <v>0</v>
      </c>
      <c r="AG86" s="106">
        <f t="shared" si="98"/>
        <v>0</v>
      </c>
      <c r="AH86" s="106">
        <f t="shared" si="98"/>
        <v>0</v>
      </c>
      <c r="AI86" s="106">
        <f t="shared" si="98"/>
        <v>0</v>
      </c>
      <c r="AJ86" s="106">
        <f t="shared" si="98"/>
        <v>0</v>
      </c>
      <c r="AK86" s="18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</row>
    <row r="87" spans="1:61" s="1" customFormat="1" ht="20.25" customHeight="1" x14ac:dyDescent="0.2">
      <c r="A87" s="14"/>
      <c r="B87" s="14"/>
      <c r="C87" s="14"/>
      <c r="D87" s="563"/>
      <c r="E87" s="551" t="e">
        <f>'Gruppe 1'!#REF!</f>
        <v>#REF!</v>
      </c>
      <c r="F87" s="53" t="str">
        <f>$F$6</f>
        <v>FM-Menge (kg)</v>
      </c>
      <c r="G87" s="104"/>
      <c r="H87" s="121" t="str">
        <f t="shared" ref="H87:V87" si="99">IFERROR(G87*H$164/G$164,"-")</f>
        <v>-</v>
      </c>
      <c r="I87" s="121" t="str">
        <f t="shared" si="99"/>
        <v>-</v>
      </c>
      <c r="J87" s="121" t="str">
        <f t="shared" si="99"/>
        <v>-</v>
      </c>
      <c r="K87" s="121" t="str">
        <f t="shared" si="99"/>
        <v>-</v>
      </c>
      <c r="L87" s="121" t="str">
        <f t="shared" si="99"/>
        <v>-</v>
      </c>
      <c r="M87" s="121" t="str">
        <f t="shared" si="99"/>
        <v>-</v>
      </c>
      <c r="N87" s="121" t="str">
        <f t="shared" si="99"/>
        <v>-</v>
      </c>
      <c r="O87" s="121" t="str">
        <f t="shared" si="99"/>
        <v>-</v>
      </c>
      <c r="P87" s="121" t="str">
        <f t="shared" si="99"/>
        <v>-</v>
      </c>
      <c r="Q87" s="121" t="str">
        <f t="shared" si="99"/>
        <v>-</v>
      </c>
      <c r="R87" s="121" t="str">
        <f t="shared" si="99"/>
        <v>-</v>
      </c>
      <c r="S87" s="121" t="str">
        <f t="shared" si="99"/>
        <v>-</v>
      </c>
      <c r="T87" s="121" t="str">
        <f t="shared" si="99"/>
        <v>-</v>
      </c>
      <c r="U87" s="121" t="str">
        <f t="shared" si="99"/>
        <v>-</v>
      </c>
      <c r="V87" s="121" t="str">
        <f t="shared" si="99"/>
        <v>-</v>
      </c>
      <c r="W87" s="121" t="str">
        <f>IFERROR(J87*W$164/J$164,"-")</f>
        <v>-</v>
      </c>
      <c r="X87" s="121" t="str">
        <f>IFERROR(W87*X$164/W$164,"-")</f>
        <v>-</v>
      </c>
      <c r="Y87" s="121" t="str">
        <f>IFERROR(X87*Y$164/X$164,"-")</f>
        <v>-</v>
      </c>
      <c r="Z87" s="121" t="str">
        <f>IFERROR(Y87*Z$164/Y$164,"-")</f>
        <v>-</v>
      </c>
      <c r="AA87" s="121" t="str">
        <f>IFERROR(Z87*AA$164/Z$164,"-")</f>
        <v>-</v>
      </c>
      <c r="AB87" s="121" t="str">
        <f>IFERROR(AA87*AB$164/AA$164,"-")</f>
        <v>-</v>
      </c>
      <c r="AC87" s="121" t="str">
        <f>IFERROR(P87*AC$164/P$164,"-")</f>
        <v>-</v>
      </c>
      <c r="AD87" s="121" t="str">
        <f t="shared" ref="AD87:AJ87" si="100">IFERROR(AC87*AD$164/AC$164,"-")</f>
        <v>-</v>
      </c>
      <c r="AE87" s="121" t="str">
        <f t="shared" si="100"/>
        <v>-</v>
      </c>
      <c r="AF87" s="121" t="str">
        <f t="shared" si="100"/>
        <v>-</v>
      </c>
      <c r="AG87" s="121" t="str">
        <f t="shared" si="100"/>
        <v>-</v>
      </c>
      <c r="AH87" s="121" t="str">
        <f t="shared" si="100"/>
        <v>-</v>
      </c>
      <c r="AI87" s="121" t="str">
        <f t="shared" si="100"/>
        <v>-</v>
      </c>
      <c r="AJ87" s="121" t="str">
        <f t="shared" si="100"/>
        <v>-</v>
      </c>
      <c r="AK87" s="18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</row>
    <row r="88" spans="1:61" s="1" customFormat="1" ht="20.25" customHeight="1" x14ac:dyDescent="0.2">
      <c r="A88" s="14"/>
      <c r="B88" s="14"/>
      <c r="C88" s="14"/>
      <c r="D88" s="563"/>
      <c r="E88" s="552"/>
      <c r="F88" s="53" t="s">
        <v>4</v>
      </c>
      <c r="G88" s="172" t="e">
        <f>'Gruppe 1'!#REF!</f>
        <v>#REF!</v>
      </c>
      <c r="H88" s="114" t="e">
        <f>G88</f>
        <v>#REF!</v>
      </c>
      <c r="I88" s="114" t="e">
        <f t="shared" ref="I88:V89" si="101">H88</f>
        <v>#REF!</v>
      </c>
      <c r="J88" s="114" t="e">
        <f t="shared" si="101"/>
        <v>#REF!</v>
      </c>
      <c r="K88" s="114" t="e">
        <f t="shared" si="101"/>
        <v>#REF!</v>
      </c>
      <c r="L88" s="114" t="e">
        <f t="shared" si="101"/>
        <v>#REF!</v>
      </c>
      <c r="M88" s="114" t="e">
        <f t="shared" si="101"/>
        <v>#REF!</v>
      </c>
      <c r="N88" s="114" t="e">
        <f t="shared" si="101"/>
        <v>#REF!</v>
      </c>
      <c r="O88" s="114" t="e">
        <f t="shared" si="101"/>
        <v>#REF!</v>
      </c>
      <c r="P88" s="114" t="e">
        <f t="shared" si="101"/>
        <v>#REF!</v>
      </c>
      <c r="Q88" s="114" t="e">
        <f t="shared" si="101"/>
        <v>#REF!</v>
      </c>
      <c r="R88" s="114" t="e">
        <f t="shared" si="101"/>
        <v>#REF!</v>
      </c>
      <c r="S88" s="114" t="e">
        <f t="shared" si="101"/>
        <v>#REF!</v>
      </c>
      <c r="T88" s="114" t="e">
        <f t="shared" si="101"/>
        <v>#REF!</v>
      </c>
      <c r="U88" s="114" t="e">
        <f t="shared" si="101"/>
        <v>#REF!</v>
      </c>
      <c r="V88" s="114" t="e">
        <f t="shared" si="101"/>
        <v>#REF!</v>
      </c>
      <c r="W88" s="114" t="e">
        <f>J88</f>
        <v>#REF!</v>
      </c>
      <c r="X88" s="114" t="e">
        <f t="shared" ref="X88:AB89" si="102">W88</f>
        <v>#REF!</v>
      </c>
      <c r="Y88" s="114" t="e">
        <f t="shared" si="102"/>
        <v>#REF!</v>
      </c>
      <c r="Z88" s="114" t="e">
        <f t="shared" si="102"/>
        <v>#REF!</v>
      </c>
      <c r="AA88" s="114" t="e">
        <f t="shared" si="102"/>
        <v>#REF!</v>
      </c>
      <c r="AB88" s="114" t="e">
        <f t="shared" si="102"/>
        <v>#REF!</v>
      </c>
      <c r="AC88" s="114" t="e">
        <f>P88</f>
        <v>#REF!</v>
      </c>
      <c r="AD88" s="114" t="e">
        <f t="shared" ref="AD88:AJ88" si="103">AC88</f>
        <v>#REF!</v>
      </c>
      <c r="AE88" s="114" t="e">
        <f t="shared" si="103"/>
        <v>#REF!</v>
      </c>
      <c r="AF88" s="114" t="e">
        <f t="shared" si="103"/>
        <v>#REF!</v>
      </c>
      <c r="AG88" s="114" t="e">
        <f t="shared" si="103"/>
        <v>#REF!</v>
      </c>
      <c r="AH88" s="114" t="e">
        <f t="shared" si="103"/>
        <v>#REF!</v>
      </c>
      <c r="AI88" s="114" t="e">
        <f t="shared" si="103"/>
        <v>#REF!</v>
      </c>
      <c r="AJ88" s="114" t="e">
        <f t="shared" si="103"/>
        <v>#REF!</v>
      </c>
      <c r="AK88" s="18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</row>
    <row r="89" spans="1:61" s="1" customFormat="1" ht="20.25" customHeight="1" x14ac:dyDescent="0.2">
      <c r="A89" s="14"/>
      <c r="B89" s="14"/>
      <c r="C89" s="14"/>
      <c r="D89" s="563"/>
      <c r="E89" s="552"/>
      <c r="F89" s="53" t="s">
        <v>47</v>
      </c>
      <c r="G89" s="112" t="e">
        <f>'Gruppe 1'!#REF!</f>
        <v>#REF!</v>
      </c>
      <c r="H89" s="116" t="e">
        <f t="shared" ref="H89:AJ89" si="104">G89</f>
        <v>#REF!</v>
      </c>
      <c r="I89" s="116" t="e">
        <f t="shared" si="104"/>
        <v>#REF!</v>
      </c>
      <c r="J89" s="116" t="e">
        <f t="shared" si="104"/>
        <v>#REF!</v>
      </c>
      <c r="K89" s="116" t="e">
        <f t="shared" si="104"/>
        <v>#REF!</v>
      </c>
      <c r="L89" s="116" t="e">
        <f t="shared" si="104"/>
        <v>#REF!</v>
      </c>
      <c r="M89" s="116" t="e">
        <f t="shared" si="104"/>
        <v>#REF!</v>
      </c>
      <c r="N89" s="116" t="e">
        <f t="shared" si="104"/>
        <v>#REF!</v>
      </c>
      <c r="O89" s="116" t="e">
        <f t="shared" si="104"/>
        <v>#REF!</v>
      </c>
      <c r="P89" s="116" t="e">
        <f t="shared" si="104"/>
        <v>#REF!</v>
      </c>
      <c r="Q89" s="116" t="e">
        <f t="shared" si="104"/>
        <v>#REF!</v>
      </c>
      <c r="R89" s="116" t="e">
        <f t="shared" si="101"/>
        <v>#REF!</v>
      </c>
      <c r="S89" s="116" t="e">
        <f t="shared" si="101"/>
        <v>#REF!</v>
      </c>
      <c r="T89" s="116" t="e">
        <f t="shared" si="101"/>
        <v>#REF!</v>
      </c>
      <c r="U89" s="116" t="e">
        <f t="shared" si="101"/>
        <v>#REF!</v>
      </c>
      <c r="V89" s="116" t="e">
        <f t="shared" si="101"/>
        <v>#REF!</v>
      </c>
      <c r="W89" s="116" t="e">
        <f>J89</f>
        <v>#REF!</v>
      </c>
      <c r="X89" s="116" t="e">
        <f t="shared" si="102"/>
        <v>#REF!</v>
      </c>
      <c r="Y89" s="116" t="e">
        <f t="shared" si="102"/>
        <v>#REF!</v>
      </c>
      <c r="Z89" s="116" t="e">
        <f t="shared" si="102"/>
        <v>#REF!</v>
      </c>
      <c r="AA89" s="116" t="e">
        <f t="shared" si="102"/>
        <v>#REF!</v>
      </c>
      <c r="AB89" s="116" t="e">
        <f t="shared" si="102"/>
        <v>#REF!</v>
      </c>
      <c r="AC89" s="116" t="e">
        <f>P89</f>
        <v>#REF!</v>
      </c>
      <c r="AD89" s="116" t="e">
        <f t="shared" si="104"/>
        <v>#REF!</v>
      </c>
      <c r="AE89" s="116" t="e">
        <f t="shared" si="104"/>
        <v>#REF!</v>
      </c>
      <c r="AF89" s="116" t="e">
        <f t="shared" si="104"/>
        <v>#REF!</v>
      </c>
      <c r="AG89" s="116" t="e">
        <f t="shared" si="104"/>
        <v>#REF!</v>
      </c>
      <c r="AH89" s="116" t="e">
        <f t="shared" si="104"/>
        <v>#REF!</v>
      </c>
      <c r="AI89" s="116" t="e">
        <f t="shared" si="104"/>
        <v>#REF!</v>
      </c>
      <c r="AJ89" s="116" t="e">
        <f t="shared" si="104"/>
        <v>#REF!</v>
      </c>
      <c r="AK89" s="18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</row>
    <row r="90" spans="1:61" s="1" customFormat="1" ht="20.25" hidden="1" customHeight="1" x14ac:dyDescent="0.2">
      <c r="A90" s="14"/>
      <c r="B90" s="14"/>
      <c r="C90" s="14"/>
      <c r="D90" s="563"/>
      <c r="E90" s="552"/>
      <c r="F90" s="53" t="s">
        <v>102</v>
      </c>
      <c r="G90" s="219">
        <f>IFERROR(G89*100/G88,0)</f>
        <v>0</v>
      </c>
      <c r="H90" s="219">
        <f t="shared" ref="H90:AJ90" si="105">IFERROR(H89*100/H88,0)</f>
        <v>0</v>
      </c>
      <c r="I90" s="219">
        <f t="shared" si="105"/>
        <v>0</v>
      </c>
      <c r="J90" s="219">
        <f t="shared" si="105"/>
        <v>0</v>
      </c>
      <c r="K90" s="219">
        <f t="shared" si="105"/>
        <v>0</v>
      </c>
      <c r="L90" s="219">
        <f t="shared" si="105"/>
        <v>0</v>
      </c>
      <c r="M90" s="219">
        <f t="shared" si="105"/>
        <v>0</v>
      </c>
      <c r="N90" s="219">
        <f t="shared" si="105"/>
        <v>0</v>
      </c>
      <c r="O90" s="219">
        <f t="shared" si="105"/>
        <v>0</v>
      </c>
      <c r="P90" s="219">
        <f t="shared" si="105"/>
        <v>0</v>
      </c>
      <c r="Q90" s="219">
        <f t="shared" si="105"/>
        <v>0</v>
      </c>
      <c r="R90" s="219">
        <f t="shared" si="105"/>
        <v>0</v>
      </c>
      <c r="S90" s="219">
        <f t="shared" si="105"/>
        <v>0</v>
      </c>
      <c r="T90" s="219">
        <f t="shared" si="105"/>
        <v>0</v>
      </c>
      <c r="U90" s="219">
        <f t="shared" si="105"/>
        <v>0</v>
      </c>
      <c r="V90" s="219">
        <f t="shared" si="105"/>
        <v>0</v>
      </c>
      <c r="W90" s="219">
        <f t="shared" si="105"/>
        <v>0</v>
      </c>
      <c r="X90" s="219">
        <f t="shared" si="105"/>
        <v>0</v>
      </c>
      <c r="Y90" s="219">
        <f t="shared" si="105"/>
        <v>0</v>
      </c>
      <c r="Z90" s="219">
        <f t="shared" si="105"/>
        <v>0</v>
      </c>
      <c r="AA90" s="219">
        <f t="shared" si="105"/>
        <v>0</v>
      </c>
      <c r="AB90" s="219">
        <f t="shared" si="105"/>
        <v>0</v>
      </c>
      <c r="AC90" s="219">
        <f t="shared" si="105"/>
        <v>0</v>
      </c>
      <c r="AD90" s="219">
        <f t="shared" si="105"/>
        <v>0</v>
      </c>
      <c r="AE90" s="219">
        <f t="shared" si="105"/>
        <v>0</v>
      </c>
      <c r="AF90" s="219">
        <f t="shared" si="105"/>
        <v>0</v>
      </c>
      <c r="AG90" s="219">
        <f t="shared" si="105"/>
        <v>0</v>
      </c>
      <c r="AH90" s="219">
        <f t="shared" si="105"/>
        <v>0</v>
      </c>
      <c r="AI90" s="219">
        <f t="shared" si="105"/>
        <v>0</v>
      </c>
      <c r="AJ90" s="219">
        <f t="shared" si="105"/>
        <v>0</v>
      </c>
      <c r="AK90" s="18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</row>
    <row r="91" spans="1:61" s="1" customFormat="1" ht="20.25" customHeight="1" x14ac:dyDescent="0.2">
      <c r="A91" s="14"/>
      <c r="B91" s="14"/>
      <c r="C91" s="14"/>
      <c r="D91" s="563"/>
      <c r="E91" s="553"/>
      <c r="F91" s="53" t="s">
        <v>105</v>
      </c>
      <c r="G91" s="232" t="e">
        <f>'Gruppe 1'!#REF!</f>
        <v>#REF!</v>
      </c>
      <c r="H91" s="232" t="e">
        <f>G91</f>
        <v>#REF!</v>
      </c>
      <c r="I91" s="232" t="e">
        <f t="shared" ref="I91:AJ91" si="106">H91</f>
        <v>#REF!</v>
      </c>
      <c r="J91" s="232" t="e">
        <f t="shared" si="106"/>
        <v>#REF!</v>
      </c>
      <c r="K91" s="232" t="e">
        <f t="shared" si="106"/>
        <v>#REF!</v>
      </c>
      <c r="L91" s="232" t="e">
        <f t="shared" si="106"/>
        <v>#REF!</v>
      </c>
      <c r="M91" s="232" t="e">
        <f t="shared" si="106"/>
        <v>#REF!</v>
      </c>
      <c r="N91" s="232" t="e">
        <f t="shared" si="106"/>
        <v>#REF!</v>
      </c>
      <c r="O91" s="232" t="e">
        <f t="shared" si="106"/>
        <v>#REF!</v>
      </c>
      <c r="P91" s="232" t="e">
        <f t="shared" si="106"/>
        <v>#REF!</v>
      </c>
      <c r="Q91" s="232" t="e">
        <f t="shared" si="106"/>
        <v>#REF!</v>
      </c>
      <c r="R91" s="232" t="e">
        <f t="shared" si="106"/>
        <v>#REF!</v>
      </c>
      <c r="S91" s="232" t="e">
        <f t="shared" si="106"/>
        <v>#REF!</v>
      </c>
      <c r="T91" s="232" t="e">
        <f t="shared" si="106"/>
        <v>#REF!</v>
      </c>
      <c r="U91" s="232" t="e">
        <f t="shared" si="106"/>
        <v>#REF!</v>
      </c>
      <c r="V91" s="232" t="e">
        <f t="shared" si="106"/>
        <v>#REF!</v>
      </c>
      <c r="W91" s="232" t="e">
        <f t="shared" si="106"/>
        <v>#REF!</v>
      </c>
      <c r="X91" s="232" t="e">
        <f t="shared" si="106"/>
        <v>#REF!</v>
      </c>
      <c r="Y91" s="232" t="e">
        <f t="shared" si="106"/>
        <v>#REF!</v>
      </c>
      <c r="Z91" s="232" t="e">
        <f t="shared" si="106"/>
        <v>#REF!</v>
      </c>
      <c r="AA91" s="232" t="e">
        <f t="shared" si="106"/>
        <v>#REF!</v>
      </c>
      <c r="AB91" s="232" t="e">
        <f t="shared" si="106"/>
        <v>#REF!</v>
      </c>
      <c r="AC91" s="232" t="e">
        <f t="shared" si="106"/>
        <v>#REF!</v>
      </c>
      <c r="AD91" s="232" t="e">
        <f t="shared" si="106"/>
        <v>#REF!</v>
      </c>
      <c r="AE91" s="232" t="e">
        <f t="shared" si="106"/>
        <v>#REF!</v>
      </c>
      <c r="AF91" s="232" t="e">
        <f t="shared" si="106"/>
        <v>#REF!</v>
      </c>
      <c r="AG91" s="232" t="e">
        <f t="shared" si="106"/>
        <v>#REF!</v>
      </c>
      <c r="AH91" s="232" t="e">
        <f t="shared" si="106"/>
        <v>#REF!</v>
      </c>
      <c r="AI91" s="232" t="e">
        <f t="shared" si="106"/>
        <v>#REF!</v>
      </c>
      <c r="AJ91" s="232" t="e">
        <f t="shared" si="106"/>
        <v>#REF!</v>
      </c>
      <c r="AK91" s="18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</row>
    <row r="92" spans="1:61" s="1" customFormat="1" ht="20.25" hidden="1" customHeight="1" x14ac:dyDescent="0.2">
      <c r="A92" s="14"/>
      <c r="B92" s="35">
        <f>B84+1</f>
        <v>12</v>
      </c>
      <c r="C92" s="27">
        <v>1</v>
      </c>
      <c r="D92" s="563"/>
      <c r="E92" s="254" t="s">
        <v>120</v>
      </c>
      <c r="F92" s="105" t="s">
        <v>29</v>
      </c>
      <c r="G92" s="106">
        <f>IFERROR(G87*G88/100*(100-G91)/100,0)</f>
        <v>0</v>
      </c>
      <c r="H92" s="106">
        <f>IFERROR(H87*H88/100*(100-H91)/100,0)</f>
        <v>0</v>
      </c>
      <c r="I92" s="106">
        <f t="shared" ref="I92:AJ92" si="107">IFERROR(I87*I88/100*(100-I91)/100,0)</f>
        <v>0</v>
      </c>
      <c r="J92" s="106">
        <f t="shared" si="107"/>
        <v>0</v>
      </c>
      <c r="K92" s="106">
        <f t="shared" si="107"/>
        <v>0</v>
      </c>
      <c r="L92" s="106">
        <f t="shared" si="107"/>
        <v>0</v>
      </c>
      <c r="M92" s="106">
        <f t="shared" si="107"/>
        <v>0</v>
      </c>
      <c r="N92" s="106">
        <f t="shared" si="107"/>
        <v>0</v>
      </c>
      <c r="O92" s="106">
        <f t="shared" si="107"/>
        <v>0</v>
      </c>
      <c r="P92" s="106">
        <f t="shared" si="107"/>
        <v>0</v>
      </c>
      <c r="Q92" s="106">
        <f t="shared" si="107"/>
        <v>0</v>
      </c>
      <c r="R92" s="106">
        <f t="shared" si="107"/>
        <v>0</v>
      </c>
      <c r="S92" s="106">
        <f t="shared" si="107"/>
        <v>0</v>
      </c>
      <c r="T92" s="106">
        <f t="shared" si="107"/>
        <v>0</v>
      </c>
      <c r="U92" s="106">
        <f t="shared" si="107"/>
        <v>0</v>
      </c>
      <c r="V92" s="106">
        <f t="shared" si="107"/>
        <v>0</v>
      </c>
      <c r="W92" s="106">
        <f t="shared" si="107"/>
        <v>0</v>
      </c>
      <c r="X92" s="106">
        <f t="shared" si="107"/>
        <v>0</v>
      </c>
      <c r="Y92" s="106">
        <f t="shared" si="107"/>
        <v>0</v>
      </c>
      <c r="Z92" s="106">
        <f t="shared" si="107"/>
        <v>0</v>
      </c>
      <c r="AA92" s="106">
        <f t="shared" si="107"/>
        <v>0</v>
      </c>
      <c r="AB92" s="106">
        <f t="shared" si="107"/>
        <v>0</v>
      </c>
      <c r="AC92" s="106">
        <f t="shared" si="107"/>
        <v>0</v>
      </c>
      <c r="AD92" s="106">
        <f t="shared" si="107"/>
        <v>0</v>
      </c>
      <c r="AE92" s="106">
        <f t="shared" si="107"/>
        <v>0</v>
      </c>
      <c r="AF92" s="106">
        <f t="shared" si="107"/>
        <v>0</v>
      </c>
      <c r="AG92" s="106">
        <f t="shared" si="107"/>
        <v>0</v>
      </c>
      <c r="AH92" s="106">
        <f t="shared" si="107"/>
        <v>0</v>
      </c>
      <c r="AI92" s="106">
        <f t="shared" si="107"/>
        <v>0</v>
      </c>
      <c r="AJ92" s="106">
        <f t="shared" si="107"/>
        <v>0</v>
      </c>
      <c r="AK92" s="18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</row>
    <row r="93" spans="1:61" s="1" customFormat="1" ht="20.25" hidden="1" customHeight="1" x14ac:dyDescent="0.2">
      <c r="A93" s="14"/>
      <c r="B93" s="27"/>
      <c r="C93" s="27">
        <f>C92+1</f>
        <v>2</v>
      </c>
      <c r="D93" s="563"/>
      <c r="E93" s="254" t="s">
        <v>120</v>
      </c>
      <c r="F93" s="105" t="s">
        <v>46</v>
      </c>
      <c r="G93" s="113">
        <f>IFERROR(G90/100*G92,0)</f>
        <v>0</v>
      </c>
      <c r="H93" s="113">
        <f>IFERROR(H90/100*H92,0)</f>
        <v>0</v>
      </c>
      <c r="I93" s="113">
        <f t="shared" ref="I93:AJ93" si="108">IFERROR(I90/100*I92,0)</f>
        <v>0</v>
      </c>
      <c r="J93" s="113">
        <f t="shared" si="108"/>
        <v>0</v>
      </c>
      <c r="K93" s="113">
        <f t="shared" si="108"/>
        <v>0</v>
      </c>
      <c r="L93" s="113">
        <f t="shared" si="108"/>
        <v>0</v>
      </c>
      <c r="M93" s="113">
        <f t="shared" si="108"/>
        <v>0</v>
      </c>
      <c r="N93" s="113">
        <f t="shared" si="108"/>
        <v>0</v>
      </c>
      <c r="O93" s="113">
        <f t="shared" si="108"/>
        <v>0</v>
      </c>
      <c r="P93" s="113">
        <f t="shared" si="108"/>
        <v>0</v>
      </c>
      <c r="Q93" s="113">
        <f t="shared" si="108"/>
        <v>0</v>
      </c>
      <c r="R93" s="113">
        <f t="shared" si="108"/>
        <v>0</v>
      </c>
      <c r="S93" s="113">
        <f t="shared" si="108"/>
        <v>0</v>
      </c>
      <c r="T93" s="113">
        <f t="shared" si="108"/>
        <v>0</v>
      </c>
      <c r="U93" s="113">
        <f t="shared" si="108"/>
        <v>0</v>
      </c>
      <c r="V93" s="113">
        <f t="shared" si="108"/>
        <v>0</v>
      </c>
      <c r="W93" s="113">
        <f t="shared" si="108"/>
        <v>0</v>
      </c>
      <c r="X93" s="113">
        <f t="shared" si="108"/>
        <v>0</v>
      </c>
      <c r="Y93" s="113">
        <f t="shared" si="108"/>
        <v>0</v>
      </c>
      <c r="Z93" s="113">
        <f t="shared" si="108"/>
        <v>0</v>
      </c>
      <c r="AA93" s="113">
        <f t="shared" si="108"/>
        <v>0</v>
      </c>
      <c r="AB93" s="113">
        <f t="shared" si="108"/>
        <v>0</v>
      </c>
      <c r="AC93" s="113">
        <f t="shared" si="108"/>
        <v>0</v>
      </c>
      <c r="AD93" s="113">
        <f t="shared" si="108"/>
        <v>0</v>
      </c>
      <c r="AE93" s="113">
        <f t="shared" si="108"/>
        <v>0</v>
      </c>
      <c r="AF93" s="113">
        <f t="shared" si="108"/>
        <v>0</v>
      </c>
      <c r="AG93" s="113">
        <f t="shared" si="108"/>
        <v>0</v>
      </c>
      <c r="AH93" s="113">
        <f t="shared" si="108"/>
        <v>0</v>
      </c>
      <c r="AI93" s="113">
        <f t="shared" si="108"/>
        <v>0</v>
      </c>
      <c r="AJ93" s="113">
        <f t="shared" si="108"/>
        <v>0</v>
      </c>
      <c r="AK93" s="18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</row>
    <row r="94" spans="1:61" s="1" customFormat="1" ht="20.25" hidden="1" customHeight="1" x14ac:dyDescent="0.2">
      <c r="A94" s="14"/>
      <c r="B94" s="14"/>
      <c r="C94" s="27">
        <v>3</v>
      </c>
      <c r="D94" s="563"/>
      <c r="E94" s="254" t="s">
        <v>119</v>
      </c>
      <c r="F94" s="105" t="s">
        <v>95</v>
      </c>
      <c r="G94" s="106">
        <f>IFERROR(G87*G88/88,0)</f>
        <v>0</v>
      </c>
      <c r="H94" s="106">
        <f t="shared" ref="H94:AJ94" si="109">IFERROR(H87*H88/88,0)</f>
        <v>0</v>
      </c>
      <c r="I94" s="106">
        <f t="shared" si="109"/>
        <v>0</v>
      </c>
      <c r="J94" s="106">
        <f t="shared" si="109"/>
        <v>0</v>
      </c>
      <c r="K94" s="106">
        <f t="shared" si="109"/>
        <v>0</v>
      </c>
      <c r="L94" s="106">
        <f t="shared" si="109"/>
        <v>0</v>
      </c>
      <c r="M94" s="106">
        <f t="shared" si="109"/>
        <v>0</v>
      </c>
      <c r="N94" s="106">
        <f t="shared" si="109"/>
        <v>0</v>
      </c>
      <c r="O94" s="106">
        <f t="shared" si="109"/>
        <v>0</v>
      </c>
      <c r="P94" s="106">
        <f t="shared" si="109"/>
        <v>0</v>
      </c>
      <c r="Q94" s="106">
        <f t="shared" si="109"/>
        <v>0</v>
      </c>
      <c r="R94" s="106">
        <f t="shared" si="109"/>
        <v>0</v>
      </c>
      <c r="S94" s="106">
        <f t="shared" si="109"/>
        <v>0</v>
      </c>
      <c r="T94" s="106">
        <f t="shared" si="109"/>
        <v>0</v>
      </c>
      <c r="U94" s="106">
        <f t="shared" si="109"/>
        <v>0</v>
      </c>
      <c r="V94" s="106">
        <f t="shared" si="109"/>
        <v>0</v>
      </c>
      <c r="W94" s="106">
        <f t="shared" si="109"/>
        <v>0</v>
      </c>
      <c r="X94" s="106">
        <f t="shared" si="109"/>
        <v>0</v>
      </c>
      <c r="Y94" s="106">
        <f t="shared" si="109"/>
        <v>0</v>
      </c>
      <c r="Z94" s="106">
        <f t="shared" si="109"/>
        <v>0</v>
      </c>
      <c r="AA94" s="106">
        <f t="shared" si="109"/>
        <v>0</v>
      </c>
      <c r="AB94" s="106">
        <f t="shared" si="109"/>
        <v>0</v>
      </c>
      <c r="AC94" s="106">
        <f t="shared" si="109"/>
        <v>0</v>
      </c>
      <c r="AD94" s="106">
        <f t="shared" si="109"/>
        <v>0</v>
      </c>
      <c r="AE94" s="106">
        <f t="shared" si="109"/>
        <v>0</v>
      </c>
      <c r="AF94" s="106">
        <f t="shared" si="109"/>
        <v>0</v>
      </c>
      <c r="AG94" s="106">
        <f t="shared" si="109"/>
        <v>0</v>
      </c>
      <c r="AH94" s="106">
        <f t="shared" si="109"/>
        <v>0</v>
      </c>
      <c r="AI94" s="106">
        <f t="shared" si="109"/>
        <v>0</v>
      </c>
      <c r="AJ94" s="106">
        <f t="shared" si="109"/>
        <v>0</v>
      </c>
      <c r="AK94" s="18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</row>
    <row r="95" spans="1:61" s="1" customFormat="1" ht="20.25" customHeight="1" x14ac:dyDescent="0.2">
      <c r="A95" s="14"/>
      <c r="B95" s="14"/>
      <c r="C95" s="14"/>
      <c r="D95" s="563"/>
      <c r="E95" s="551" t="e">
        <f>'Gruppe 1'!#REF!</f>
        <v>#REF!</v>
      </c>
      <c r="F95" s="53" t="str">
        <f>$F$6</f>
        <v>FM-Menge (kg)</v>
      </c>
      <c r="G95" s="104"/>
      <c r="H95" s="121" t="str">
        <f t="shared" ref="H95:V95" si="110">IFERROR(G95*H$164/G$164,"-")</f>
        <v>-</v>
      </c>
      <c r="I95" s="121" t="str">
        <f t="shared" si="110"/>
        <v>-</v>
      </c>
      <c r="J95" s="121" t="str">
        <f t="shared" si="110"/>
        <v>-</v>
      </c>
      <c r="K95" s="121" t="str">
        <f t="shared" si="110"/>
        <v>-</v>
      </c>
      <c r="L95" s="121" t="str">
        <f t="shared" si="110"/>
        <v>-</v>
      </c>
      <c r="M95" s="121" t="str">
        <f t="shared" si="110"/>
        <v>-</v>
      </c>
      <c r="N95" s="121" t="str">
        <f t="shared" si="110"/>
        <v>-</v>
      </c>
      <c r="O95" s="121" t="str">
        <f t="shared" si="110"/>
        <v>-</v>
      </c>
      <c r="P95" s="121" t="str">
        <f t="shared" si="110"/>
        <v>-</v>
      </c>
      <c r="Q95" s="121" t="str">
        <f t="shared" si="110"/>
        <v>-</v>
      </c>
      <c r="R95" s="121" t="str">
        <f t="shared" si="110"/>
        <v>-</v>
      </c>
      <c r="S95" s="121" t="str">
        <f t="shared" si="110"/>
        <v>-</v>
      </c>
      <c r="T95" s="121" t="str">
        <f t="shared" si="110"/>
        <v>-</v>
      </c>
      <c r="U95" s="121" t="str">
        <f t="shared" si="110"/>
        <v>-</v>
      </c>
      <c r="V95" s="121" t="str">
        <f t="shared" si="110"/>
        <v>-</v>
      </c>
      <c r="W95" s="121" t="str">
        <f>IFERROR(J95*W$164/J$164,"-")</f>
        <v>-</v>
      </c>
      <c r="X95" s="121" t="str">
        <f>IFERROR(W95*X$164/W$164,"-")</f>
        <v>-</v>
      </c>
      <c r="Y95" s="121" t="str">
        <f>IFERROR(X95*Y$164/X$164,"-")</f>
        <v>-</v>
      </c>
      <c r="Z95" s="121" t="str">
        <f>IFERROR(Y95*Z$164/Y$164,"-")</f>
        <v>-</v>
      </c>
      <c r="AA95" s="121" t="str">
        <f>IFERROR(Z95*AA$164/Z$164,"-")</f>
        <v>-</v>
      </c>
      <c r="AB95" s="121" t="str">
        <f>IFERROR(AA95*AB$164/AA$164,"-")</f>
        <v>-</v>
      </c>
      <c r="AC95" s="121" t="str">
        <f>IFERROR(P95*AC$164/P$164,"-")</f>
        <v>-</v>
      </c>
      <c r="AD95" s="121" t="str">
        <f t="shared" ref="AD95:AJ95" si="111">IFERROR(AC95*AD$164/AC$164,"-")</f>
        <v>-</v>
      </c>
      <c r="AE95" s="121" t="str">
        <f t="shared" si="111"/>
        <v>-</v>
      </c>
      <c r="AF95" s="121" t="str">
        <f t="shared" si="111"/>
        <v>-</v>
      </c>
      <c r="AG95" s="121" t="str">
        <f t="shared" si="111"/>
        <v>-</v>
      </c>
      <c r="AH95" s="121" t="str">
        <f t="shared" si="111"/>
        <v>-</v>
      </c>
      <c r="AI95" s="121" t="str">
        <f t="shared" si="111"/>
        <v>-</v>
      </c>
      <c r="AJ95" s="121" t="str">
        <f t="shared" si="111"/>
        <v>-</v>
      </c>
      <c r="AK95" s="18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</row>
    <row r="96" spans="1:61" s="1" customFormat="1" ht="20.25" customHeight="1" x14ac:dyDescent="0.2">
      <c r="A96" s="14"/>
      <c r="B96" s="14"/>
      <c r="C96" s="14"/>
      <c r="D96" s="563"/>
      <c r="E96" s="552"/>
      <c r="F96" s="53" t="s">
        <v>4</v>
      </c>
      <c r="G96" s="172" t="e">
        <f>'Gruppe 1'!#REF!</f>
        <v>#REF!</v>
      </c>
      <c r="H96" s="114" t="e">
        <f>G96</f>
        <v>#REF!</v>
      </c>
      <c r="I96" s="114" t="e">
        <f t="shared" ref="I96:V97" si="112">H96</f>
        <v>#REF!</v>
      </c>
      <c r="J96" s="114" t="e">
        <f t="shared" si="112"/>
        <v>#REF!</v>
      </c>
      <c r="K96" s="114" t="e">
        <f t="shared" si="112"/>
        <v>#REF!</v>
      </c>
      <c r="L96" s="114" t="e">
        <f t="shared" si="112"/>
        <v>#REF!</v>
      </c>
      <c r="M96" s="114" t="e">
        <f t="shared" si="112"/>
        <v>#REF!</v>
      </c>
      <c r="N96" s="114" t="e">
        <f t="shared" si="112"/>
        <v>#REF!</v>
      </c>
      <c r="O96" s="114" t="e">
        <f t="shared" si="112"/>
        <v>#REF!</v>
      </c>
      <c r="P96" s="114" t="e">
        <f t="shared" si="112"/>
        <v>#REF!</v>
      </c>
      <c r="Q96" s="114" t="e">
        <f t="shared" si="112"/>
        <v>#REF!</v>
      </c>
      <c r="R96" s="114" t="e">
        <f t="shared" si="112"/>
        <v>#REF!</v>
      </c>
      <c r="S96" s="114" t="e">
        <f t="shared" si="112"/>
        <v>#REF!</v>
      </c>
      <c r="T96" s="114" t="e">
        <f t="shared" si="112"/>
        <v>#REF!</v>
      </c>
      <c r="U96" s="114" t="e">
        <f t="shared" si="112"/>
        <v>#REF!</v>
      </c>
      <c r="V96" s="114" t="e">
        <f t="shared" si="112"/>
        <v>#REF!</v>
      </c>
      <c r="W96" s="114" t="e">
        <f>J96</f>
        <v>#REF!</v>
      </c>
      <c r="X96" s="114" t="e">
        <f t="shared" ref="X96:AB97" si="113">W96</f>
        <v>#REF!</v>
      </c>
      <c r="Y96" s="114" t="e">
        <f t="shared" si="113"/>
        <v>#REF!</v>
      </c>
      <c r="Z96" s="114" t="e">
        <f t="shared" si="113"/>
        <v>#REF!</v>
      </c>
      <c r="AA96" s="114" t="e">
        <f t="shared" si="113"/>
        <v>#REF!</v>
      </c>
      <c r="AB96" s="114" t="e">
        <f t="shared" si="113"/>
        <v>#REF!</v>
      </c>
      <c r="AC96" s="114" t="e">
        <f>P96</f>
        <v>#REF!</v>
      </c>
      <c r="AD96" s="114" t="e">
        <f t="shared" ref="AD96:AJ96" si="114">AC96</f>
        <v>#REF!</v>
      </c>
      <c r="AE96" s="114" t="e">
        <f t="shared" si="114"/>
        <v>#REF!</v>
      </c>
      <c r="AF96" s="114" t="e">
        <f t="shared" si="114"/>
        <v>#REF!</v>
      </c>
      <c r="AG96" s="114" t="e">
        <f t="shared" si="114"/>
        <v>#REF!</v>
      </c>
      <c r="AH96" s="114" t="e">
        <f t="shared" si="114"/>
        <v>#REF!</v>
      </c>
      <c r="AI96" s="114" t="e">
        <f t="shared" si="114"/>
        <v>#REF!</v>
      </c>
      <c r="AJ96" s="114" t="e">
        <f t="shared" si="114"/>
        <v>#REF!</v>
      </c>
      <c r="AK96" s="18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</row>
    <row r="97" spans="1:61" s="1" customFormat="1" ht="20.25" customHeight="1" x14ac:dyDescent="0.2">
      <c r="A97" s="14"/>
      <c r="B97" s="14"/>
      <c r="C97" s="14"/>
      <c r="D97" s="563"/>
      <c r="E97" s="552"/>
      <c r="F97" s="53" t="s">
        <v>47</v>
      </c>
      <c r="G97" s="112" t="e">
        <f>'Gruppe 1'!#REF!</f>
        <v>#REF!</v>
      </c>
      <c r="H97" s="116" t="e">
        <f t="shared" ref="H97:AJ97" si="115">G97</f>
        <v>#REF!</v>
      </c>
      <c r="I97" s="116" t="e">
        <f t="shared" si="115"/>
        <v>#REF!</v>
      </c>
      <c r="J97" s="116" t="e">
        <f t="shared" si="115"/>
        <v>#REF!</v>
      </c>
      <c r="K97" s="116" t="e">
        <f t="shared" si="115"/>
        <v>#REF!</v>
      </c>
      <c r="L97" s="116" t="e">
        <f t="shared" si="115"/>
        <v>#REF!</v>
      </c>
      <c r="M97" s="116" t="e">
        <f t="shared" si="115"/>
        <v>#REF!</v>
      </c>
      <c r="N97" s="116" t="e">
        <f t="shared" si="115"/>
        <v>#REF!</v>
      </c>
      <c r="O97" s="116" t="e">
        <f t="shared" si="115"/>
        <v>#REF!</v>
      </c>
      <c r="P97" s="116" t="e">
        <f t="shared" si="115"/>
        <v>#REF!</v>
      </c>
      <c r="Q97" s="116" t="e">
        <f t="shared" si="115"/>
        <v>#REF!</v>
      </c>
      <c r="R97" s="116" t="e">
        <f t="shared" si="112"/>
        <v>#REF!</v>
      </c>
      <c r="S97" s="116" t="e">
        <f t="shared" si="112"/>
        <v>#REF!</v>
      </c>
      <c r="T97" s="116" t="e">
        <f t="shared" si="112"/>
        <v>#REF!</v>
      </c>
      <c r="U97" s="116" t="e">
        <f t="shared" si="112"/>
        <v>#REF!</v>
      </c>
      <c r="V97" s="116" t="e">
        <f t="shared" si="112"/>
        <v>#REF!</v>
      </c>
      <c r="W97" s="116" t="e">
        <f>J97</f>
        <v>#REF!</v>
      </c>
      <c r="X97" s="116" t="e">
        <f t="shared" si="113"/>
        <v>#REF!</v>
      </c>
      <c r="Y97" s="116" t="e">
        <f t="shared" si="113"/>
        <v>#REF!</v>
      </c>
      <c r="Z97" s="116" t="e">
        <f t="shared" si="113"/>
        <v>#REF!</v>
      </c>
      <c r="AA97" s="116" t="e">
        <f t="shared" si="113"/>
        <v>#REF!</v>
      </c>
      <c r="AB97" s="116" t="e">
        <f t="shared" si="113"/>
        <v>#REF!</v>
      </c>
      <c r="AC97" s="116" t="e">
        <f>P97</f>
        <v>#REF!</v>
      </c>
      <c r="AD97" s="116" t="e">
        <f t="shared" si="115"/>
        <v>#REF!</v>
      </c>
      <c r="AE97" s="116" t="e">
        <f t="shared" si="115"/>
        <v>#REF!</v>
      </c>
      <c r="AF97" s="116" t="e">
        <f t="shared" si="115"/>
        <v>#REF!</v>
      </c>
      <c r="AG97" s="116" t="e">
        <f t="shared" si="115"/>
        <v>#REF!</v>
      </c>
      <c r="AH97" s="116" t="e">
        <f t="shared" si="115"/>
        <v>#REF!</v>
      </c>
      <c r="AI97" s="116" t="e">
        <f t="shared" si="115"/>
        <v>#REF!</v>
      </c>
      <c r="AJ97" s="116" t="e">
        <f t="shared" si="115"/>
        <v>#REF!</v>
      </c>
      <c r="AK97" s="18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</row>
    <row r="98" spans="1:61" s="1" customFormat="1" ht="20.25" hidden="1" customHeight="1" x14ac:dyDescent="0.2">
      <c r="A98" s="14"/>
      <c r="B98" s="14"/>
      <c r="C98" s="14"/>
      <c r="D98" s="563"/>
      <c r="E98" s="552"/>
      <c r="F98" s="53" t="s">
        <v>102</v>
      </c>
      <c r="G98" s="219">
        <f>IFERROR(G97*100/G96,0)</f>
        <v>0</v>
      </c>
      <c r="H98" s="219">
        <f t="shared" ref="H98:AJ98" si="116">IFERROR(H97*100/H96,0)</f>
        <v>0</v>
      </c>
      <c r="I98" s="219">
        <f t="shared" si="116"/>
        <v>0</v>
      </c>
      <c r="J98" s="219">
        <f t="shared" si="116"/>
        <v>0</v>
      </c>
      <c r="K98" s="219">
        <f t="shared" si="116"/>
        <v>0</v>
      </c>
      <c r="L98" s="219">
        <f t="shared" si="116"/>
        <v>0</v>
      </c>
      <c r="M98" s="219">
        <f t="shared" si="116"/>
        <v>0</v>
      </c>
      <c r="N98" s="219">
        <f t="shared" si="116"/>
        <v>0</v>
      </c>
      <c r="O98" s="219">
        <f t="shared" si="116"/>
        <v>0</v>
      </c>
      <c r="P98" s="219">
        <f t="shared" si="116"/>
        <v>0</v>
      </c>
      <c r="Q98" s="219">
        <f t="shared" si="116"/>
        <v>0</v>
      </c>
      <c r="R98" s="219">
        <f t="shared" si="116"/>
        <v>0</v>
      </c>
      <c r="S98" s="219">
        <f t="shared" si="116"/>
        <v>0</v>
      </c>
      <c r="T98" s="219">
        <f t="shared" si="116"/>
        <v>0</v>
      </c>
      <c r="U98" s="219">
        <f t="shared" si="116"/>
        <v>0</v>
      </c>
      <c r="V98" s="219">
        <f t="shared" si="116"/>
        <v>0</v>
      </c>
      <c r="W98" s="219">
        <f t="shared" si="116"/>
        <v>0</v>
      </c>
      <c r="X98" s="219">
        <f t="shared" si="116"/>
        <v>0</v>
      </c>
      <c r="Y98" s="219">
        <f t="shared" si="116"/>
        <v>0</v>
      </c>
      <c r="Z98" s="219">
        <f t="shared" si="116"/>
        <v>0</v>
      </c>
      <c r="AA98" s="219">
        <f t="shared" si="116"/>
        <v>0</v>
      </c>
      <c r="AB98" s="219">
        <f t="shared" si="116"/>
        <v>0</v>
      </c>
      <c r="AC98" s="219">
        <f t="shared" si="116"/>
        <v>0</v>
      </c>
      <c r="AD98" s="219">
        <f t="shared" si="116"/>
        <v>0</v>
      </c>
      <c r="AE98" s="219">
        <f t="shared" si="116"/>
        <v>0</v>
      </c>
      <c r="AF98" s="219">
        <f t="shared" si="116"/>
        <v>0</v>
      </c>
      <c r="AG98" s="219">
        <f t="shared" si="116"/>
        <v>0</v>
      </c>
      <c r="AH98" s="219">
        <f t="shared" si="116"/>
        <v>0</v>
      </c>
      <c r="AI98" s="219">
        <f t="shared" si="116"/>
        <v>0</v>
      </c>
      <c r="AJ98" s="219">
        <f t="shared" si="116"/>
        <v>0</v>
      </c>
      <c r="AK98" s="18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</row>
    <row r="99" spans="1:61" s="1" customFormat="1" ht="20.25" customHeight="1" x14ac:dyDescent="0.2">
      <c r="A99" s="14"/>
      <c r="B99" s="14"/>
      <c r="C99" s="14"/>
      <c r="D99" s="563"/>
      <c r="E99" s="553"/>
      <c r="F99" s="53" t="s">
        <v>105</v>
      </c>
      <c r="G99" s="232" t="e">
        <f>'Gruppe 1'!#REF!</f>
        <v>#REF!</v>
      </c>
      <c r="H99" s="232" t="e">
        <f>G99</f>
        <v>#REF!</v>
      </c>
      <c r="I99" s="232" t="e">
        <f t="shared" ref="I99:AJ99" si="117">H99</f>
        <v>#REF!</v>
      </c>
      <c r="J99" s="232" t="e">
        <f t="shared" si="117"/>
        <v>#REF!</v>
      </c>
      <c r="K99" s="232" t="e">
        <f t="shared" si="117"/>
        <v>#REF!</v>
      </c>
      <c r="L99" s="232" t="e">
        <f t="shared" si="117"/>
        <v>#REF!</v>
      </c>
      <c r="M99" s="232" t="e">
        <f t="shared" si="117"/>
        <v>#REF!</v>
      </c>
      <c r="N99" s="232" t="e">
        <f t="shared" si="117"/>
        <v>#REF!</v>
      </c>
      <c r="O99" s="232" t="e">
        <f t="shared" si="117"/>
        <v>#REF!</v>
      </c>
      <c r="P99" s="232" t="e">
        <f t="shared" si="117"/>
        <v>#REF!</v>
      </c>
      <c r="Q99" s="232" t="e">
        <f t="shared" si="117"/>
        <v>#REF!</v>
      </c>
      <c r="R99" s="232" t="e">
        <f t="shared" si="117"/>
        <v>#REF!</v>
      </c>
      <c r="S99" s="232" t="e">
        <f t="shared" si="117"/>
        <v>#REF!</v>
      </c>
      <c r="T99" s="232" t="e">
        <f t="shared" si="117"/>
        <v>#REF!</v>
      </c>
      <c r="U99" s="232" t="e">
        <f t="shared" si="117"/>
        <v>#REF!</v>
      </c>
      <c r="V99" s="232" t="e">
        <f t="shared" si="117"/>
        <v>#REF!</v>
      </c>
      <c r="W99" s="232" t="e">
        <f t="shared" si="117"/>
        <v>#REF!</v>
      </c>
      <c r="X99" s="232" t="e">
        <f t="shared" si="117"/>
        <v>#REF!</v>
      </c>
      <c r="Y99" s="232" t="e">
        <f t="shared" si="117"/>
        <v>#REF!</v>
      </c>
      <c r="Z99" s="232" t="e">
        <f t="shared" si="117"/>
        <v>#REF!</v>
      </c>
      <c r="AA99" s="232" t="e">
        <f t="shared" si="117"/>
        <v>#REF!</v>
      </c>
      <c r="AB99" s="232" t="e">
        <f t="shared" si="117"/>
        <v>#REF!</v>
      </c>
      <c r="AC99" s="232" t="e">
        <f t="shared" si="117"/>
        <v>#REF!</v>
      </c>
      <c r="AD99" s="232" t="e">
        <f t="shared" si="117"/>
        <v>#REF!</v>
      </c>
      <c r="AE99" s="232" t="e">
        <f t="shared" si="117"/>
        <v>#REF!</v>
      </c>
      <c r="AF99" s="232" t="e">
        <f t="shared" si="117"/>
        <v>#REF!</v>
      </c>
      <c r="AG99" s="232" t="e">
        <f t="shared" si="117"/>
        <v>#REF!</v>
      </c>
      <c r="AH99" s="232" t="e">
        <f t="shared" si="117"/>
        <v>#REF!</v>
      </c>
      <c r="AI99" s="232" t="e">
        <f t="shared" si="117"/>
        <v>#REF!</v>
      </c>
      <c r="AJ99" s="232" t="e">
        <f t="shared" si="117"/>
        <v>#REF!</v>
      </c>
      <c r="AK99" s="18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</row>
    <row r="100" spans="1:61" s="1" customFormat="1" ht="20.25" hidden="1" customHeight="1" x14ac:dyDescent="0.2">
      <c r="A100" s="14"/>
      <c r="B100" s="35">
        <f>B92+1</f>
        <v>13</v>
      </c>
      <c r="C100" s="27">
        <v>1</v>
      </c>
      <c r="D100" s="563"/>
      <c r="E100" s="254" t="s">
        <v>120</v>
      </c>
      <c r="F100" s="105" t="s">
        <v>29</v>
      </c>
      <c r="G100" s="106">
        <f>IFERROR(G95*G96/100*(100-G99)/100,0)</f>
        <v>0</v>
      </c>
      <c r="H100" s="106">
        <f>IFERROR(H95*H96/100*(100-H99)/100,0)</f>
        <v>0</v>
      </c>
      <c r="I100" s="106">
        <f t="shared" ref="I100:AJ100" si="118">IFERROR(I95*I96/100*(100-I99)/100,0)</f>
        <v>0</v>
      </c>
      <c r="J100" s="106">
        <f t="shared" si="118"/>
        <v>0</v>
      </c>
      <c r="K100" s="106">
        <f t="shared" si="118"/>
        <v>0</v>
      </c>
      <c r="L100" s="106">
        <f t="shared" si="118"/>
        <v>0</v>
      </c>
      <c r="M100" s="106">
        <f t="shared" si="118"/>
        <v>0</v>
      </c>
      <c r="N100" s="106">
        <f t="shared" si="118"/>
        <v>0</v>
      </c>
      <c r="O100" s="106">
        <f t="shared" si="118"/>
        <v>0</v>
      </c>
      <c r="P100" s="106">
        <f t="shared" si="118"/>
        <v>0</v>
      </c>
      <c r="Q100" s="106">
        <f t="shared" si="118"/>
        <v>0</v>
      </c>
      <c r="R100" s="106">
        <f t="shared" si="118"/>
        <v>0</v>
      </c>
      <c r="S100" s="106">
        <f t="shared" si="118"/>
        <v>0</v>
      </c>
      <c r="T100" s="106">
        <f t="shared" si="118"/>
        <v>0</v>
      </c>
      <c r="U100" s="106">
        <f t="shared" si="118"/>
        <v>0</v>
      </c>
      <c r="V100" s="106">
        <f t="shared" si="118"/>
        <v>0</v>
      </c>
      <c r="W100" s="106">
        <f t="shared" si="118"/>
        <v>0</v>
      </c>
      <c r="X100" s="106">
        <f t="shared" si="118"/>
        <v>0</v>
      </c>
      <c r="Y100" s="106">
        <f t="shared" si="118"/>
        <v>0</v>
      </c>
      <c r="Z100" s="106">
        <f t="shared" si="118"/>
        <v>0</v>
      </c>
      <c r="AA100" s="106">
        <f t="shared" si="118"/>
        <v>0</v>
      </c>
      <c r="AB100" s="106">
        <f t="shared" si="118"/>
        <v>0</v>
      </c>
      <c r="AC100" s="106">
        <f t="shared" si="118"/>
        <v>0</v>
      </c>
      <c r="AD100" s="106">
        <f t="shared" si="118"/>
        <v>0</v>
      </c>
      <c r="AE100" s="106">
        <f t="shared" si="118"/>
        <v>0</v>
      </c>
      <c r="AF100" s="106">
        <f t="shared" si="118"/>
        <v>0</v>
      </c>
      <c r="AG100" s="106">
        <f t="shared" si="118"/>
        <v>0</v>
      </c>
      <c r="AH100" s="106">
        <f t="shared" si="118"/>
        <v>0</v>
      </c>
      <c r="AI100" s="106">
        <f t="shared" si="118"/>
        <v>0</v>
      </c>
      <c r="AJ100" s="106">
        <f t="shared" si="118"/>
        <v>0</v>
      </c>
      <c r="AK100" s="18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</row>
    <row r="101" spans="1:61" s="1" customFormat="1" ht="20.25" hidden="1" customHeight="1" x14ac:dyDescent="0.2">
      <c r="A101" s="14"/>
      <c r="B101" s="27"/>
      <c r="C101" s="27">
        <f>C100+1</f>
        <v>2</v>
      </c>
      <c r="D101" s="563"/>
      <c r="E101" s="254" t="s">
        <v>120</v>
      </c>
      <c r="F101" s="105" t="s">
        <v>46</v>
      </c>
      <c r="G101" s="113">
        <f>IFERROR(G98/100*G100,0)</f>
        <v>0</v>
      </c>
      <c r="H101" s="113">
        <f>IFERROR(H98/100*H100,0)</f>
        <v>0</v>
      </c>
      <c r="I101" s="113">
        <f t="shared" ref="I101:AJ101" si="119">IFERROR(I98/100*I100,0)</f>
        <v>0</v>
      </c>
      <c r="J101" s="113">
        <f t="shared" si="119"/>
        <v>0</v>
      </c>
      <c r="K101" s="113">
        <f t="shared" si="119"/>
        <v>0</v>
      </c>
      <c r="L101" s="113">
        <f t="shared" si="119"/>
        <v>0</v>
      </c>
      <c r="M101" s="113">
        <f t="shared" si="119"/>
        <v>0</v>
      </c>
      <c r="N101" s="113">
        <f t="shared" si="119"/>
        <v>0</v>
      </c>
      <c r="O101" s="113">
        <f t="shared" si="119"/>
        <v>0</v>
      </c>
      <c r="P101" s="113">
        <f t="shared" si="119"/>
        <v>0</v>
      </c>
      <c r="Q101" s="113">
        <f t="shared" si="119"/>
        <v>0</v>
      </c>
      <c r="R101" s="113">
        <f t="shared" si="119"/>
        <v>0</v>
      </c>
      <c r="S101" s="113">
        <f t="shared" si="119"/>
        <v>0</v>
      </c>
      <c r="T101" s="113">
        <f t="shared" si="119"/>
        <v>0</v>
      </c>
      <c r="U101" s="113">
        <f t="shared" si="119"/>
        <v>0</v>
      </c>
      <c r="V101" s="113">
        <f t="shared" si="119"/>
        <v>0</v>
      </c>
      <c r="W101" s="113">
        <f t="shared" si="119"/>
        <v>0</v>
      </c>
      <c r="X101" s="113">
        <f t="shared" si="119"/>
        <v>0</v>
      </c>
      <c r="Y101" s="113">
        <f t="shared" si="119"/>
        <v>0</v>
      </c>
      <c r="Z101" s="113">
        <f t="shared" si="119"/>
        <v>0</v>
      </c>
      <c r="AA101" s="113">
        <f t="shared" si="119"/>
        <v>0</v>
      </c>
      <c r="AB101" s="113">
        <f t="shared" si="119"/>
        <v>0</v>
      </c>
      <c r="AC101" s="113">
        <f t="shared" si="119"/>
        <v>0</v>
      </c>
      <c r="AD101" s="113">
        <f t="shared" si="119"/>
        <v>0</v>
      </c>
      <c r="AE101" s="113">
        <f t="shared" si="119"/>
        <v>0</v>
      </c>
      <c r="AF101" s="113">
        <f t="shared" si="119"/>
        <v>0</v>
      </c>
      <c r="AG101" s="113">
        <f t="shared" si="119"/>
        <v>0</v>
      </c>
      <c r="AH101" s="113">
        <f t="shared" si="119"/>
        <v>0</v>
      </c>
      <c r="AI101" s="113">
        <f t="shared" si="119"/>
        <v>0</v>
      </c>
      <c r="AJ101" s="113">
        <f t="shared" si="119"/>
        <v>0</v>
      </c>
      <c r="AK101" s="18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</row>
    <row r="102" spans="1:61" s="1" customFormat="1" ht="20.25" hidden="1" customHeight="1" x14ac:dyDescent="0.2">
      <c r="A102" s="14"/>
      <c r="B102" s="14"/>
      <c r="C102" s="27">
        <v>3</v>
      </c>
      <c r="D102" s="563"/>
      <c r="E102" s="254" t="s">
        <v>119</v>
      </c>
      <c r="F102" s="105" t="s">
        <v>95</v>
      </c>
      <c r="G102" s="106">
        <f>IFERROR(G95*G96/88,0)</f>
        <v>0</v>
      </c>
      <c r="H102" s="106">
        <f t="shared" ref="H102:AJ102" si="120">IFERROR(H95*H96/88,0)</f>
        <v>0</v>
      </c>
      <c r="I102" s="106">
        <f t="shared" si="120"/>
        <v>0</v>
      </c>
      <c r="J102" s="106">
        <f t="shared" si="120"/>
        <v>0</v>
      </c>
      <c r="K102" s="106">
        <f t="shared" si="120"/>
        <v>0</v>
      </c>
      <c r="L102" s="106">
        <f t="shared" si="120"/>
        <v>0</v>
      </c>
      <c r="M102" s="106">
        <f t="shared" si="120"/>
        <v>0</v>
      </c>
      <c r="N102" s="106">
        <f t="shared" si="120"/>
        <v>0</v>
      </c>
      <c r="O102" s="106">
        <f t="shared" si="120"/>
        <v>0</v>
      </c>
      <c r="P102" s="106">
        <f t="shared" si="120"/>
        <v>0</v>
      </c>
      <c r="Q102" s="106">
        <f t="shared" si="120"/>
        <v>0</v>
      </c>
      <c r="R102" s="106">
        <f t="shared" si="120"/>
        <v>0</v>
      </c>
      <c r="S102" s="106">
        <f t="shared" si="120"/>
        <v>0</v>
      </c>
      <c r="T102" s="106">
        <f t="shared" si="120"/>
        <v>0</v>
      </c>
      <c r="U102" s="106">
        <f t="shared" si="120"/>
        <v>0</v>
      </c>
      <c r="V102" s="106">
        <f t="shared" si="120"/>
        <v>0</v>
      </c>
      <c r="W102" s="106">
        <f t="shared" si="120"/>
        <v>0</v>
      </c>
      <c r="X102" s="106">
        <f t="shared" si="120"/>
        <v>0</v>
      </c>
      <c r="Y102" s="106">
        <f t="shared" si="120"/>
        <v>0</v>
      </c>
      <c r="Z102" s="106">
        <f t="shared" si="120"/>
        <v>0</v>
      </c>
      <c r="AA102" s="106">
        <f t="shared" si="120"/>
        <v>0</v>
      </c>
      <c r="AB102" s="106">
        <f t="shared" si="120"/>
        <v>0</v>
      </c>
      <c r="AC102" s="106">
        <f t="shared" si="120"/>
        <v>0</v>
      </c>
      <c r="AD102" s="106">
        <f t="shared" si="120"/>
        <v>0</v>
      </c>
      <c r="AE102" s="106">
        <f t="shared" si="120"/>
        <v>0</v>
      </c>
      <c r="AF102" s="106">
        <f t="shared" si="120"/>
        <v>0</v>
      </c>
      <c r="AG102" s="106">
        <f t="shared" si="120"/>
        <v>0</v>
      </c>
      <c r="AH102" s="106">
        <f t="shared" si="120"/>
        <v>0</v>
      </c>
      <c r="AI102" s="106">
        <f t="shared" si="120"/>
        <v>0</v>
      </c>
      <c r="AJ102" s="106">
        <f t="shared" si="120"/>
        <v>0</v>
      </c>
      <c r="AK102" s="18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</row>
    <row r="103" spans="1:61" s="1" customFormat="1" ht="20.25" customHeight="1" x14ac:dyDescent="0.2">
      <c r="A103" s="14"/>
      <c r="B103" s="14"/>
      <c r="C103" s="14"/>
      <c r="D103" s="563"/>
      <c r="E103" s="551" t="e">
        <f>'Gruppe 1'!#REF!</f>
        <v>#REF!</v>
      </c>
      <c r="F103" s="53" t="str">
        <f>$F$6</f>
        <v>FM-Menge (kg)</v>
      </c>
      <c r="G103" s="104"/>
      <c r="H103" s="121" t="str">
        <f t="shared" ref="H103:V103" si="121">IFERROR(G103*H$164/G$164,"-")</f>
        <v>-</v>
      </c>
      <c r="I103" s="121" t="str">
        <f t="shared" si="121"/>
        <v>-</v>
      </c>
      <c r="J103" s="121" t="str">
        <f t="shared" si="121"/>
        <v>-</v>
      </c>
      <c r="K103" s="121" t="str">
        <f t="shared" si="121"/>
        <v>-</v>
      </c>
      <c r="L103" s="121" t="str">
        <f t="shared" si="121"/>
        <v>-</v>
      </c>
      <c r="M103" s="121" t="str">
        <f t="shared" si="121"/>
        <v>-</v>
      </c>
      <c r="N103" s="121" t="str">
        <f t="shared" si="121"/>
        <v>-</v>
      </c>
      <c r="O103" s="121" t="str">
        <f t="shared" si="121"/>
        <v>-</v>
      </c>
      <c r="P103" s="121" t="str">
        <f t="shared" si="121"/>
        <v>-</v>
      </c>
      <c r="Q103" s="121" t="str">
        <f t="shared" si="121"/>
        <v>-</v>
      </c>
      <c r="R103" s="121" t="str">
        <f t="shared" si="121"/>
        <v>-</v>
      </c>
      <c r="S103" s="121" t="str">
        <f t="shared" si="121"/>
        <v>-</v>
      </c>
      <c r="T103" s="121" t="str">
        <f t="shared" si="121"/>
        <v>-</v>
      </c>
      <c r="U103" s="121" t="str">
        <f t="shared" si="121"/>
        <v>-</v>
      </c>
      <c r="V103" s="121" t="str">
        <f t="shared" si="121"/>
        <v>-</v>
      </c>
      <c r="W103" s="121" t="str">
        <f>IFERROR(J103*W$164/J$164,"-")</f>
        <v>-</v>
      </c>
      <c r="X103" s="121" t="str">
        <f>IFERROR(W103*X$164/W$164,"-")</f>
        <v>-</v>
      </c>
      <c r="Y103" s="121" t="str">
        <f>IFERROR(X103*Y$164/X$164,"-")</f>
        <v>-</v>
      </c>
      <c r="Z103" s="121" t="str">
        <f>IFERROR(Y103*Z$164/Y$164,"-")</f>
        <v>-</v>
      </c>
      <c r="AA103" s="121" t="str">
        <f>IFERROR(Z103*AA$164/Z$164,"-")</f>
        <v>-</v>
      </c>
      <c r="AB103" s="121" t="str">
        <f>IFERROR(AA103*AB$164/AA$164,"-")</f>
        <v>-</v>
      </c>
      <c r="AC103" s="121" t="str">
        <f>IFERROR(P103*AC$164/P$164,"-")</f>
        <v>-</v>
      </c>
      <c r="AD103" s="121" t="str">
        <f t="shared" ref="AD103:AJ103" si="122">IFERROR(AC103*AD$164/AC$164,"-")</f>
        <v>-</v>
      </c>
      <c r="AE103" s="121" t="str">
        <f t="shared" si="122"/>
        <v>-</v>
      </c>
      <c r="AF103" s="121" t="str">
        <f t="shared" si="122"/>
        <v>-</v>
      </c>
      <c r="AG103" s="121" t="str">
        <f t="shared" si="122"/>
        <v>-</v>
      </c>
      <c r="AH103" s="121" t="str">
        <f t="shared" si="122"/>
        <v>-</v>
      </c>
      <c r="AI103" s="121" t="str">
        <f t="shared" si="122"/>
        <v>-</v>
      </c>
      <c r="AJ103" s="121" t="str">
        <f t="shared" si="122"/>
        <v>-</v>
      </c>
      <c r="AK103" s="18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</row>
    <row r="104" spans="1:61" s="1" customFormat="1" ht="20.25" customHeight="1" x14ac:dyDescent="0.2">
      <c r="A104" s="14"/>
      <c r="B104" s="14"/>
      <c r="C104" s="14"/>
      <c r="D104" s="563"/>
      <c r="E104" s="552"/>
      <c r="F104" s="53" t="s">
        <v>4</v>
      </c>
      <c r="G104" s="172" t="e">
        <f>'Gruppe 1'!#REF!</f>
        <v>#REF!</v>
      </c>
      <c r="H104" s="114" t="e">
        <f>G104</f>
        <v>#REF!</v>
      </c>
      <c r="I104" s="114" t="e">
        <f t="shared" ref="I104:V105" si="123">H104</f>
        <v>#REF!</v>
      </c>
      <c r="J104" s="114" t="e">
        <f t="shared" si="123"/>
        <v>#REF!</v>
      </c>
      <c r="K104" s="114" t="e">
        <f t="shared" si="123"/>
        <v>#REF!</v>
      </c>
      <c r="L104" s="114" t="e">
        <f t="shared" si="123"/>
        <v>#REF!</v>
      </c>
      <c r="M104" s="114" t="e">
        <f t="shared" si="123"/>
        <v>#REF!</v>
      </c>
      <c r="N104" s="114" t="e">
        <f t="shared" si="123"/>
        <v>#REF!</v>
      </c>
      <c r="O104" s="114" t="e">
        <f t="shared" si="123"/>
        <v>#REF!</v>
      </c>
      <c r="P104" s="114" t="e">
        <f t="shared" si="123"/>
        <v>#REF!</v>
      </c>
      <c r="Q104" s="114" t="e">
        <f t="shared" si="123"/>
        <v>#REF!</v>
      </c>
      <c r="R104" s="114" t="e">
        <f t="shared" si="123"/>
        <v>#REF!</v>
      </c>
      <c r="S104" s="114" t="e">
        <f t="shared" si="123"/>
        <v>#REF!</v>
      </c>
      <c r="T104" s="114" t="e">
        <f t="shared" si="123"/>
        <v>#REF!</v>
      </c>
      <c r="U104" s="114" t="e">
        <f t="shared" si="123"/>
        <v>#REF!</v>
      </c>
      <c r="V104" s="114" t="e">
        <f t="shared" si="123"/>
        <v>#REF!</v>
      </c>
      <c r="W104" s="114" t="e">
        <f>J104</f>
        <v>#REF!</v>
      </c>
      <c r="X104" s="114" t="e">
        <f t="shared" ref="X104:AB105" si="124">W104</f>
        <v>#REF!</v>
      </c>
      <c r="Y104" s="114" t="e">
        <f t="shared" si="124"/>
        <v>#REF!</v>
      </c>
      <c r="Z104" s="114" t="e">
        <f t="shared" si="124"/>
        <v>#REF!</v>
      </c>
      <c r="AA104" s="114" t="e">
        <f t="shared" si="124"/>
        <v>#REF!</v>
      </c>
      <c r="AB104" s="114" t="e">
        <f t="shared" si="124"/>
        <v>#REF!</v>
      </c>
      <c r="AC104" s="114" t="e">
        <f>P104</f>
        <v>#REF!</v>
      </c>
      <c r="AD104" s="114" t="e">
        <f t="shared" ref="AD104:AJ104" si="125">AC104</f>
        <v>#REF!</v>
      </c>
      <c r="AE104" s="114" t="e">
        <f t="shared" si="125"/>
        <v>#REF!</v>
      </c>
      <c r="AF104" s="114" t="e">
        <f t="shared" si="125"/>
        <v>#REF!</v>
      </c>
      <c r="AG104" s="114" t="e">
        <f t="shared" si="125"/>
        <v>#REF!</v>
      </c>
      <c r="AH104" s="114" t="e">
        <f t="shared" si="125"/>
        <v>#REF!</v>
      </c>
      <c r="AI104" s="114" t="e">
        <f t="shared" si="125"/>
        <v>#REF!</v>
      </c>
      <c r="AJ104" s="114" t="e">
        <f t="shared" si="125"/>
        <v>#REF!</v>
      </c>
      <c r="AK104" s="18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</row>
    <row r="105" spans="1:61" s="1" customFormat="1" ht="20.25" customHeight="1" x14ac:dyDescent="0.2">
      <c r="A105" s="14"/>
      <c r="B105" s="14"/>
      <c r="C105" s="14"/>
      <c r="D105" s="563"/>
      <c r="E105" s="552"/>
      <c r="F105" s="53" t="s">
        <v>47</v>
      </c>
      <c r="G105" s="112" t="e">
        <f>'Gruppe 1'!#REF!</f>
        <v>#REF!</v>
      </c>
      <c r="H105" s="116" t="e">
        <f t="shared" ref="H105:AJ105" si="126">G105</f>
        <v>#REF!</v>
      </c>
      <c r="I105" s="116" t="e">
        <f t="shared" si="126"/>
        <v>#REF!</v>
      </c>
      <c r="J105" s="116" t="e">
        <f t="shared" si="126"/>
        <v>#REF!</v>
      </c>
      <c r="K105" s="116" t="e">
        <f t="shared" si="126"/>
        <v>#REF!</v>
      </c>
      <c r="L105" s="116" t="e">
        <f t="shared" si="126"/>
        <v>#REF!</v>
      </c>
      <c r="M105" s="116" t="e">
        <f t="shared" si="126"/>
        <v>#REF!</v>
      </c>
      <c r="N105" s="116" t="e">
        <f t="shared" si="126"/>
        <v>#REF!</v>
      </c>
      <c r="O105" s="116" t="e">
        <f t="shared" si="126"/>
        <v>#REF!</v>
      </c>
      <c r="P105" s="116" t="e">
        <f t="shared" si="126"/>
        <v>#REF!</v>
      </c>
      <c r="Q105" s="116" t="e">
        <f t="shared" si="126"/>
        <v>#REF!</v>
      </c>
      <c r="R105" s="116" t="e">
        <f t="shared" si="123"/>
        <v>#REF!</v>
      </c>
      <c r="S105" s="116" t="e">
        <f t="shared" si="123"/>
        <v>#REF!</v>
      </c>
      <c r="T105" s="116" t="e">
        <f t="shared" si="123"/>
        <v>#REF!</v>
      </c>
      <c r="U105" s="116" t="e">
        <f t="shared" si="123"/>
        <v>#REF!</v>
      </c>
      <c r="V105" s="116" t="e">
        <f t="shared" si="123"/>
        <v>#REF!</v>
      </c>
      <c r="W105" s="116" t="e">
        <f>J105</f>
        <v>#REF!</v>
      </c>
      <c r="X105" s="116" t="e">
        <f t="shared" si="124"/>
        <v>#REF!</v>
      </c>
      <c r="Y105" s="116" t="e">
        <f t="shared" si="124"/>
        <v>#REF!</v>
      </c>
      <c r="Z105" s="116" t="e">
        <f t="shared" si="124"/>
        <v>#REF!</v>
      </c>
      <c r="AA105" s="116" t="e">
        <f t="shared" si="124"/>
        <v>#REF!</v>
      </c>
      <c r="AB105" s="116" t="e">
        <f t="shared" si="124"/>
        <v>#REF!</v>
      </c>
      <c r="AC105" s="116" t="e">
        <f>P105</f>
        <v>#REF!</v>
      </c>
      <c r="AD105" s="116" t="e">
        <f t="shared" si="126"/>
        <v>#REF!</v>
      </c>
      <c r="AE105" s="116" t="e">
        <f t="shared" si="126"/>
        <v>#REF!</v>
      </c>
      <c r="AF105" s="116" t="e">
        <f t="shared" si="126"/>
        <v>#REF!</v>
      </c>
      <c r="AG105" s="116" t="e">
        <f t="shared" si="126"/>
        <v>#REF!</v>
      </c>
      <c r="AH105" s="116" t="e">
        <f t="shared" si="126"/>
        <v>#REF!</v>
      </c>
      <c r="AI105" s="116" t="e">
        <f t="shared" si="126"/>
        <v>#REF!</v>
      </c>
      <c r="AJ105" s="116" t="e">
        <f t="shared" si="126"/>
        <v>#REF!</v>
      </c>
      <c r="AK105" s="18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</row>
    <row r="106" spans="1:61" s="1" customFormat="1" ht="20.25" hidden="1" customHeight="1" x14ac:dyDescent="0.2">
      <c r="A106" s="14"/>
      <c r="B106" s="14"/>
      <c r="C106" s="14"/>
      <c r="D106" s="563"/>
      <c r="E106" s="552"/>
      <c r="F106" s="53" t="s">
        <v>102</v>
      </c>
      <c r="G106" s="219">
        <f>IFERROR(G105*100/G104,0)</f>
        <v>0</v>
      </c>
      <c r="H106" s="219">
        <f t="shared" ref="H106:AJ106" si="127">IFERROR(H105*100/H104,0)</f>
        <v>0</v>
      </c>
      <c r="I106" s="219">
        <f t="shared" si="127"/>
        <v>0</v>
      </c>
      <c r="J106" s="219">
        <f t="shared" si="127"/>
        <v>0</v>
      </c>
      <c r="K106" s="219">
        <f t="shared" si="127"/>
        <v>0</v>
      </c>
      <c r="L106" s="219">
        <f t="shared" si="127"/>
        <v>0</v>
      </c>
      <c r="M106" s="219">
        <f t="shared" si="127"/>
        <v>0</v>
      </c>
      <c r="N106" s="219">
        <f t="shared" si="127"/>
        <v>0</v>
      </c>
      <c r="O106" s="219">
        <f t="shared" si="127"/>
        <v>0</v>
      </c>
      <c r="P106" s="219">
        <f t="shared" si="127"/>
        <v>0</v>
      </c>
      <c r="Q106" s="219">
        <f t="shared" si="127"/>
        <v>0</v>
      </c>
      <c r="R106" s="219">
        <f t="shared" si="127"/>
        <v>0</v>
      </c>
      <c r="S106" s="219">
        <f t="shared" si="127"/>
        <v>0</v>
      </c>
      <c r="T106" s="219">
        <f t="shared" si="127"/>
        <v>0</v>
      </c>
      <c r="U106" s="219">
        <f t="shared" si="127"/>
        <v>0</v>
      </c>
      <c r="V106" s="219">
        <f t="shared" si="127"/>
        <v>0</v>
      </c>
      <c r="W106" s="219">
        <f t="shared" si="127"/>
        <v>0</v>
      </c>
      <c r="X106" s="219">
        <f t="shared" si="127"/>
        <v>0</v>
      </c>
      <c r="Y106" s="219">
        <f t="shared" si="127"/>
        <v>0</v>
      </c>
      <c r="Z106" s="219">
        <f t="shared" si="127"/>
        <v>0</v>
      </c>
      <c r="AA106" s="219">
        <f t="shared" si="127"/>
        <v>0</v>
      </c>
      <c r="AB106" s="219">
        <f t="shared" si="127"/>
        <v>0</v>
      </c>
      <c r="AC106" s="219">
        <f t="shared" si="127"/>
        <v>0</v>
      </c>
      <c r="AD106" s="219">
        <f t="shared" si="127"/>
        <v>0</v>
      </c>
      <c r="AE106" s="219">
        <f t="shared" si="127"/>
        <v>0</v>
      </c>
      <c r="AF106" s="219">
        <f t="shared" si="127"/>
        <v>0</v>
      </c>
      <c r="AG106" s="219">
        <f t="shared" si="127"/>
        <v>0</v>
      </c>
      <c r="AH106" s="219">
        <f t="shared" si="127"/>
        <v>0</v>
      </c>
      <c r="AI106" s="219">
        <f t="shared" si="127"/>
        <v>0</v>
      </c>
      <c r="AJ106" s="219">
        <f t="shared" si="127"/>
        <v>0</v>
      </c>
      <c r="AK106" s="18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</row>
    <row r="107" spans="1:61" s="1" customFormat="1" ht="20.25" customHeight="1" x14ac:dyDescent="0.2">
      <c r="A107" s="14"/>
      <c r="B107" s="14"/>
      <c r="C107" s="14"/>
      <c r="D107" s="563"/>
      <c r="E107" s="553"/>
      <c r="F107" s="53" t="s">
        <v>105</v>
      </c>
      <c r="G107" s="232" t="e">
        <f>'Gruppe 1'!#REF!</f>
        <v>#REF!</v>
      </c>
      <c r="H107" s="232" t="e">
        <f>G107</f>
        <v>#REF!</v>
      </c>
      <c r="I107" s="232" t="e">
        <f t="shared" ref="I107:AJ107" si="128">H107</f>
        <v>#REF!</v>
      </c>
      <c r="J107" s="232" t="e">
        <f t="shared" si="128"/>
        <v>#REF!</v>
      </c>
      <c r="K107" s="232" t="e">
        <f t="shared" si="128"/>
        <v>#REF!</v>
      </c>
      <c r="L107" s="232" t="e">
        <f t="shared" si="128"/>
        <v>#REF!</v>
      </c>
      <c r="M107" s="232" t="e">
        <f t="shared" si="128"/>
        <v>#REF!</v>
      </c>
      <c r="N107" s="232" t="e">
        <f t="shared" si="128"/>
        <v>#REF!</v>
      </c>
      <c r="O107" s="232" t="e">
        <f t="shared" si="128"/>
        <v>#REF!</v>
      </c>
      <c r="P107" s="232" t="e">
        <f t="shared" si="128"/>
        <v>#REF!</v>
      </c>
      <c r="Q107" s="232" t="e">
        <f t="shared" si="128"/>
        <v>#REF!</v>
      </c>
      <c r="R107" s="232" t="e">
        <f t="shared" si="128"/>
        <v>#REF!</v>
      </c>
      <c r="S107" s="232" t="e">
        <f t="shared" si="128"/>
        <v>#REF!</v>
      </c>
      <c r="T107" s="232" t="e">
        <f t="shared" si="128"/>
        <v>#REF!</v>
      </c>
      <c r="U107" s="232" t="e">
        <f t="shared" si="128"/>
        <v>#REF!</v>
      </c>
      <c r="V107" s="232" t="e">
        <f t="shared" si="128"/>
        <v>#REF!</v>
      </c>
      <c r="W107" s="232" t="e">
        <f t="shared" si="128"/>
        <v>#REF!</v>
      </c>
      <c r="X107" s="232" t="e">
        <f t="shared" si="128"/>
        <v>#REF!</v>
      </c>
      <c r="Y107" s="232" t="e">
        <f t="shared" si="128"/>
        <v>#REF!</v>
      </c>
      <c r="Z107" s="232" t="e">
        <f t="shared" si="128"/>
        <v>#REF!</v>
      </c>
      <c r="AA107" s="232" t="e">
        <f t="shared" si="128"/>
        <v>#REF!</v>
      </c>
      <c r="AB107" s="232" t="e">
        <f t="shared" si="128"/>
        <v>#REF!</v>
      </c>
      <c r="AC107" s="232" t="e">
        <f t="shared" si="128"/>
        <v>#REF!</v>
      </c>
      <c r="AD107" s="232" t="e">
        <f t="shared" si="128"/>
        <v>#REF!</v>
      </c>
      <c r="AE107" s="232" t="e">
        <f t="shared" si="128"/>
        <v>#REF!</v>
      </c>
      <c r="AF107" s="232" t="e">
        <f t="shared" si="128"/>
        <v>#REF!</v>
      </c>
      <c r="AG107" s="232" t="e">
        <f t="shared" si="128"/>
        <v>#REF!</v>
      </c>
      <c r="AH107" s="232" t="e">
        <f t="shared" si="128"/>
        <v>#REF!</v>
      </c>
      <c r="AI107" s="232" t="e">
        <f t="shared" si="128"/>
        <v>#REF!</v>
      </c>
      <c r="AJ107" s="232" t="e">
        <f t="shared" si="128"/>
        <v>#REF!</v>
      </c>
      <c r="AK107" s="18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</row>
    <row r="108" spans="1:61" s="1" customFormat="1" ht="20.25" hidden="1" customHeight="1" x14ac:dyDescent="0.2">
      <c r="A108" s="14"/>
      <c r="B108" s="35">
        <f>B100+1</f>
        <v>14</v>
      </c>
      <c r="C108" s="27">
        <v>1</v>
      </c>
      <c r="D108" s="563"/>
      <c r="E108" s="254" t="s">
        <v>120</v>
      </c>
      <c r="F108" s="105" t="s">
        <v>29</v>
      </c>
      <c r="G108" s="106">
        <f>IFERROR(G103*G104/100*(100-G107)/100,0)</f>
        <v>0</v>
      </c>
      <c r="H108" s="106">
        <f>IFERROR(H103*H104/100*(100-H107)/100,0)</f>
        <v>0</v>
      </c>
      <c r="I108" s="106">
        <f t="shared" ref="I108:AJ108" si="129">IFERROR(I103*I104/100*(100-I107)/100,0)</f>
        <v>0</v>
      </c>
      <c r="J108" s="106">
        <f t="shared" si="129"/>
        <v>0</v>
      </c>
      <c r="K108" s="106">
        <f t="shared" si="129"/>
        <v>0</v>
      </c>
      <c r="L108" s="106">
        <f t="shared" si="129"/>
        <v>0</v>
      </c>
      <c r="M108" s="106">
        <f t="shared" si="129"/>
        <v>0</v>
      </c>
      <c r="N108" s="106">
        <f t="shared" si="129"/>
        <v>0</v>
      </c>
      <c r="O108" s="106">
        <f t="shared" si="129"/>
        <v>0</v>
      </c>
      <c r="P108" s="106">
        <f t="shared" si="129"/>
        <v>0</v>
      </c>
      <c r="Q108" s="106">
        <f t="shared" si="129"/>
        <v>0</v>
      </c>
      <c r="R108" s="106">
        <f t="shared" si="129"/>
        <v>0</v>
      </c>
      <c r="S108" s="106">
        <f t="shared" si="129"/>
        <v>0</v>
      </c>
      <c r="T108" s="106">
        <f t="shared" si="129"/>
        <v>0</v>
      </c>
      <c r="U108" s="106">
        <f t="shared" si="129"/>
        <v>0</v>
      </c>
      <c r="V108" s="106">
        <f t="shared" si="129"/>
        <v>0</v>
      </c>
      <c r="W108" s="106">
        <f t="shared" si="129"/>
        <v>0</v>
      </c>
      <c r="X108" s="106">
        <f t="shared" si="129"/>
        <v>0</v>
      </c>
      <c r="Y108" s="106">
        <f t="shared" si="129"/>
        <v>0</v>
      </c>
      <c r="Z108" s="106">
        <f t="shared" si="129"/>
        <v>0</v>
      </c>
      <c r="AA108" s="106">
        <f t="shared" si="129"/>
        <v>0</v>
      </c>
      <c r="AB108" s="106">
        <f t="shared" si="129"/>
        <v>0</v>
      </c>
      <c r="AC108" s="106">
        <f t="shared" si="129"/>
        <v>0</v>
      </c>
      <c r="AD108" s="106">
        <f t="shared" si="129"/>
        <v>0</v>
      </c>
      <c r="AE108" s="106">
        <f t="shared" si="129"/>
        <v>0</v>
      </c>
      <c r="AF108" s="106">
        <f t="shared" si="129"/>
        <v>0</v>
      </c>
      <c r="AG108" s="106">
        <f t="shared" si="129"/>
        <v>0</v>
      </c>
      <c r="AH108" s="106">
        <f t="shared" si="129"/>
        <v>0</v>
      </c>
      <c r="AI108" s="106">
        <f t="shared" si="129"/>
        <v>0</v>
      </c>
      <c r="AJ108" s="106">
        <f t="shared" si="129"/>
        <v>0</v>
      </c>
      <c r="AK108" s="18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</row>
    <row r="109" spans="1:61" s="1" customFormat="1" ht="20.25" hidden="1" customHeight="1" x14ac:dyDescent="0.2">
      <c r="A109" s="14"/>
      <c r="B109" s="27"/>
      <c r="C109" s="27">
        <f>C108+1</f>
        <v>2</v>
      </c>
      <c r="D109" s="563"/>
      <c r="E109" s="254" t="s">
        <v>120</v>
      </c>
      <c r="F109" s="105" t="s">
        <v>46</v>
      </c>
      <c r="G109" s="113">
        <f>IFERROR(G106/100*G108,0)</f>
        <v>0</v>
      </c>
      <c r="H109" s="113">
        <f>IFERROR(H106/100*H108,0)</f>
        <v>0</v>
      </c>
      <c r="I109" s="113">
        <f t="shared" ref="I109:AJ109" si="130">IFERROR(I106/100*I108,0)</f>
        <v>0</v>
      </c>
      <c r="J109" s="113">
        <f t="shared" si="130"/>
        <v>0</v>
      </c>
      <c r="K109" s="113">
        <f t="shared" si="130"/>
        <v>0</v>
      </c>
      <c r="L109" s="113">
        <f t="shared" si="130"/>
        <v>0</v>
      </c>
      <c r="M109" s="113">
        <f t="shared" si="130"/>
        <v>0</v>
      </c>
      <c r="N109" s="113">
        <f t="shared" si="130"/>
        <v>0</v>
      </c>
      <c r="O109" s="113">
        <f t="shared" si="130"/>
        <v>0</v>
      </c>
      <c r="P109" s="113">
        <f t="shared" si="130"/>
        <v>0</v>
      </c>
      <c r="Q109" s="113">
        <f t="shared" si="130"/>
        <v>0</v>
      </c>
      <c r="R109" s="113">
        <f t="shared" si="130"/>
        <v>0</v>
      </c>
      <c r="S109" s="113">
        <f t="shared" si="130"/>
        <v>0</v>
      </c>
      <c r="T109" s="113">
        <f t="shared" si="130"/>
        <v>0</v>
      </c>
      <c r="U109" s="113">
        <f t="shared" si="130"/>
        <v>0</v>
      </c>
      <c r="V109" s="113">
        <f t="shared" si="130"/>
        <v>0</v>
      </c>
      <c r="W109" s="113">
        <f t="shared" si="130"/>
        <v>0</v>
      </c>
      <c r="X109" s="113">
        <f t="shared" si="130"/>
        <v>0</v>
      </c>
      <c r="Y109" s="113">
        <f t="shared" si="130"/>
        <v>0</v>
      </c>
      <c r="Z109" s="113">
        <f t="shared" si="130"/>
        <v>0</v>
      </c>
      <c r="AA109" s="113">
        <f t="shared" si="130"/>
        <v>0</v>
      </c>
      <c r="AB109" s="113">
        <f t="shared" si="130"/>
        <v>0</v>
      </c>
      <c r="AC109" s="113">
        <f t="shared" si="130"/>
        <v>0</v>
      </c>
      <c r="AD109" s="113">
        <f t="shared" si="130"/>
        <v>0</v>
      </c>
      <c r="AE109" s="113">
        <f t="shared" si="130"/>
        <v>0</v>
      </c>
      <c r="AF109" s="113">
        <f t="shared" si="130"/>
        <v>0</v>
      </c>
      <c r="AG109" s="113">
        <f t="shared" si="130"/>
        <v>0</v>
      </c>
      <c r="AH109" s="113">
        <f t="shared" si="130"/>
        <v>0</v>
      </c>
      <c r="AI109" s="113">
        <f t="shared" si="130"/>
        <v>0</v>
      </c>
      <c r="AJ109" s="113">
        <f t="shared" si="130"/>
        <v>0</v>
      </c>
      <c r="AK109" s="18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</row>
    <row r="110" spans="1:61" s="1" customFormat="1" ht="20.25" hidden="1" customHeight="1" x14ac:dyDescent="0.2">
      <c r="A110" s="14"/>
      <c r="B110" s="14"/>
      <c r="C110" s="27">
        <v>3</v>
      </c>
      <c r="D110" s="563"/>
      <c r="E110" s="254" t="s">
        <v>119</v>
      </c>
      <c r="F110" s="105" t="s">
        <v>95</v>
      </c>
      <c r="G110" s="106">
        <f>IFERROR(G103*G104/88,0)</f>
        <v>0</v>
      </c>
      <c r="H110" s="106">
        <f t="shared" ref="H110:AJ110" si="131">IFERROR(H103*H104/88,0)</f>
        <v>0</v>
      </c>
      <c r="I110" s="106">
        <f t="shared" si="131"/>
        <v>0</v>
      </c>
      <c r="J110" s="106">
        <f t="shared" si="131"/>
        <v>0</v>
      </c>
      <c r="K110" s="106">
        <f t="shared" si="131"/>
        <v>0</v>
      </c>
      <c r="L110" s="106">
        <f t="shared" si="131"/>
        <v>0</v>
      </c>
      <c r="M110" s="106">
        <f t="shared" si="131"/>
        <v>0</v>
      </c>
      <c r="N110" s="106">
        <f t="shared" si="131"/>
        <v>0</v>
      </c>
      <c r="O110" s="106">
        <f t="shared" si="131"/>
        <v>0</v>
      </c>
      <c r="P110" s="106">
        <f t="shared" si="131"/>
        <v>0</v>
      </c>
      <c r="Q110" s="106">
        <f t="shared" si="131"/>
        <v>0</v>
      </c>
      <c r="R110" s="106">
        <f t="shared" si="131"/>
        <v>0</v>
      </c>
      <c r="S110" s="106">
        <f t="shared" si="131"/>
        <v>0</v>
      </c>
      <c r="T110" s="106">
        <f t="shared" si="131"/>
        <v>0</v>
      </c>
      <c r="U110" s="106">
        <f t="shared" si="131"/>
        <v>0</v>
      </c>
      <c r="V110" s="106">
        <f t="shared" si="131"/>
        <v>0</v>
      </c>
      <c r="W110" s="106">
        <f t="shared" si="131"/>
        <v>0</v>
      </c>
      <c r="X110" s="106">
        <f t="shared" si="131"/>
        <v>0</v>
      </c>
      <c r="Y110" s="106">
        <f t="shared" si="131"/>
        <v>0</v>
      </c>
      <c r="Z110" s="106">
        <f t="shared" si="131"/>
        <v>0</v>
      </c>
      <c r="AA110" s="106">
        <f t="shared" si="131"/>
        <v>0</v>
      </c>
      <c r="AB110" s="106">
        <f t="shared" si="131"/>
        <v>0</v>
      </c>
      <c r="AC110" s="106">
        <f t="shared" si="131"/>
        <v>0</v>
      </c>
      <c r="AD110" s="106">
        <f t="shared" si="131"/>
        <v>0</v>
      </c>
      <c r="AE110" s="106">
        <f t="shared" si="131"/>
        <v>0</v>
      </c>
      <c r="AF110" s="106">
        <f t="shared" si="131"/>
        <v>0</v>
      </c>
      <c r="AG110" s="106">
        <f t="shared" si="131"/>
        <v>0</v>
      </c>
      <c r="AH110" s="106">
        <f t="shared" si="131"/>
        <v>0</v>
      </c>
      <c r="AI110" s="106">
        <f t="shared" si="131"/>
        <v>0</v>
      </c>
      <c r="AJ110" s="106">
        <f t="shared" si="131"/>
        <v>0</v>
      </c>
      <c r="AK110" s="18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</row>
    <row r="111" spans="1:61" s="1" customFormat="1" ht="20.25" customHeight="1" x14ac:dyDescent="0.2">
      <c r="A111" s="14"/>
      <c r="B111" s="14"/>
      <c r="C111" s="14"/>
      <c r="D111" s="563"/>
      <c r="E111" s="551" t="e">
        <f>'Gruppe 1'!#REF!</f>
        <v>#REF!</v>
      </c>
      <c r="F111" s="53" t="str">
        <f>$F$6</f>
        <v>FM-Menge (kg)</v>
      </c>
      <c r="G111" s="104"/>
      <c r="H111" s="121" t="str">
        <f t="shared" ref="H111:V111" si="132">IFERROR(G111*H$164/G$164,"-")</f>
        <v>-</v>
      </c>
      <c r="I111" s="121" t="str">
        <f t="shared" si="132"/>
        <v>-</v>
      </c>
      <c r="J111" s="121" t="str">
        <f t="shared" si="132"/>
        <v>-</v>
      </c>
      <c r="K111" s="121" t="str">
        <f t="shared" si="132"/>
        <v>-</v>
      </c>
      <c r="L111" s="121" t="str">
        <f t="shared" si="132"/>
        <v>-</v>
      </c>
      <c r="M111" s="121" t="str">
        <f t="shared" si="132"/>
        <v>-</v>
      </c>
      <c r="N111" s="121" t="str">
        <f t="shared" si="132"/>
        <v>-</v>
      </c>
      <c r="O111" s="121" t="str">
        <f t="shared" si="132"/>
        <v>-</v>
      </c>
      <c r="P111" s="121" t="str">
        <f t="shared" si="132"/>
        <v>-</v>
      </c>
      <c r="Q111" s="121" t="str">
        <f t="shared" si="132"/>
        <v>-</v>
      </c>
      <c r="R111" s="121" t="str">
        <f t="shared" si="132"/>
        <v>-</v>
      </c>
      <c r="S111" s="121" t="str">
        <f t="shared" si="132"/>
        <v>-</v>
      </c>
      <c r="T111" s="121" t="str">
        <f t="shared" si="132"/>
        <v>-</v>
      </c>
      <c r="U111" s="121" t="str">
        <f t="shared" si="132"/>
        <v>-</v>
      </c>
      <c r="V111" s="121" t="str">
        <f t="shared" si="132"/>
        <v>-</v>
      </c>
      <c r="W111" s="121" t="str">
        <f>IFERROR(J111*W$164/J$164,"-")</f>
        <v>-</v>
      </c>
      <c r="X111" s="121" t="str">
        <f>IFERROR(W111*X$164/W$164,"-")</f>
        <v>-</v>
      </c>
      <c r="Y111" s="121" t="str">
        <f>IFERROR(X111*Y$164/X$164,"-")</f>
        <v>-</v>
      </c>
      <c r="Z111" s="121" t="str">
        <f>IFERROR(Y111*Z$164/Y$164,"-")</f>
        <v>-</v>
      </c>
      <c r="AA111" s="121" t="str">
        <f>IFERROR(Z111*AA$164/Z$164,"-")</f>
        <v>-</v>
      </c>
      <c r="AB111" s="121" t="str">
        <f>IFERROR(AA111*AB$164/AA$164,"-")</f>
        <v>-</v>
      </c>
      <c r="AC111" s="121" t="str">
        <f>IFERROR(P111*AC$164/P$164,"-")</f>
        <v>-</v>
      </c>
      <c r="AD111" s="121" t="str">
        <f t="shared" ref="AD111:AJ111" si="133">IFERROR(AC111*AD$164/AC$164,"-")</f>
        <v>-</v>
      </c>
      <c r="AE111" s="121" t="str">
        <f t="shared" si="133"/>
        <v>-</v>
      </c>
      <c r="AF111" s="121" t="str">
        <f t="shared" si="133"/>
        <v>-</v>
      </c>
      <c r="AG111" s="121" t="str">
        <f t="shared" si="133"/>
        <v>-</v>
      </c>
      <c r="AH111" s="121" t="str">
        <f t="shared" si="133"/>
        <v>-</v>
      </c>
      <c r="AI111" s="121" t="str">
        <f t="shared" si="133"/>
        <v>-</v>
      </c>
      <c r="AJ111" s="121" t="str">
        <f t="shared" si="133"/>
        <v>-</v>
      </c>
      <c r="AK111" s="18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</row>
    <row r="112" spans="1:61" s="1" customFormat="1" ht="20.25" customHeight="1" x14ac:dyDescent="0.2">
      <c r="A112" s="14"/>
      <c r="B112" s="14"/>
      <c r="C112" s="14"/>
      <c r="D112" s="563"/>
      <c r="E112" s="552"/>
      <c r="F112" s="53" t="s">
        <v>4</v>
      </c>
      <c r="G112" s="172" t="e">
        <f>'Gruppe 1'!#REF!</f>
        <v>#REF!</v>
      </c>
      <c r="H112" s="114" t="e">
        <f>G112</f>
        <v>#REF!</v>
      </c>
      <c r="I112" s="114" t="e">
        <f t="shared" ref="I112:V113" si="134">H112</f>
        <v>#REF!</v>
      </c>
      <c r="J112" s="114" t="e">
        <f t="shared" si="134"/>
        <v>#REF!</v>
      </c>
      <c r="K112" s="114" t="e">
        <f t="shared" si="134"/>
        <v>#REF!</v>
      </c>
      <c r="L112" s="114" t="e">
        <f t="shared" si="134"/>
        <v>#REF!</v>
      </c>
      <c r="M112" s="114" t="e">
        <f t="shared" si="134"/>
        <v>#REF!</v>
      </c>
      <c r="N112" s="114" t="e">
        <f t="shared" si="134"/>
        <v>#REF!</v>
      </c>
      <c r="O112" s="114" t="e">
        <f t="shared" si="134"/>
        <v>#REF!</v>
      </c>
      <c r="P112" s="114" t="e">
        <f t="shared" si="134"/>
        <v>#REF!</v>
      </c>
      <c r="Q112" s="114" t="e">
        <f t="shared" si="134"/>
        <v>#REF!</v>
      </c>
      <c r="R112" s="114" t="e">
        <f t="shared" si="134"/>
        <v>#REF!</v>
      </c>
      <c r="S112" s="114" t="e">
        <f t="shared" si="134"/>
        <v>#REF!</v>
      </c>
      <c r="T112" s="114" t="e">
        <f t="shared" si="134"/>
        <v>#REF!</v>
      </c>
      <c r="U112" s="114" t="e">
        <f t="shared" si="134"/>
        <v>#REF!</v>
      </c>
      <c r="V112" s="114" t="e">
        <f t="shared" si="134"/>
        <v>#REF!</v>
      </c>
      <c r="W112" s="114" t="e">
        <f>J112</f>
        <v>#REF!</v>
      </c>
      <c r="X112" s="114" t="e">
        <f t="shared" ref="X112:AB113" si="135">W112</f>
        <v>#REF!</v>
      </c>
      <c r="Y112" s="114" t="e">
        <f t="shared" si="135"/>
        <v>#REF!</v>
      </c>
      <c r="Z112" s="114" t="e">
        <f t="shared" si="135"/>
        <v>#REF!</v>
      </c>
      <c r="AA112" s="114" t="e">
        <f t="shared" si="135"/>
        <v>#REF!</v>
      </c>
      <c r="AB112" s="114" t="e">
        <f t="shared" si="135"/>
        <v>#REF!</v>
      </c>
      <c r="AC112" s="114" t="e">
        <f>P112</f>
        <v>#REF!</v>
      </c>
      <c r="AD112" s="114" t="e">
        <f t="shared" ref="AD112:AJ112" si="136">AC112</f>
        <v>#REF!</v>
      </c>
      <c r="AE112" s="114" t="e">
        <f t="shared" si="136"/>
        <v>#REF!</v>
      </c>
      <c r="AF112" s="114" t="e">
        <f t="shared" si="136"/>
        <v>#REF!</v>
      </c>
      <c r="AG112" s="114" t="e">
        <f t="shared" si="136"/>
        <v>#REF!</v>
      </c>
      <c r="AH112" s="114" t="e">
        <f t="shared" si="136"/>
        <v>#REF!</v>
      </c>
      <c r="AI112" s="114" t="e">
        <f t="shared" si="136"/>
        <v>#REF!</v>
      </c>
      <c r="AJ112" s="114" t="e">
        <f t="shared" si="136"/>
        <v>#REF!</v>
      </c>
      <c r="AK112" s="18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</row>
    <row r="113" spans="1:61" s="1" customFormat="1" ht="20.25" customHeight="1" x14ac:dyDescent="0.2">
      <c r="A113" s="14"/>
      <c r="B113" s="14"/>
      <c r="C113" s="14"/>
      <c r="D113" s="563"/>
      <c r="E113" s="552"/>
      <c r="F113" s="53" t="s">
        <v>47</v>
      </c>
      <c r="G113" s="112" t="e">
        <f>'Gruppe 1'!#REF!</f>
        <v>#REF!</v>
      </c>
      <c r="H113" s="116" t="e">
        <f t="shared" ref="H113:AJ113" si="137">G113</f>
        <v>#REF!</v>
      </c>
      <c r="I113" s="116" t="e">
        <f t="shared" si="137"/>
        <v>#REF!</v>
      </c>
      <c r="J113" s="116" t="e">
        <f t="shared" si="137"/>
        <v>#REF!</v>
      </c>
      <c r="K113" s="116" t="e">
        <f t="shared" si="137"/>
        <v>#REF!</v>
      </c>
      <c r="L113" s="116" t="e">
        <f t="shared" si="137"/>
        <v>#REF!</v>
      </c>
      <c r="M113" s="116" t="e">
        <f t="shared" si="137"/>
        <v>#REF!</v>
      </c>
      <c r="N113" s="116" t="e">
        <f t="shared" si="137"/>
        <v>#REF!</v>
      </c>
      <c r="O113" s="116" t="e">
        <f t="shared" si="137"/>
        <v>#REF!</v>
      </c>
      <c r="P113" s="116" t="e">
        <f t="shared" si="137"/>
        <v>#REF!</v>
      </c>
      <c r="Q113" s="116" t="e">
        <f t="shared" si="137"/>
        <v>#REF!</v>
      </c>
      <c r="R113" s="116" t="e">
        <f t="shared" si="134"/>
        <v>#REF!</v>
      </c>
      <c r="S113" s="116" t="e">
        <f t="shared" si="134"/>
        <v>#REF!</v>
      </c>
      <c r="T113" s="116" t="e">
        <f t="shared" si="134"/>
        <v>#REF!</v>
      </c>
      <c r="U113" s="116" t="e">
        <f t="shared" si="134"/>
        <v>#REF!</v>
      </c>
      <c r="V113" s="116" t="e">
        <f t="shared" si="134"/>
        <v>#REF!</v>
      </c>
      <c r="W113" s="116" t="e">
        <f>J113</f>
        <v>#REF!</v>
      </c>
      <c r="X113" s="116" t="e">
        <f t="shared" si="135"/>
        <v>#REF!</v>
      </c>
      <c r="Y113" s="116" t="e">
        <f t="shared" si="135"/>
        <v>#REF!</v>
      </c>
      <c r="Z113" s="116" t="e">
        <f t="shared" si="135"/>
        <v>#REF!</v>
      </c>
      <c r="AA113" s="116" t="e">
        <f t="shared" si="135"/>
        <v>#REF!</v>
      </c>
      <c r="AB113" s="116" t="e">
        <f t="shared" si="135"/>
        <v>#REF!</v>
      </c>
      <c r="AC113" s="116" t="e">
        <f>P113</f>
        <v>#REF!</v>
      </c>
      <c r="AD113" s="116" t="e">
        <f t="shared" si="137"/>
        <v>#REF!</v>
      </c>
      <c r="AE113" s="116" t="e">
        <f t="shared" si="137"/>
        <v>#REF!</v>
      </c>
      <c r="AF113" s="116" t="e">
        <f t="shared" si="137"/>
        <v>#REF!</v>
      </c>
      <c r="AG113" s="116" t="e">
        <f t="shared" si="137"/>
        <v>#REF!</v>
      </c>
      <c r="AH113" s="116" t="e">
        <f t="shared" si="137"/>
        <v>#REF!</v>
      </c>
      <c r="AI113" s="116" t="e">
        <f t="shared" si="137"/>
        <v>#REF!</v>
      </c>
      <c r="AJ113" s="116" t="e">
        <f t="shared" si="137"/>
        <v>#REF!</v>
      </c>
      <c r="AK113" s="18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</row>
    <row r="114" spans="1:61" s="1" customFormat="1" ht="20.25" hidden="1" customHeight="1" x14ac:dyDescent="0.2">
      <c r="A114" s="14"/>
      <c r="B114" s="14"/>
      <c r="C114" s="14"/>
      <c r="D114" s="563"/>
      <c r="E114" s="552"/>
      <c r="F114" s="53" t="s">
        <v>102</v>
      </c>
      <c r="G114" s="219">
        <f>IFERROR(G113*100/G112,0)</f>
        <v>0</v>
      </c>
      <c r="H114" s="219">
        <f t="shared" ref="H114:AJ114" si="138">IFERROR(H113*100/H112,0)</f>
        <v>0</v>
      </c>
      <c r="I114" s="219">
        <f t="shared" si="138"/>
        <v>0</v>
      </c>
      <c r="J114" s="219">
        <f t="shared" si="138"/>
        <v>0</v>
      </c>
      <c r="K114" s="219">
        <f t="shared" si="138"/>
        <v>0</v>
      </c>
      <c r="L114" s="219">
        <f t="shared" si="138"/>
        <v>0</v>
      </c>
      <c r="M114" s="219">
        <f t="shared" si="138"/>
        <v>0</v>
      </c>
      <c r="N114" s="219">
        <f t="shared" si="138"/>
        <v>0</v>
      </c>
      <c r="O114" s="219">
        <f t="shared" si="138"/>
        <v>0</v>
      </c>
      <c r="P114" s="219">
        <f t="shared" si="138"/>
        <v>0</v>
      </c>
      <c r="Q114" s="219">
        <f t="shared" si="138"/>
        <v>0</v>
      </c>
      <c r="R114" s="219">
        <f t="shared" si="138"/>
        <v>0</v>
      </c>
      <c r="S114" s="219">
        <f t="shared" si="138"/>
        <v>0</v>
      </c>
      <c r="T114" s="219">
        <f t="shared" si="138"/>
        <v>0</v>
      </c>
      <c r="U114" s="219">
        <f t="shared" si="138"/>
        <v>0</v>
      </c>
      <c r="V114" s="219">
        <f t="shared" si="138"/>
        <v>0</v>
      </c>
      <c r="W114" s="219">
        <f t="shared" si="138"/>
        <v>0</v>
      </c>
      <c r="X114" s="219">
        <f t="shared" si="138"/>
        <v>0</v>
      </c>
      <c r="Y114" s="219">
        <f t="shared" si="138"/>
        <v>0</v>
      </c>
      <c r="Z114" s="219">
        <f t="shared" si="138"/>
        <v>0</v>
      </c>
      <c r="AA114" s="219">
        <f t="shared" si="138"/>
        <v>0</v>
      </c>
      <c r="AB114" s="219">
        <f t="shared" si="138"/>
        <v>0</v>
      </c>
      <c r="AC114" s="219">
        <f t="shared" si="138"/>
        <v>0</v>
      </c>
      <c r="AD114" s="219">
        <f t="shared" si="138"/>
        <v>0</v>
      </c>
      <c r="AE114" s="219">
        <f t="shared" si="138"/>
        <v>0</v>
      </c>
      <c r="AF114" s="219">
        <f t="shared" si="138"/>
        <v>0</v>
      </c>
      <c r="AG114" s="219">
        <f t="shared" si="138"/>
        <v>0</v>
      </c>
      <c r="AH114" s="219">
        <f t="shared" si="138"/>
        <v>0</v>
      </c>
      <c r="AI114" s="219">
        <f t="shared" si="138"/>
        <v>0</v>
      </c>
      <c r="AJ114" s="219">
        <f t="shared" si="138"/>
        <v>0</v>
      </c>
      <c r="AK114" s="18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</row>
    <row r="115" spans="1:61" s="1" customFormat="1" ht="20.25" customHeight="1" x14ac:dyDescent="0.2">
      <c r="A115" s="14"/>
      <c r="B115" s="14"/>
      <c r="C115" s="14"/>
      <c r="D115" s="563"/>
      <c r="E115" s="553"/>
      <c r="F115" s="53" t="s">
        <v>105</v>
      </c>
      <c r="G115" s="232" t="e">
        <f>'Gruppe 1'!#REF!</f>
        <v>#REF!</v>
      </c>
      <c r="H115" s="232" t="e">
        <f>G115</f>
        <v>#REF!</v>
      </c>
      <c r="I115" s="232" t="e">
        <f t="shared" ref="I115:AJ115" si="139">H115</f>
        <v>#REF!</v>
      </c>
      <c r="J115" s="232" t="e">
        <f t="shared" si="139"/>
        <v>#REF!</v>
      </c>
      <c r="K115" s="232" t="e">
        <f t="shared" si="139"/>
        <v>#REF!</v>
      </c>
      <c r="L115" s="232" t="e">
        <f t="shared" si="139"/>
        <v>#REF!</v>
      </c>
      <c r="M115" s="232" t="e">
        <f t="shared" si="139"/>
        <v>#REF!</v>
      </c>
      <c r="N115" s="232" t="e">
        <f t="shared" si="139"/>
        <v>#REF!</v>
      </c>
      <c r="O115" s="232" t="e">
        <f t="shared" si="139"/>
        <v>#REF!</v>
      </c>
      <c r="P115" s="232" t="e">
        <f t="shared" si="139"/>
        <v>#REF!</v>
      </c>
      <c r="Q115" s="232" t="e">
        <f t="shared" si="139"/>
        <v>#REF!</v>
      </c>
      <c r="R115" s="232" t="e">
        <f t="shared" si="139"/>
        <v>#REF!</v>
      </c>
      <c r="S115" s="232" t="e">
        <f t="shared" si="139"/>
        <v>#REF!</v>
      </c>
      <c r="T115" s="232" t="e">
        <f t="shared" si="139"/>
        <v>#REF!</v>
      </c>
      <c r="U115" s="232" t="e">
        <f t="shared" si="139"/>
        <v>#REF!</v>
      </c>
      <c r="V115" s="232" t="e">
        <f t="shared" si="139"/>
        <v>#REF!</v>
      </c>
      <c r="W115" s="232" t="e">
        <f t="shared" si="139"/>
        <v>#REF!</v>
      </c>
      <c r="X115" s="232" t="e">
        <f t="shared" si="139"/>
        <v>#REF!</v>
      </c>
      <c r="Y115" s="232" t="e">
        <f t="shared" si="139"/>
        <v>#REF!</v>
      </c>
      <c r="Z115" s="232" t="e">
        <f t="shared" si="139"/>
        <v>#REF!</v>
      </c>
      <c r="AA115" s="232" t="e">
        <f t="shared" si="139"/>
        <v>#REF!</v>
      </c>
      <c r="AB115" s="232" t="e">
        <f t="shared" si="139"/>
        <v>#REF!</v>
      </c>
      <c r="AC115" s="232" t="e">
        <f t="shared" si="139"/>
        <v>#REF!</v>
      </c>
      <c r="AD115" s="232" t="e">
        <f t="shared" si="139"/>
        <v>#REF!</v>
      </c>
      <c r="AE115" s="232" t="e">
        <f t="shared" si="139"/>
        <v>#REF!</v>
      </c>
      <c r="AF115" s="232" t="e">
        <f t="shared" si="139"/>
        <v>#REF!</v>
      </c>
      <c r="AG115" s="232" t="e">
        <f t="shared" si="139"/>
        <v>#REF!</v>
      </c>
      <c r="AH115" s="232" t="e">
        <f t="shared" si="139"/>
        <v>#REF!</v>
      </c>
      <c r="AI115" s="232" t="e">
        <f t="shared" si="139"/>
        <v>#REF!</v>
      </c>
      <c r="AJ115" s="232" t="e">
        <f t="shared" si="139"/>
        <v>#REF!</v>
      </c>
      <c r="AK115" s="18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</row>
    <row r="116" spans="1:61" s="1" customFormat="1" ht="20.25" hidden="1" customHeight="1" x14ac:dyDescent="0.2">
      <c r="A116" s="14"/>
      <c r="B116" s="35">
        <f>B108+1</f>
        <v>15</v>
      </c>
      <c r="C116" s="27">
        <v>1</v>
      </c>
      <c r="D116" s="563"/>
      <c r="E116" s="254" t="s">
        <v>120</v>
      </c>
      <c r="F116" s="105" t="s">
        <v>29</v>
      </c>
      <c r="G116" s="106">
        <f>IFERROR(G111*G112/100*(100-G115)/100,0)</f>
        <v>0</v>
      </c>
      <c r="H116" s="106">
        <f>IFERROR(H111*H112/100*(100-H115)/100,0)</f>
        <v>0</v>
      </c>
      <c r="I116" s="106">
        <f t="shared" ref="I116:AJ116" si="140">IFERROR(I111*I112/100*(100-I115)/100,0)</f>
        <v>0</v>
      </c>
      <c r="J116" s="106">
        <f t="shared" si="140"/>
        <v>0</v>
      </c>
      <c r="K116" s="106">
        <f t="shared" si="140"/>
        <v>0</v>
      </c>
      <c r="L116" s="106">
        <f t="shared" si="140"/>
        <v>0</v>
      </c>
      <c r="M116" s="106">
        <f t="shared" si="140"/>
        <v>0</v>
      </c>
      <c r="N116" s="106">
        <f t="shared" si="140"/>
        <v>0</v>
      </c>
      <c r="O116" s="106">
        <f t="shared" si="140"/>
        <v>0</v>
      </c>
      <c r="P116" s="106">
        <f t="shared" si="140"/>
        <v>0</v>
      </c>
      <c r="Q116" s="106">
        <f t="shared" si="140"/>
        <v>0</v>
      </c>
      <c r="R116" s="106">
        <f t="shared" si="140"/>
        <v>0</v>
      </c>
      <c r="S116" s="106">
        <f t="shared" si="140"/>
        <v>0</v>
      </c>
      <c r="T116" s="106">
        <f t="shared" si="140"/>
        <v>0</v>
      </c>
      <c r="U116" s="106">
        <f t="shared" si="140"/>
        <v>0</v>
      </c>
      <c r="V116" s="106">
        <f t="shared" si="140"/>
        <v>0</v>
      </c>
      <c r="W116" s="106">
        <f t="shared" si="140"/>
        <v>0</v>
      </c>
      <c r="X116" s="106">
        <f t="shared" si="140"/>
        <v>0</v>
      </c>
      <c r="Y116" s="106">
        <f t="shared" si="140"/>
        <v>0</v>
      </c>
      <c r="Z116" s="106">
        <f t="shared" si="140"/>
        <v>0</v>
      </c>
      <c r="AA116" s="106">
        <f t="shared" si="140"/>
        <v>0</v>
      </c>
      <c r="AB116" s="106">
        <f t="shared" si="140"/>
        <v>0</v>
      </c>
      <c r="AC116" s="106">
        <f t="shared" si="140"/>
        <v>0</v>
      </c>
      <c r="AD116" s="106">
        <f t="shared" si="140"/>
        <v>0</v>
      </c>
      <c r="AE116" s="106">
        <f t="shared" si="140"/>
        <v>0</v>
      </c>
      <c r="AF116" s="106">
        <f t="shared" si="140"/>
        <v>0</v>
      </c>
      <c r="AG116" s="106">
        <f t="shared" si="140"/>
        <v>0</v>
      </c>
      <c r="AH116" s="106">
        <f t="shared" si="140"/>
        <v>0</v>
      </c>
      <c r="AI116" s="106">
        <f t="shared" si="140"/>
        <v>0</v>
      </c>
      <c r="AJ116" s="106">
        <f t="shared" si="140"/>
        <v>0</v>
      </c>
      <c r="AK116" s="18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</row>
    <row r="117" spans="1:61" s="1" customFormat="1" ht="20.25" hidden="1" customHeight="1" x14ac:dyDescent="0.2">
      <c r="A117" s="14"/>
      <c r="B117" s="27"/>
      <c r="C117" s="27">
        <f>C116+1</f>
        <v>2</v>
      </c>
      <c r="D117" s="563"/>
      <c r="E117" s="254" t="s">
        <v>120</v>
      </c>
      <c r="F117" s="105" t="s">
        <v>46</v>
      </c>
      <c r="G117" s="113">
        <f>IFERROR(G114/100*G116,0)</f>
        <v>0</v>
      </c>
      <c r="H117" s="113">
        <f>IFERROR(H114/100*H116,0)</f>
        <v>0</v>
      </c>
      <c r="I117" s="113">
        <f t="shared" ref="I117:AJ117" si="141">IFERROR(I114/100*I116,0)</f>
        <v>0</v>
      </c>
      <c r="J117" s="113">
        <f t="shared" si="141"/>
        <v>0</v>
      </c>
      <c r="K117" s="113">
        <f t="shared" si="141"/>
        <v>0</v>
      </c>
      <c r="L117" s="113">
        <f t="shared" si="141"/>
        <v>0</v>
      </c>
      <c r="M117" s="113">
        <f t="shared" si="141"/>
        <v>0</v>
      </c>
      <c r="N117" s="113">
        <f t="shared" si="141"/>
        <v>0</v>
      </c>
      <c r="O117" s="113">
        <f t="shared" si="141"/>
        <v>0</v>
      </c>
      <c r="P117" s="113">
        <f t="shared" si="141"/>
        <v>0</v>
      </c>
      <c r="Q117" s="113">
        <f t="shared" si="141"/>
        <v>0</v>
      </c>
      <c r="R117" s="113">
        <f t="shared" si="141"/>
        <v>0</v>
      </c>
      <c r="S117" s="113">
        <f t="shared" si="141"/>
        <v>0</v>
      </c>
      <c r="T117" s="113">
        <f t="shared" si="141"/>
        <v>0</v>
      </c>
      <c r="U117" s="113">
        <f t="shared" si="141"/>
        <v>0</v>
      </c>
      <c r="V117" s="113">
        <f t="shared" si="141"/>
        <v>0</v>
      </c>
      <c r="W117" s="113">
        <f t="shared" si="141"/>
        <v>0</v>
      </c>
      <c r="X117" s="113">
        <f t="shared" si="141"/>
        <v>0</v>
      </c>
      <c r="Y117" s="113">
        <f t="shared" si="141"/>
        <v>0</v>
      </c>
      <c r="Z117" s="113">
        <f t="shared" si="141"/>
        <v>0</v>
      </c>
      <c r="AA117" s="113">
        <f t="shared" si="141"/>
        <v>0</v>
      </c>
      <c r="AB117" s="113">
        <f t="shared" si="141"/>
        <v>0</v>
      </c>
      <c r="AC117" s="113">
        <f t="shared" si="141"/>
        <v>0</v>
      </c>
      <c r="AD117" s="113">
        <f t="shared" si="141"/>
        <v>0</v>
      </c>
      <c r="AE117" s="113">
        <f t="shared" si="141"/>
        <v>0</v>
      </c>
      <c r="AF117" s="113">
        <f t="shared" si="141"/>
        <v>0</v>
      </c>
      <c r="AG117" s="113">
        <f t="shared" si="141"/>
        <v>0</v>
      </c>
      <c r="AH117" s="113">
        <f t="shared" si="141"/>
        <v>0</v>
      </c>
      <c r="AI117" s="113">
        <f t="shared" si="141"/>
        <v>0</v>
      </c>
      <c r="AJ117" s="113">
        <f t="shared" si="141"/>
        <v>0</v>
      </c>
      <c r="AK117" s="18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</row>
    <row r="118" spans="1:61" s="1" customFormat="1" ht="20.25" hidden="1" customHeight="1" x14ac:dyDescent="0.2">
      <c r="A118" s="14"/>
      <c r="B118" s="14"/>
      <c r="C118" s="27">
        <v>3</v>
      </c>
      <c r="D118" s="563"/>
      <c r="E118" s="254" t="s">
        <v>119</v>
      </c>
      <c r="F118" s="105" t="s">
        <v>95</v>
      </c>
      <c r="G118" s="106">
        <f>IFERROR(G111*G112/88,0)</f>
        <v>0</v>
      </c>
      <c r="H118" s="106">
        <f t="shared" ref="H118:AJ118" si="142">IFERROR(H111*H112/88,0)</f>
        <v>0</v>
      </c>
      <c r="I118" s="106">
        <f t="shared" si="142"/>
        <v>0</v>
      </c>
      <c r="J118" s="106">
        <f t="shared" si="142"/>
        <v>0</v>
      </c>
      <c r="K118" s="106">
        <f t="shared" si="142"/>
        <v>0</v>
      </c>
      <c r="L118" s="106">
        <f t="shared" si="142"/>
        <v>0</v>
      </c>
      <c r="M118" s="106">
        <f t="shared" si="142"/>
        <v>0</v>
      </c>
      <c r="N118" s="106">
        <f t="shared" si="142"/>
        <v>0</v>
      </c>
      <c r="O118" s="106">
        <f t="shared" si="142"/>
        <v>0</v>
      </c>
      <c r="P118" s="106">
        <f t="shared" si="142"/>
        <v>0</v>
      </c>
      <c r="Q118" s="106">
        <f t="shared" si="142"/>
        <v>0</v>
      </c>
      <c r="R118" s="106">
        <f t="shared" si="142"/>
        <v>0</v>
      </c>
      <c r="S118" s="106">
        <f t="shared" si="142"/>
        <v>0</v>
      </c>
      <c r="T118" s="106">
        <f t="shared" si="142"/>
        <v>0</v>
      </c>
      <c r="U118" s="106">
        <f t="shared" si="142"/>
        <v>0</v>
      </c>
      <c r="V118" s="106">
        <f t="shared" si="142"/>
        <v>0</v>
      </c>
      <c r="W118" s="106">
        <f t="shared" si="142"/>
        <v>0</v>
      </c>
      <c r="X118" s="106">
        <f t="shared" si="142"/>
        <v>0</v>
      </c>
      <c r="Y118" s="106">
        <f t="shared" si="142"/>
        <v>0</v>
      </c>
      <c r="Z118" s="106">
        <f t="shared" si="142"/>
        <v>0</v>
      </c>
      <c r="AA118" s="106">
        <f t="shared" si="142"/>
        <v>0</v>
      </c>
      <c r="AB118" s="106">
        <f t="shared" si="142"/>
        <v>0</v>
      </c>
      <c r="AC118" s="106">
        <f t="shared" si="142"/>
        <v>0</v>
      </c>
      <c r="AD118" s="106">
        <f t="shared" si="142"/>
        <v>0</v>
      </c>
      <c r="AE118" s="106">
        <f t="shared" si="142"/>
        <v>0</v>
      </c>
      <c r="AF118" s="106">
        <f t="shared" si="142"/>
        <v>0</v>
      </c>
      <c r="AG118" s="106">
        <f t="shared" si="142"/>
        <v>0</v>
      </c>
      <c r="AH118" s="106">
        <f t="shared" si="142"/>
        <v>0</v>
      </c>
      <c r="AI118" s="106">
        <f t="shared" si="142"/>
        <v>0</v>
      </c>
      <c r="AJ118" s="106">
        <f t="shared" si="142"/>
        <v>0</v>
      </c>
      <c r="AK118" s="18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</row>
    <row r="119" spans="1:61" s="1" customFormat="1" ht="20.25" customHeight="1" x14ac:dyDescent="0.2">
      <c r="A119" s="14"/>
      <c r="B119" s="14"/>
      <c r="C119" s="14"/>
      <c r="D119" s="563"/>
      <c r="E119" s="551" t="e">
        <f>'Gruppe 1'!#REF!</f>
        <v>#REF!</v>
      </c>
      <c r="F119" s="53" t="str">
        <f>$F$6</f>
        <v>FM-Menge (kg)</v>
      </c>
      <c r="G119" s="104"/>
      <c r="H119" s="121" t="str">
        <f t="shared" ref="H119:V119" si="143">IFERROR(G119*H$164/G$164,"-")</f>
        <v>-</v>
      </c>
      <c r="I119" s="121" t="str">
        <f t="shared" si="143"/>
        <v>-</v>
      </c>
      <c r="J119" s="121" t="str">
        <f t="shared" si="143"/>
        <v>-</v>
      </c>
      <c r="K119" s="121" t="str">
        <f t="shared" si="143"/>
        <v>-</v>
      </c>
      <c r="L119" s="121" t="str">
        <f t="shared" si="143"/>
        <v>-</v>
      </c>
      <c r="M119" s="121" t="str">
        <f t="shared" si="143"/>
        <v>-</v>
      </c>
      <c r="N119" s="121" t="str">
        <f t="shared" si="143"/>
        <v>-</v>
      </c>
      <c r="O119" s="121" t="str">
        <f t="shared" si="143"/>
        <v>-</v>
      </c>
      <c r="P119" s="121" t="str">
        <f t="shared" si="143"/>
        <v>-</v>
      </c>
      <c r="Q119" s="121" t="str">
        <f t="shared" si="143"/>
        <v>-</v>
      </c>
      <c r="R119" s="121" t="str">
        <f t="shared" si="143"/>
        <v>-</v>
      </c>
      <c r="S119" s="121" t="str">
        <f t="shared" si="143"/>
        <v>-</v>
      </c>
      <c r="T119" s="121" t="str">
        <f t="shared" si="143"/>
        <v>-</v>
      </c>
      <c r="U119" s="121" t="str">
        <f t="shared" si="143"/>
        <v>-</v>
      </c>
      <c r="V119" s="121" t="str">
        <f t="shared" si="143"/>
        <v>-</v>
      </c>
      <c r="W119" s="121" t="str">
        <f>IFERROR(J119*W$164/J$164,"-")</f>
        <v>-</v>
      </c>
      <c r="X119" s="121" t="str">
        <f>IFERROR(W119*X$164/W$164,"-")</f>
        <v>-</v>
      </c>
      <c r="Y119" s="121" t="str">
        <f>IFERROR(X119*Y$164/X$164,"-")</f>
        <v>-</v>
      </c>
      <c r="Z119" s="121" t="str">
        <f>IFERROR(Y119*Z$164/Y$164,"-")</f>
        <v>-</v>
      </c>
      <c r="AA119" s="121" t="str">
        <f>IFERROR(Z119*AA$164/Z$164,"-")</f>
        <v>-</v>
      </c>
      <c r="AB119" s="121" t="str">
        <f>IFERROR(AA119*AB$164/AA$164,"-")</f>
        <v>-</v>
      </c>
      <c r="AC119" s="121" t="str">
        <f>IFERROR(P119*AC$164/P$164,"-")</f>
        <v>-</v>
      </c>
      <c r="AD119" s="121" t="str">
        <f t="shared" ref="AD119:AJ119" si="144">IFERROR(AC119*AD$164/AC$164,"-")</f>
        <v>-</v>
      </c>
      <c r="AE119" s="121" t="str">
        <f t="shared" si="144"/>
        <v>-</v>
      </c>
      <c r="AF119" s="121" t="str">
        <f t="shared" si="144"/>
        <v>-</v>
      </c>
      <c r="AG119" s="121" t="str">
        <f t="shared" si="144"/>
        <v>-</v>
      </c>
      <c r="AH119" s="121" t="str">
        <f t="shared" si="144"/>
        <v>-</v>
      </c>
      <c r="AI119" s="121" t="str">
        <f t="shared" si="144"/>
        <v>-</v>
      </c>
      <c r="AJ119" s="121" t="str">
        <f t="shared" si="144"/>
        <v>-</v>
      </c>
      <c r="AK119" s="18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</row>
    <row r="120" spans="1:61" s="1" customFormat="1" ht="20.25" customHeight="1" x14ac:dyDescent="0.2">
      <c r="A120" s="14"/>
      <c r="B120" s="14"/>
      <c r="C120" s="14"/>
      <c r="D120" s="563"/>
      <c r="E120" s="552"/>
      <c r="F120" s="53" t="s">
        <v>4</v>
      </c>
      <c r="G120" s="172" t="e">
        <f>'Gruppe 1'!#REF!</f>
        <v>#REF!</v>
      </c>
      <c r="H120" s="114" t="e">
        <f>G120</f>
        <v>#REF!</v>
      </c>
      <c r="I120" s="114" t="e">
        <f t="shared" ref="I120:V121" si="145">H120</f>
        <v>#REF!</v>
      </c>
      <c r="J120" s="114" t="e">
        <f t="shared" si="145"/>
        <v>#REF!</v>
      </c>
      <c r="K120" s="114" t="e">
        <f t="shared" si="145"/>
        <v>#REF!</v>
      </c>
      <c r="L120" s="114" t="e">
        <f t="shared" si="145"/>
        <v>#REF!</v>
      </c>
      <c r="M120" s="114" t="e">
        <f t="shared" si="145"/>
        <v>#REF!</v>
      </c>
      <c r="N120" s="114" t="e">
        <f t="shared" si="145"/>
        <v>#REF!</v>
      </c>
      <c r="O120" s="114" t="e">
        <f t="shared" si="145"/>
        <v>#REF!</v>
      </c>
      <c r="P120" s="114" t="e">
        <f t="shared" si="145"/>
        <v>#REF!</v>
      </c>
      <c r="Q120" s="114" t="e">
        <f t="shared" si="145"/>
        <v>#REF!</v>
      </c>
      <c r="R120" s="114" t="e">
        <f t="shared" si="145"/>
        <v>#REF!</v>
      </c>
      <c r="S120" s="114" t="e">
        <f t="shared" si="145"/>
        <v>#REF!</v>
      </c>
      <c r="T120" s="114" t="e">
        <f t="shared" si="145"/>
        <v>#REF!</v>
      </c>
      <c r="U120" s="114" t="e">
        <f t="shared" si="145"/>
        <v>#REF!</v>
      </c>
      <c r="V120" s="114" t="e">
        <f t="shared" si="145"/>
        <v>#REF!</v>
      </c>
      <c r="W120" s="114" t="e">
        <f>J120</f>
        <v>#REF!</v>
      </c>
      <c r="X120" s="114" t="e">
        <f t="shared" ref="X120:AB121" si="146">W120</f>
        <v>#REF!</v>
      </c>
      <c r="Y120" s="114" t="e">
        <f t="shared" si="146"/>
        <v>#REF!</v>
      </c>
      <c r="Z120" s="114" t="e">
        <f t="shared" si="146"/>
        <v>#REF!</v>
      </c>
      <c r="AA120" s="114" t="e">
        <f t="shared" si="146"/>
        <v>#REF!</v>
      </c>
      <c r="AB120" s="114" t="e">
        <f t="shared" si="146"/>
        <v>#REF!</v>
      </c>
      <c r="AC120" s="114" t="e">
        <f>P120</f>
        <v>#REF!</v>
      </c>
      <c r="AD120" s="114" t="e">
        <f t="shared" ref="AD120:AJ120" si="147">AC120</f>
        <v>#REF!</v>
      </c>
      <c r="AE120" s="114" t="e">
        <f t="shared" si="147"/>
        <v>#REF!</v>
      </c>
      <c r="AF120" s="114" t="e">
        <f t="shared" si="147"/>
        <v>#REF!</v>
      </c>
      <c r="AG120" s="114" t="e">
        <f t="shared" si="147"/>
        <v>#REF!</v>
      </c>
      <c r="AH120" s="114" t="e">
        <f t="shared" si="147"/>
        <v>#REF!</v>
      </c>
      <c r="AI120" s="114" t="e">
        <f t="shared" si="147"/>
        <v>#REF!</v>
      </c>
      <c r="AJ120" s="114" t="e">
        <f t="shared" si="147"/>
        <v>#REF!</v>
      </c>
      <c r="AK120" s="18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</row>
    <row r="121" spans="1:61" s="1" customFormat="1" ht="20.25" customHeight="1" x14ac:dyDescent="0.2">
      <c r="A121" s="14"/>
      <c r="B121" s="14"/>
      <c r="C121" s="14"/>
      <c r="D121" s="563"/>
      <c r="E121" s="552"/>
      <c r="F121" s="53" t="s">
        <v>47</v>
      </c>
      <c r="G121" s="112" t="e">
        <f>'Gruppe 1'!#REF!</f>
        <v>#REF!</v>
      </c>
      <c r="H121" s="116" t="e">
        <f t="shared" ref="H121:AJ121" si="148">G121</f>
        <v>#REF!</v>
      </c>
      <c r="I121" s="116" t="e">
        <f t="shared" si="148"/>
        <v>#REF!</v>
      </c>
      <c r="J121" s="116" t="e">
        <f t="shared" si="148"/>
        <v>#REF!</v>
      </c>
      <c r="K121" s="116" t="e">
        <f t="shared" si="148"/>
        <v>#REF!</v>
      </c>
      <c r="L121" s="116" t="e">
        <f t="shared" si="148"/>
        <v>#REF!</v>
      </c>
      <c r="M121" s="116" t="e">
        <f t="shared" si="148"/>
        <v>#REF!</v>
      </c>
      <c r="N121" s="116" t="e">
        <f t="shared" si="148"/>
        <v>#REF!</v>
      </c>
      <c r="O121" s="116" t="e">
        <f t="shared" si="148"/>
        <v>#REF!</v>
      </c>
      <c r="P121" s="116" t="e">
        <f t="shared" si="148"/>
        <v>#REF!</v>
      </c>
      <c r="Q121" s="116" t="e">
        <f t="shared" si="148"/>
        <v>#REF!</v>
      </c>
      <c r="R121" s="116" t="e">
        <f t="shared" si="145"/>
        <v>#REF!</v>
      </c>
      <c r="S121" s="116" t="e">
        <f t="shared" si="145"/>
        <v>#REF!</v>
      </c>
      <c r="T121" s="116" t="e">
        <f t="shared" si="145"/>
        <v>#REF!</v>
      </c>
      <c r="U121" s="116" t="e">
        <f t="shared" si="145"/>
        <v>#REF!</v>
      </c>
      <c r="V121" s="116" t="e">
        <f t="shared" si="145"/>
        <v>#REF!</v>
      </c>
      <c r="W121" s="116" t="e">
        <f>J121</f>
        <v>#REF!</v>
      </c>
      <c r="X121" s="116" t="e">
        <f t="shared" si="146"/>
        <v>#REF!</v>
      </c>
      <c r="Y121" s="116" t="e">
        <f t="shared" si="146"/>
        <v>#REF!</v>
      </c>
      <c r="Z121" s="116" t="e">
        <f t="shared" si="146"/>
        <v>#REF!</v>
      </c>
      <c r="AA121" s="116" t="e">
        <f t="shared" si="146"/>
        <v>#REF!</v>
      </c>
      <c r="AB121" s="116" t="e">
        <f t="shared" si="146"/>
        <v>#REF!</v>
      </c>
      <c r="AC121" s="116" t="e">
        <f>P121</f>
        <v>#REF!</v>
      </c>
      <c r="AD121" s="116" t="e">
        <f t="shared" si="148"/>
        <v>#REF!</v>
      </c>
      <c r="AE121" s="116" t="e">
        <f t="shared" si="148"/>
        <v>#REF!</v>
      </c>
      <c r="AF121" s="116" t="e">
        <f t="shared" si="148"/>
        <v>#REF!</v>
      </c>
      <c r="AG121" s="116" t="e">
        <f t="shared" si="148"/>
        <v>#REF!</v>
      </c>
      <c r="AH121" s="116" t="e">
        <f t="shared" si="148"/>
        <v>#REF!</v>
      </c>
      <c r="AI121" s="116" t="e">
        <f t="shared" si="148"/>
        <v>#REF!</v>
      </c>
      <c r="AJ121" s="116" t="e">
        <f t="shared" si="148"/>
        <v>#REF!</v>
      </c>
      <c r="AK121" s="18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</row>
    <row r="122" spans="1:61" s="1" customFormat="1" ht="20.25" hidden="1" customHeight="1" x14ac:dyDescent="0.2">
      <c r="A122" s="14"/>
      <c r="B122" s="14"/>
      <c r="C122" s="14"/>
      <c r="D122" s="563"/>
      <c r="E122" s="552"/>
      <c r="F122" s="53" t="s">
        <v>102</v>
      </c>
      <c r="G122" s="219">
        <f>IFERROR(G121*100/G120,0)</f>
        <v>0</v>
      </c>
      <c r="H122" s="219">
        <f t="shared" ref="H122:AJ122" si="149">IFERROR(H121*100/H120,0)</f>
        <v>0</v>
      </c>
      <c r="I122" s="219">
        <f t="shared" si="149"/>
        <v>0</v>
      </c>
      <c r="J122" s="219">
        <f t="shared" si="149"/>
        <v>0</v>
      </c>
      <c r="K122" s="219">
        <f t="shared" si="149"/>
        <v>0</v>
      </c>
      <c r="L122" s="219">
        <f t="shared" si="149"/>
        <v>0</v>
      </c>
      <c r="M122" s="219">
        <f t="shared" si="149"/>
        <v>0</v>
      </c>
      <c r="N122" s="219">
        <f t="shared" si="149"/>
        <v>0</v>
      </c>
      <c r="O122" s="219">
        <f t="shared" si="149"/>
        <v>0</v>
      </c>
      <c r="P122" s="219">
        <f t="shared" si="149"/>
        <v>0</v>
      </c>
      <c r="Q122" s="219">
        <f t="shared" si="149"/>
        <v>0</v>
      </c>
      <c r="R122" s="219">
        <f t="shared" si="149"/>
        <v>0</v>
      </c>
      <c r="S122" s="219">
        <f t="shared" si="149"/>
        <v>0</v>
      </c>
      <c r="T122" s="219">
        <f t="shared" si="149"/>
        <v>0</v>
      </c>
      <c r="U122" s="219">
        <f t="shared" si="149"/>
        <v>0</v>
      </c>
      <c r="V122" s="219">
        <f t="shared" si="149"/>
        <v>0</v>
      </c>
      <c r="W122" s="219">
        <f t="shared" si="149"/>
        <v>0</v>
      </c>
      <c r="X122" s="219">
        <f t="shared" si="149"/>
        <v>0</v>
      </c>
      <c r="Y122" s="219">
        <f t="shared" si="149"/>
        <v>0</v>
      </c>
      <c r="Z122" s="219">
        <f t="shared" si="149"/>
        <v>0</v>
      </c>
      <c r="AA122" s="219">
        <f t="shared" si="149"/>
        <v>0</v>
      </c>
      <c r="AB122" s="219">
        <f t="shared" si="149"/>
        <v>0</v>
      </c>
      <c r="AC122" s="219">
        <f t="shared" si="149"/>
        <v>0</v>
      </c>
      <c r="AD122" s="219">
        <f t="shared" si="149"/>
        <v>0</v>
      </c>
      <c r="AE122" s="219">
        <f t="shared" si="149"/>
        <v>0</v>
      </c>
      <c r="AF122" s="219">
        <f t="shared" si="149"/>
        <v>0</v>
      </c>
      <c r="AG122" s="219">
        <f t="shared" si="149"/>
        <v>0</v>
      </c>
      <c r="AH122" s="219">
        <f t="shared" si="149"/>
        <v>0</v>
      </c>
      <c r="AI122" s="219">
        <f t="shared" si="149"/>
        <v>0</v>
      </c>
      <c r="AJ122" s="219">
        <f t="shared" si="149"/>
        <v>0</v>
      </c>
      <c r="AK122" s="18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</row>
    <row r="123" spans="1:61" s="1" customFormat="1" ht="20.25" customHeight="1" x14ac:dyDescent="0.2">
      <c r="A123" s="14"/>
      <c r="B123" s="14"/>
      <c r="C123" s="14"/>
      <c r="D123" s="563"/>
      <c r="E123" s="553"/>
      <c r="F123" s="53" t="s">
        <v>105</v>
      </c>
      <c r="G123" s="232" t="e">
        <f>'Gruppe 1'!#REF!</f>
        <v>#REF!</v>
      </c>
      <c r="H123" s="232" t="e">
        <f>G123</f>
        <v>#REF!</v>
      </c>
      <c r="I123" s="232" t="e">
        <f t="shared" ref="I123:AJ123" si="150">H123</f>
        <v>#REF!</v>
      </c>
      <c r="J123" s="232" t="e">
        <f t="shared" si="150"/>
        <v>#REF!</v>
      </c>
      <c r="K123" s="232" t="e">
        <f t="shared" si="150"/>
        <v>#REF!</v>
      </c>
      <c r="L123" s="232" t="e">
        <f t="shared" si="150"/>
        <v>#REF!</v>
      </c>
      <c r="M123" s="232" t="e">
        <f t="shared" si="150"/>
        <v>#REF!</v>
      </c>
      <c r="N123" s="232" t="e">
        <f t="shared" si="150"/>
        <v>#REF!</v>
      </c>
      <c r="O123" s="232" t="e">
        <f t="shared" si="150"/>
        <v>#REF!</v>
      </c>
      <c r="P123" s="232" t="e">
        <f t="shared" si="150"/>
        <v>#REF!</v>
      </c>
      <c r="Q123" s="232" t="e">
        <f t="shared" si="150"/>
        <v>#REF!</v>
      </c>
      <c r="R123" s="232" t="e">
        <f t="shared" si="150"/>
        <v>#REF!</v>
      </c>
      <c r="S123" s="232" t="e">
        <f t="shared" si="150"/>
        <v>#REF!</v>
      </c>
      <c r="T123" s="232" t="e">
        <f t="shared" si="150"/>
        <v>#REF!</v>
      </c>
      <c r="U123" s="232" t="e">
        <f t="shared" si="150"/>
        <v>#REF!</v>
      </c>
      <c r="V123" s="232" t="e">
        <f t="shared" si="150"/>
        <v>#REF!</v>
      </c>
      <c r="W123" s="232" t="e">
        <f t="shared" si="150"/>
        <v>#REF!</v>
      </c>
      <c r="X123" s="232" t="e">
        <f t="shared" si="150"/>
        <v>#REF!</v>
      </c>
      <c r="Y123" s="232" t="e">
        <f t="shared" si="150"/>
        <v>#REF!</v>
      </c>
      <c r="Z123" s="232" t="e">
        <f t="shared" si="150"/>
        <v>#REF!</v>
      </c>
      <c r="AA123" s="232" t="e">
        <f t="shared" si="150"/>
        <v>#REF!</v>
      </c>
      <c r="AB123" s="232" t="e">
        <f t="shared" si="150"/>
        <v>#REF!</v>
      </c>
      <c r="AC123" s="232" t="e">
        <f t="shared" si="150"/>
        <v>#REF!</v>
      </c>
      <c r="AD123" s="232" t="e">
        <f t="shared" si="150"/>
        <v>#REF!</v>
      </c>
      <c r="AE123" s="232" t="e">
        <f t="shared" si="150"/>
        <v>#REF!</v>
      </c>
      <c r="AF123" s="232" t="e">
        <f t="shared" si="150"/>
        <v>#REF!</v>
      </c>
      <c r="AG123" s="232" t="e">
        <f t="shared" si="150"/>
        <v>#REF!</v>
      </c>
      <c r="AH123" s="232" t="e">
        <f t="shared" si="150"/>
        <v>#REF!</v>
      </c>
      <c r="AI123" s="232" t="e">
        <f t="shared" si="150"/>
        <v>#REF!</v>
      </c>
      <c r="AJ123" s="232" t="e">
        <f t="shared" si="150"/>
        <v>#REF!</v>
      </c>
      <c r="AK123" s="18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</row>
    <row r="124" spans="1:61" s="1" customFormat="1" ht="20.25" hidden="1" customHeight="1" x14ac:dyDescent="0.2">
      <c r="A124" s="14"/>
      <c r="B124" s="35">
        <f>B116+1</f>
        <v>16</v>
      </c>
      <c r="C124" s="27">
        <v>1</v>
      </c>
      <c r="D124" s="563"/>
      <c r="E124" s="254" t="s">
        <v>120</v>
      </c>
      <c r="F124" s="105" t="s">
        <v>29</v>
      </c>
      <c r="G124" s="106">
        <f>IFERROR(G119*G120/100*(100-G123)/100,0)</f>
        <v>0</v>
      </c>
      <c r="H124" s="106">
        <f>IFERROR(H119*H120/100*(100-H123)/100,0)</f>
        <v>0</v>
      </c>
      <c r="I124" s="106">
        <f t="shared" ref="I124:AJ124" si="151">IFERROR(I119*I120/100*(100-I123)/100,0)</f>
        <v>0</v>
      </c>
      <c r="J124" s="106">
        <f t="shared" si="151"/>
        <v>0</v>
      </c>
      <c r="K124" s="106">
        <f t="shared" si="151"/>
        <v>0</v>
      </c>
      <c r="L124" s="106">
        <f t="shared" si="151"/>
        <v>0</v>
      </c>
      <c r="M124" s="106">
        <f t="shared" si="151"/>
        <v>0</v>
      </c>
      <c r="N124" s="106">
        <f t="shared" si="151"/>
        <v>0</v>
      </c>
      <c r="O124" s="106">
        <f t="shared" si="151"/>
        <v>0</v>
      </c>
      <c r="P124" s="106">
        <f t="shared" si="151"/>
        <v>0</v>
      </c>
      <c r="Q124" s="106">
        <f t="shared" si="151"/>
        <v>0</v>
      </c>
      <c r="R124" s="106">
        <f t="shared" si="151"/>
        <v>0</v>
      </c>
      <c r="S124" s="106">
        <f t="shared" si="151"/>
        <v>0</v>
      </c>
      <c r="T124" s="106">
        <f t="shared" si="151"/>
        <v>0</v>
      </c>
      <c r="U124" s="106">
        <f t="shared" si="151"/>
        <v>0</v>
      </c>
      <c r="V124" s="106">
        <f t="shared" si="151"/>
        <v>0</v>
      </c>
      <c r="W124" s="106">
        <f t="shared" si="151"/>
        <v>0</v>
      </c>
      <c r="X124" s="106">
        <f t="shared" si="151"/>
        <v>0</v>
      </c>
      <c r="Y124" s="106">
        <f t="shared" si="151"/>
        <v>0</v>
      </c>
      <c r="Z124" s="106">
        <f t="shared" si="151"/>
        <v>0</v>
      </c>
      <c r="AA124" s="106">
        <f t="shared" si="151"/>
        <v>0</v>
      </c>
      <c r="AB124" s="106">
        <f t="shared" si="151"/>
        <v>0</v>
      </c>
      <c r="AC124" s="106">
        <f t="shared" si="151"/>
        <v>0</v>
      </c>
      <c r="AD124" s="106">
        <f t="shared" si="151"/>
        <v>0</v>
      </c>
      <c r="AE124" s="106">
        <f t="shared" si="151"/>
        <v>0</v>
      </c>
      <c r="AF124" s="106">
        <f t="shared" si="151"/>
        <v>0</v>
      </c>
      <c r="AG124" s="106">
        <f t="shared" si="151"/>
        <v>0</v>
      </c>
      <c r="AH124" s="106">
        <f t="shared" si="151"/>
        <v>0</v>
      </c>
      <c r="AI124" s="106">
        <f t="shared" si="151"/>
        <v>0</v>
      </c>
      <c r="AJ124" s="106">
        <f t="shared" si="151"/>
        <v>0</v>
      </c>
      <c r="AK124" s="18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</row>
    <row r="125" spans="1:61" s="1" customFormat="1" ht="20.25" hidden="1" customHeight="1" x14ac:dyDescent="0.2">
      <c r="A125" s="14"/>
      <c r="B125" s="27"/>
      <c r="C125" s="27">
        <f>C124+1</f>
        <v>2</v>
      </c>
      <c r="D125" s="563"/>
      <c r="E125" s="254" t="s">
        <v>120</v>
      </c>
      <c r="F125" s="105" t="s">
        <v>46</v>
      </c>
      <c r="G125" s="113">
        <f>IFERROR(G122/100*G124,0)</f>
        <v>0</v>
      </c>
      <c r="H125" s="113">
        <f>IFERROR(H122/100*H124,0)</f>
        <v>0</v>
      </c>
      <c r="I125" s="113">
        <f t="shared" ref="I125:AJ125" si="152">IFERROR(I122/100*I124,0)</f>
        <v>0</v>
      </c>
      <c r="J125" s="113">
        <f t="shared" si="152"/>
        <v>0</v>
      </c>
      <c r="K125" s="113">
        <f t="shared" si="152"/>
        <v>0</v>
      </c>
      <c r="L125" s="113">
        <f t="shared" si="152"/>
        <v>0</v>
      </c>
      <c r="M125" s="113">
        <f t="shared" si="152"/>
        <v>0</v>
      </c>
      <c r="N125" s="113">
        <f t="shared" si="152"/>
        <v>0</v>
      </c>
      <c r="O125" s="113">
        <f t="shared" si="152"/>
        <v>0</v>
      </c>
      <c r="P125" s="113">
        <f t="shared" si="152"/>
        <v>0</v>
      </c>
      <c r="Q125" s="113">
        <f t="shared" si="152"/>
        <v>0</v>
      </c>
      <c r="R125" s="113">
        <f t="shared" si="152"/>
        <v>0</v>
      </c>
      <c r="S125" s="113">
        <f t="shared" si="152"/>
        <v>0</v>
      </c>
      <c r="T125" s="113">
        <f t="shared" si="152"/>
        <v>0</v>
      </c>
      <c r="U125" s="113">
        <f t="shared" si="152"/>
        <v>0</v>
      </c>
      <c r="V125" s="113">
        <f t="shared" si="152"/>
        <v>0</v>
      </c>
      <c r="W125" s="113">
        <f t="shared" si="152"/>
        <v>0</v>
      </c>
      <c r="X125" s="113">
        <f t="shared" si="152"/>
        <v>0</v>
      </c>
      <c r="Y125" s="113">
        <f t="shared" si="152"/>
        <v>0</v>
      </c>
      <c r="Z125" s="113">
        <f t="shared" si="152"/>
        <v>0</v>
      </c>
      <c r="AA125" s="113">
        <f t="shared" si="152"/>
        <v>0</v>
      </c>
      <c r="AB125" s="113">
        <f t="shared" si="152"/>
        <v>0</v>
      </c>
      <c r="AC125" s="113">
        <f t="shared" si="152"/>
        <v>0</v>
      </c>
      <c r="AD125" s="113">
        <f t="shared" si="152"/>
        <v>0</v>
      </c>
      <c r="AE125" s="113">
        <f t="shared" si="152"/>
        <v>0</v>
      </c>
      <c r="AF125" s="113">
        <f t="shared" si="152"/>
        <v>0</v>
      </c>
      <c r="AG125" s="113">
        <f t="shared" si="152"/>
        <v>0</v>
      </c>
      <c r="AH125" s="113">
        <f t="shared" si="152"/>
        <v>0</v>
      </c>
      <c r="AI125" s="113">
        <f t="shared" si="152"/>
        <v>0</v>
      </c>
      <c r="AJ125" s="113">
        <f t="shared" si="152"/>
        <v>0</v>
      </c>
      <c r="AK125" s="18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</row>
    <row r="126" spans="1:61" s="1" customFormat="1" ht="20.25" hidden="1" customHeight="1" x14ac:dyDescent="0.2">
      <c r="A126" s="14"/>
      <c r="B126" s="14"/>
      <c r="C126" s="27">
        <v>3</v>
      </c>
      <c r="D126" s="563"/>
      <c r="E126" s="254" t="s">
        <v>119</v>
      </c>
      <c r="F126" s="105" t="s">
        <v>95</v>
      </c>
      <c r="G126" s="106">
        <f>IFERROR(G119*G120/88,0)</f>
        <v>0</v>
      </c>
      <c r="H126" s="106">
        <f t="shared" ref="H126:AJ126" si="153">IFERROR(H119*H120/88,0)</f>
        <v>0</v>
      </c>
      <c r="I126" s="106">
        <f t="shared" si="153"/>
        <v>0</v>
      </c>
      <c r="J126" s="106">
        <f t="shared" si="153"/>
        <v>0</v>
      </c>
      <c r="K126" s="106">
        <f t="shared" si="153"/>
        <v>0</v>
      </c>
      <c r="L126" s="106">
        <f t="shared" si="153"/>
        <v>0</v>
      </c>
      <c r="M126" s="106">
        <f t="shared" si="153"/>
        <v>0</v>
      </c>
      <c r="N126" s="106">
        <f t="shared" si="153"/>
        <v>0</v>
      </c>
      <c r="O126" s="106">
        <f t="shared" si="153"/>
        <v>0</v>
      </c>
      <c r="P126" s="106">
        <f t="shared" si="153"/>
        <v>0</v>
      </c>
      <c r="Q126" s="106">
        <f t="shared" si="153"/>
        <v>0</v>
      </c>
      <c r="R126" s="106">
        <f t="shared" si="153"/>
        <v>0</v>
      </c>
      <c r="S126" s="106">
        <f t="shared" si="153"/>
        <v>0</v>
      </c>
      <c r="T126" s="106">
        <f t="shared" si="153"/>
        <v>0</v>
      </c>
      <c r="U126" s="106">
        <f t="shared" si="153"/>
        <v>0</v>
      </c>
      <c r="V126" s="106">
        <f t="shared" si="153"/>
        <v>0</v>
      </c>
      <c r="W126" s="106">
        <f t="shared" si="153"/>
        <v>0</v>
      </c>
      <c r="X126" s="106">
        <f t="shared" si="153"/>
        <v>0</v>
      </c>
      <c r="Y126" s="106">
        <f t="shared" si="153"/>
        <v>0</v>
      </c>
      <c r="Z126" s="106">
        <f t="shared" si="153"/>
        <v>0</v>
      </c>
      <c r="AA126" s="106">
        <f t="shared" si="153"/>
        <v>0</v>
      </c>
      <c r="AB126" s="106">
        <f t="shared" si="153"/>
        <v>0</v>
      </c>
      <c r="AC126" s="106">
        <f t="shared" si="153"/>
        <v>0</v>
      </c>
      <c r="AD126" s="106">
        <f t="shared" si="153"/>
        <v>0</v>
      </c>
      <c r="AE126" s="106">
        <f t="shared" si="153"/>
        <v>0</v>
      </c>
      <c r="AF126" s="106">
        <f t="shared" si="153"/>
        <v>0</v>
      </c>
      <c r="AG126" s="106">
        <f t="shared" si="153"/>
        <v>0</v>
      </c>
      <c r="AH126" s="106">
        <f t="shared" si="153"/>
        <v>0</v>
      </c>
      <c r="AI126" s="106">
        <f t="shared" si="153"/>
        <v>0</v>
      </c>
      <c r="AJ126" s="106">
        <f t="shared" si="153"/>
        <v>0</v>
      </c>
      <c r="AK126" s="18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</row>
    <row r="127" spans="1:61" s="1" customFormat="1" ht="20.25" customHeight="1" x14ac:dyDescent="0.2">
      <c r="A127" s="14"/>
      <c r="B127" s="14"/>
      <c r="C127" s="14"/>
      <c r="D127" s="563"/>
      <c r="E127" s="551" t="e">
        <f>'Gruppe 1'!#REF!</f>
        <v>#REF!</v>
      </c>
      <c r="F127" s="53" t="str">
        <f>$F$6</f>
        <v>FM-Menge (kg)</v>
      </c>
      <c r="G127" s="104"/>
      <c r="H127" s="121" t="str">
        <f t="shared" ref="H127:V127" si="154">IFERROR(G127*H$164/G$164,"-")</f>
        <v>-</v>
      </c>
      <c r="I127" s="121" t="str">
        <f t="shared" si="154"/>
        <v>-</v>
      </c>
      <c r="J127" s="121" t="str">
        <f t="shared" si="154"/>
        <v>-</v>
      </c>
      <c r="K127" s="121" t="str">
        <f t="shared" si="154"/>
        <v>-</v>
      </c>
      <c r="L127" s="121" t="str">
        <f t="shared" si="154"/>
        <v>-</v>
      </c>
      <c r="M127" s="121" t="str">
        <f t="shared" si="154"/>
        <v>-</v>
      </c>
      <c r="N127" s="121" t="str">
        <f t="shared" si="154"/>
        <v>-</v>
      </c>
      <c r="O127" s="121" t="str">
        <f t="shared" si="154"/>
        <v>-</v>
      </c>
      <c r="P127" s="121" t="str">
        <f t="shared" si="154"/>
        <v>-</v>
      </c>
      <c r="Q127" s="121" t="str">
        <f t="shared" si="154"/>
        <v>-</v>
      </c>
      <c r="R127" s="121" t="str">
        <f t="shared" si="154"/>
        <v>-</v>
      </c>
      <c r="S127" s="121" t="str">
        <f t="shared" si="154"/>
        <v>-</v>
      </c>
      <c r="T127" s="121" t="str">
        <f t="shared" si="154"/>
        <v>-</v>
      </c>
      <c r="U127" s="121" t="str">
        <f t="shared" si="154"/>
        <v>-</v>
      </c>
      <c r="V127" s="121" t="str">
        <f t="shared" si="154"/>
        <v>-</v>
      </c>
      <c r="W127" s="121" t="str">
        <f>IFERROR(J127*W$164/J$164,"-")</f>
        <v>-</v>
      </c>
      <c r="X127" s="121" t="str">
        <f>IFERROR(W127*X$164/W$164,"-")</f>
        <v>-</v>
      </c>
      <c r="Y127" s="121" t="str">
        <f>IFERROR(X127*Y$164/X$164,"-")</f>
        <v>-</v>
      </c>
      <c r="Z127" s="121" t="str">
        <f>IFERROR(Y127*Z$164/Y$164,"-")</f>
        <v>-</v>
      </c>
      <c r="AA127" s="121" t="str">
        <f>IFERROR(Z127*AA$164/Z$164,"-")</f>
        <v>-</v>
      </c>
      <c r="AB127" s="121" t="str">
        <f>IFERROR(AA127*AB$164/AA$164,"-")</f>
        <v>-</v>
      </c>
      <c r="AC127" s="121" t="str">
        <f>IFERROR(P127*AC$164/P$164,"-")</f>
        <v>-</v>
      </c>
      <c r="AD127" s="121" t="str">
        <f t="shared" ref="AD127:AJ127" si="155">IFERROR(AC127*AD$164/AC$164,"-")</f>
        <v>-</v>
      </c>
      <c r="AE127" s="121" t="str">
        <f t="shared" si="155"/>
        <v>-</v>
      </c>
      <c r="AF127" s="121" t="str">
        <f t="shared" si="155"/>
        <v>-</v>
      </c>
      <c r="AG127" s="121" t="str">
        <f t="shared" si="155"/>
        <v>-</v>
      </c>
      <c r="AH127" s="121" t="str">
        <f t="shared" si="155"/>
        <v>-</v>
      </c>
      <c r="AI127" s="121" t="str">
        <f t="shared" si="155"/>
        <v>-</v>
      </c>
      <c r="AJ127" s="121" t="str">
        <f t="shared" si="155"/>
        <v>-</v>
      </c>
      <c r="AK127" s="18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</row>
    <row r="128" spans="1:61" s="1" customFormat="1" ht="20.25" customHeight="1" x14ac:dyDescent="0.2">
      <c r="A128" s="14"/>
      <c r="B128" s="14"/>
      <c r="C128" s="14"/>
      <c r="D128" s="563"/>
      <c r="E128" s="552"/>
      <c r="F128" s="53" t="s">
        <v>4</v>
      </c>
      <c r="G128" s="172" t="e">
        <f>'Gruppe 1'!#REF!</f>
        <v>#REF!</v>
      </c>
      <c r="H128" s="114" t="e">
        <f>G128</f>
        <v>#REF!</v>
      </c>
      <c r="I128" s="114" t="e">
        <f t="shared" ref="I128:V129" si="156">H128</f>
        <v>#REF!</v>
      </c>
      <c r="J128" s="114" t="e">
        <f t="shared" si="156"/>
        <v>#REF!</v>
      </c>
      <c r="K128" s="114" t="e">
        <f t="shared" si="156"/>
        <v>#REF!</v>
      </c>
      <c r="L128" s="114" t="e">
        <f t="shared" si="156"/>
        <v>#REF!</v>
      </c>
      <c r="M128" s="114" t="e">
        <f t="shared" si="156"/>
        <v>#REF!</v>
      </c>
      <c r="N128" s="114" t="e">
        <f t="shared" si="156"/>
        <v>#REF!</v>
      </c>
      <c r="O128" s="114" t="e">
        <f t="shared" si="156"/>
        <v>#REF!</v>
      </c>
      <c r="P128" s="114" t="e">
        <f t="shared" si="156"/>
        <v>#REF!</v>
      </c>
      <c r="Q128" s="114" t="e">
        <f t="shared" si="156"/>
        <v>#REF!</v>
      </c>
      <c r="R128" s="114" t="e">
        <f t="shared" si="156"/>
        <v>#REF!</v>
      </c>
      <c r="S128" s="114" t="e">
        <f t="shared" si="156"/>
        <v>#REF!</v>
      </c>
      <c r="T128" s="114" t="e">
        <f t="shared" si="156"/>
        <v>#REF!</v>
      </c>
      <c r="U128" s="114" t="e">
        <f t="shared" si="156"/>
        <v>#REF!</v>
      </c>
      <c r="V128" s="114" t="e">
        <f t="shared" si="156"/>
        <v>#REF!</v>
      </c>
      <c r="W128" s="114" t="e">
        <f>J128</f>
        <v>#REF!</v>
      </c>
      <c r="X128" s="114" t="e">
        <f t="shared" ref="X128:AB129" si="157">W128</f>
        <v>#REF!</v>
      </c>
      <c r="Y128" s="114" t="e">
        <f t="shared" si="157"/>
        <v>#REF!</v>
      </c>
      <c r="Z128" s="114" t="e">
        <f t="shared" si="157"/>
        <v>#REF!</v>
      </c>
      <c r="AA128" s="114" t="e">
        <f t="shared" si="157"/>
        <v>#REF!</v>
      </c>
      <c r="AB128" s="114" t="e">
        <f t="shared" si="157"/>
        <v>#REF!</v>
      </c>
      <c r="AC128" s="114" t="e">
        <f>P128</f>
        <v>#REF!</v>
      </c>
      <c r="AD128" s="114" t="e">
        <f t="shared" ref="AD128:AJ128" si="158">AC128</f>
        <v>#REF!</v>
      </c>
      <c r="AE128" s="114" t="e">
        <f t="shared" si="158"/>
        <v>#REF!</v>
      </c>
      <c r="AF128" s="114" t="e">
        <f t="shared" si="158"/>
        <v>#REF!</v>
      </c>
      <c r="AG128" s="114" t="e">
        <f t="shared" si="158"/>
        <v>#REF!</v>
      </c>
      <c r="AH128" s="114" t="e">
        <f t="shared" si="158"/>
        <v>#REF!</v>
      </c>
      <c r="AI128" s="114" t="e">
        <f t="shared" si="158"/>
        <v>#REF!</v>
      </c>
      <c r="AJ128" s="114" t="e">
        <f t="shared" si="158"/>
        <v>#REF!</v>
      </c>
      <c r="AK128" s="18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</row>
    <row r="129" spans="1:61" s="1" customFormat="1" ht="20.25" customHeight="1" x14ac:dyDescent="0.2">
      <c r="A129" s="14"/>
      <c r="B129" s="14"/>
      <c r="C129" s="14"/>
      <c r="D129" s="563"/>
      <c r="E129" s="552"/>
      <c r="F129" s="53" t="s">
        <v>47</v>
      </c>
      <c r="G129" s="112" t="e">
        <f>'Gruppe 1'!#REF!</f>
        <v>#REF!</v>
      </c>
      <c r="H129" s="116" t="e">
        <f t="shared" ref="H129:AJ129" si="159">G129</f>
        <v>#REF!</v>
      </c>
      <c r="I129" s="116" t="e">
        <f t="shared" si="159"/>
        <v>#REF!</v>
      </c>
      <c r="J129" s="116" t="e">
        <f t="shared" si="159"/>
        <v>#REF!</v>
      </c>
      <c r="K129" s="116" t="e">
        <f t="shared" si="159"/>
        <v>#REF!</v>
      </c>
      <c r="L129" s="116" t="e">
        <f t="shared" si="159"/>
        <v>#REF!</v>
      </c>
      <c r="M129" s="116" t="e">
        <f t="shared" si="159"/>
        <v>#REF!</v>
      </c>
      <c r="N129" s="116" t="e">
        <f t="shared" si="159"/>
        <v>#REF!</v>
      </c>
      <c r="O129" s="116" t="e">
        <f t="shared" si="159"/>
        <v>#REF!</v>
      </c>
      <c r="P129" s="116" t="e">
        <f t="shared" si="159"/>
        <v>#REF!</v>
      </c>
      <c r="Q129" s="116" t="e">
        <f t="shared" si="159"/>
        <v>#REF!</v>
      </c>
      <c r="R129" s="116" t="e">
        <f t="shared" si="156"/>
        <v>#REF!</v>
      </c>
      <c r="S129" s="116" t="e">
        <f t="shared" si="156"/>
        <v>#REF!</v>
      </c>
      <c r="T129" s="116" t="e">
        <f t="shared" si="156"/>
        <v>#REF!</v>
      </c>
      <c r="U129" s="116" t="e">
        <f t="shared" si="156"/>
        <v>#REF!</v>
      </c>
      <c r="V129" s="116" t="e">
        <f t="shared" si="156"/>
        <v>#REF!</v>
      </c>
      <c r="W129" s="116" t="e">
        <f>J129</f>
        <v>#REF!</v>
      </c>
      <c r="X129" s="116" t="e">
        <f t="shared" si="157"/>
        <v>#REF!</v>
      </c>
      <c r="Y129" s="116" t="e">
        <f t="shared" si="157"/>
        <v>#REF!</v>
      </c>
      <c r="Z129" s="116" t="e">
        <f t="shared" si="157"/>
        <v>#REF!</v>
      </c>
      <c r="AA129" s="116" t="e">
        <f t="shared" si="157"/>
        <v>#REF!</v>
      </c>
      <c r="AB129" s="116" t="e">
        <f t="shared" si="157"/>
        <v>#REF!</v>
      </c>
      <c r="AC129" s="116" t="e">
        <f>P129</f>
        <v>#REF!</v>
      </c>
      <c r="AD129" s="116" t="e">
        <f t="shared" si="159"/>
        <v>#REF!</v>
      </c>
      <c r="AE129" s="116" t="e">
        <f t="shared" si="159"/>
        <v>#REF!</v>
      </c>
      <c r="AF129" s="116" t="e">
        <f t="shared" si="159"/>
        <v>#REF!</v>
      </c>
      <c r="AG129" s="116" t="e">
        <f t="shared" si="159"/>
        <v>#REF!</v>
      </c>
      <c r="AH129" s="116" t="e">
        <f t="shared" si="159"/>
        <v>#REF!</v>
      </c>
      <c r="AI129" s="116" t="e">
        <f t="shared" si="159"/>
        <v>#REF!</v>
      </c>
      <c r="AJ129" s="116" t="e">
        <f t="shared" si="159"/>
        <v>#REF!</v>
      </c>
      <c r="AK129" s="18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</row>
    <row r="130" spans="1:61" s="1" customFormat="1" ht="20.25" hidden="1" customHeight="1" x14ac:dyDescent="0.2">
      <c r="A130" s="14"/>
      <c r="B130" s="14"/>
      <c r="C130" s="14"/>
      <c r="D130" s="563"/>
      <c r="E130" s="552"/>
      <c r="F130" s="53" t="s">
        <v>102</v>
      </c>
      <c r="G130" s="219">
        <f>IFERROR(G129*100/G128,0)</f>
        <v>0</v>
      </c>
      <c r="H130" s="219">
        <f t="shared" ref="H130:AJ130" si="160">IFERROR(H129*100/H128,0)</f>
        <v>0</v>
      </c>
      <c r="I130" s="219">
        <f t="shared" si="160"/>
        <v>0</v>
      </c>
      <c r="J130" s="219">
        <f t="shared" si="160"/>
        <v>0</v>
      </c>
      <c r="K130" s="219">
        <f t="shared" si="160"/>
        <v>0</v>
      </c>
      <c r="L130" s="219">
        <f t="shared" si="160"/>
        <v>0</v>
      </c>
      <c r="M130" s="219">
        <f t="shared" si="160"/>
        <v>0</v>
      </c>
      <c r="N130" s="219">
        <f t="shared" si="160"/>
        <v>0</v>
      </c>
      <c r="O130" s="219">
        <f t="shared" si="160"/>
        <v>0</v>
      </c>
      <c r="P130" s="219">
        <f t="shared" si="160"/>
        <v>0</v>
      </c>
      <c r="Q130" s="219">
        <f t="shared" si="160"/>
        <v>0</v>
      </c>
      <c r="R130" s="219">
        <f t="shared" si="160"/>
        <v>0</v>
      </c>
      <c r="S130" s="219">
        <f t="shared" si="160"/>
        <v>0</v>
      </c>
      <c r="T130" s="219">
        <f t="shared" si="160"/>
        <v>0</v>
      </c>
      <c r="U130" s="219">
        <f t="shared" si="160"/>
        <v>0</v>
      </c>
      <c r="V130" s="219">
        <f t="shared" si="160"/>
        <v>0</v>
      </c>
      <c r="W130" s="219">
        <f t="shared" si="160"/>
        <v>0</v>
      </c>
      <c r="X130" s="219">
        <f t="shared" si="160"/>
        <v>0</v>
      </c>
      <c r="Y130" s="219">
        <f t="shared" si="160"/>
        <v>0</v>
      </c>
      <c r="Z130" s="219">
        <f t="shared" si="160"/>
        <v>0</v>
      </c>
      <c r="AA130" s="219">
        <f t="shared" si="160"/>
        <v>0</v>
      </c>
      <c r="AB130" s="219">
        <f t="shared" si="160"/>
        <v>0</v>
      </c>
      <c r="AC130" s="219">
        <f t="shared" si="160"/>
        <v>0</v>
      </c>
      <c r="AD130" s="219">
        <f t="shared" si="160"/>
        <v>0</v>
      </c>
      <c r="AE130" s="219">
        <f t="shared" si="160"/>
        <v>0</v>
      </c>
      <c r="AF130" s="219">
        <f t="shared" si="160"/>
        <v>0</v>
      </c>
      <c r="AG130" s="219">
        <f t="shared" si="160"/>
        <v>0</v>
      </c>
      <c r="AH130" s="219">
        <f t="shared" si="160"/>
        <v>0</v>
      </c>
      <c r="AI130" s="219">
        <f t="shared" si="160"/>
        <v>0</v>
      </c>
      <c r="AJ130" s="219">
        <f t="shared" si="160"/>
        <v>0</v>
      </c>
      <c r="AK130" s="18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</row>
    <row r="131" spans="1:61" s="1" customFormat="1" ht="20.25" customHeight="1" x14ac:dyDescent="0.2">
      <c r="A131" s="14"/>
      <c r="B131" s="14"/>
      <c r="C131" s="14"/>
      <c r="D131" s="563"/>
      <c r="E131" s="553"/>
      <c r="F131" s="53" t="s">
        <v>105</v>
      </c>
      <c r="G131" s="232" t="e">
        <f>'Gruppe 1'!#REF!</f>
        <v>#REF!</v>
      </c>
      <c r="H131" s="232" t="e">
        <f>G131</f>
        <v>#REF!</v>
      </c>
      <c r="I131" s="232" t="e">
        <f t="shared" ref="I131:AJ131" si="161">H131</f>
        <v>#REF!</v>
      </c>
      <c r="J131" s="232" t="e">
        <f t="shared" si="161"/>
        <v>#REF!</v>
      </c>
      <c r="K131" s="232" t="e">
        <f t="shared" si="161"/>
        <v>#REF!</v>
      </c>
      <c r="L131" s="232" t="e">
        <f t="shared" si="161"/>
        <v>#REF!</v>
      </c>
      <c r="M131" s="232" t="e">
        <f t="shared" si="161"/>
        <v>#REF!</v>
      </c>
      <c r="N131" s="232" t="e">
        <f t="shared" si="161"/>
        <v>#REF!</v>
      </c>
      <c r="O131" s="232" t="e">
        <f t="shared" si="161"/>
        <v>#REF!</v>
      </c>
      <c r="P131" s="232" t="e">
        <f t="shared" si="161"/>
        <v>#REF!</v>
      </c>
      <c r="Q131" s="232" t="e">
        <f t="shared" si="161"/>
        <v>#REF!</v>
      </c>
      <c r="R131" s="232" t="e">
        <f t="shared" si="161"/>
        <v>#REF!</v>
      </c>
      <c r="S131" s="232" t="e">
        <f t="shared" si="161"/>
        <v>#REF!</v>
      </c>
      <c r="T131" s="232" t="e">
        <f t="shared" si="161"/>
        <v>#REF!</v>
      </c>
      <c r="U131" s="232" t="e">
        <f t="shared" si="161"/>
        <v>#REF!</v>
      </c>
      <c r="V131" s="232" t="e">
        <f t="shared" si="161"/>
        <v>#REF!</v>
      </c>
      <c r="W131" s="232" t="e">
        <f t="shared" si="161"/>
        <v>#REF!</v>
      </c>
      <c r="X131" s="232" t="e">
        <f t="shared" si="161"/>
        <v>#REF!</v>
      </c>
      <c r="Y131" s="232" t="e">
        <f t="shared" si="161"/>
        <v>#REF!</v>
      </c>
      <c r="Z131" s="232" t="e">
        <f t="shared" si="161"/>
        <v>#REF!</v>
      </c>
      <c r="AA131" s="232" t="e">
        <f t="shared" si="161"/>
        <v>#REF!</v>
      </c>
      <c r="AB131" s="232" t="e">
        <f t="shared" si="161"/>
        <v>#REF!</v>
      </c>
      <c r="AC131" s="232" t="e">
        <f t="shared" si="161"/>
        <v>#REF!</v>
      </c>
      <c r="AD131" s="232" t="e">
        <f t="shared" si="161"/>
        <v>#REF!</v>
      </c>
      <c r="AE131" s="232" t="e">
        <f t="shared" si="161"/>
        <v>#REF!</v>
      </c>
      <c r="AF131" s="232" t="e">
        <f t="shared" si="161"/>
        <v>#REF!</v>
      </c>
      <c r="AG131" s="232" t="e">
        <f t="shared" si="161"/>
        <v>#REF!</v>
      </c>
      <c r="AH131" s="232" t="e">
        <f t="shared" si="161"/>
        <v>#REF!</v>
      </c>
      <c r="AI131" s="232" t="e">
        <f t="shared" si="161"/>
        <v>#REF!</v>
      </c>
      <c r="AJ131" s="232" t="e">
        <f t="shared" si="161"/>
        <v>#REF!</v>
      </c>
      <c r="AK131" s="18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</row>
    <row r="132" spans="1:61" s="1" customFormat="1" ht="20.25" hidden="1" customHeight="1" x14ac:dyDescent="0.2">
      <c r="A132" s="14"/>
      <c r="B132" s="35">
        <f>B124+1</f>
        <v>17</v>
      </c>
      <c r="C132" s="27">
        <v>1</v>
      </c>
      <c r="D132" s="563"/>
      <c r="E132" s="254" t="s">
        <v>120</v>
      </c>
      <c r="F132" s="105" t="s">
        <v>29</v>
      </c>
      <c r="G132" s="106">
        <f>IFERROR(G127*G128/100*(100-G131)/100,0)</f>
        <v>0</v>
      </c>
      <c r="H132" s="106">
        <f>IFERROR(H127*H128/100*(100-H131)/100,0)</f>
        <v>0</v>
      </c>
      <c r="I132" s="106">
        <f t="shared" ref="I132:AJ132" si="162">IFERROR(I127*I128/100*(100-I131)/100,0)</f>
        <v>0</v>
      </c>
      <c r="J132" s="106">
        <f t="shared" si="162"/>
        <v>0</v>
      </c>
      <c r="K132" s="106">
        <f t="shared" si="162"/>
        <v>0</v>
      </c>
      <c r="L132" s="106">
        <f t="shared" si="162"/>
        <v>0</v>
      </c>
      <c r="M132" s="106">
        <f t="shared" si="162"/>
        <v>0</v>
      </c>
      <c r="N132" s="106">
        <f t="shared" si="162"/>
        <v>0</v>
      </c>
      <c r="O132" s="106">
        <f t="shared" si="162"/>
        <v>0</v>
      </c>
      <c r="P132" s="106">
        <f t="shared" si="162"/>
        <v>0</v>
      </c>
      <c r="Q132" s="106">
        <f t="shared" si="162"/>
        <v>0</v>
      </c>
      <c r="R132" s="106">
        <f t="shared" si="162"/>
        <v>0</v>
      </c>
      <c r="S132" s="106">
        <f t="shared" si="162"/>
        <v>0</v>
      </c>
      <c r="T132" s="106">
        <f t="shared" si="162"/>
        <v>0</v>
      </c>
      <c r="U132" s="106">
        <f t="shared" si="162"/>
        <v>0</v>
      </c>
      <c r="V132" s="106">
        <f t="shared" si="162"/>
        <v>0</v>
      </c>
      <c r="W132" s="106">
        <f t="shared" si="162"/>
        <v>0</v>
      </c>
      <c r="X132" s="106">
        <f t="shared" si="162"/>
        <v>0</v>
      </c>
      <c r="Y132" s="106">
        <f t="shared" si="162"/>
        <v>0</v>
      </c>
      <c r="Z132" s="106">
        <f t="shared" si="162"/>
        <v>0</v>
      </c>
      <c r="AA132" s="106">
        <f t="shared" si="162"/>
        <v>0</v>
      </c>
      <c r="AB132" s="106">
        <f t="shared" si="162"/>
        <v>0</v>
      </c>
      <c r="AC132" s="106">
        <f t="shared" si="162"/>
        <v>0</v>
      </c>
      <c r="AD132" s="106">
        <f t="shared" si="162"/>
        <v>0</v>
      </c>
      <c r="AE132" s="106">
        <f t="shared" si="162"/>
        <v>0</v>
      </c>
      <c r="AF132" s="106">
        <f t="shared" si="162"/>
        <v>0</v>
      </c>
      <c r="AG132" s="106">
        <f t="shared" si="162"/>
        <v>0</v>
      </c>
      <c r="AH132" s="106">
        <f t="shared" si="162"/>
        <v>0</v>
      </c>
      <c r="AI132" s="106">
        <f t="shared" si="162"/>
        <v>0</v>
      </c>
      <c r="AJ132" s="106">
        <f t="shared" si="162"/>
        <v>0</v>
      </c>
      <c r="AK132" s="18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</row>
    <row r="133" spans="1:61" s="1" customFormat="1" ht="20.25" hidden="1" customHeight="1" x14ac:dyDescent="0.2">
      <c r="A133" s="14"/>
      <c r="B133" s="27"/>
      <c r="C133" s="27">
        <f>C132+1</f>
        <v>2</v>
      </c>
      <c r="D133" s="563"/>
      <c r="E133" s="254" t="s">
        <v>120</v>
      </c>
      <c r="F133" s="105" t="s">
        <v>46</v>
      </c>
      <c r="G133" s="113">
        <f>IFERROR(G130/100*G132,0)</f>
        <v>0</v>
      </c>
      <c r="H133" s="113">
        <f>IFERROR(H130/100*H132,0)</f>
        <v>0</v>
      </c>
      <c r="I133" s="113">
        <f t="shared" ref="I133:AJ133" si="163">IFERROR(I130/100*I132,0)</f>
        <v>0</v>
      </c>
      <c r="J133" s="113">
        <f t="shared" si="163"/>
        <v>0</v>
      </c>
      <c r="K133" s="113">
        <f t="shared" si="163"/>
        <v>0</v>
      </c>
      <c r="L133" s="113">
        <f t="shared" si="163"/>
        <v>0</v>
      </c>
      <c r="M133" s="113">
        <f t="shared" si="163"/>
        <v>0</v>
      </c>
      <c r="N133" s="113">
        <f t="shared" si="163"/>
        <v>0</v>
      </c>
      <c r="O133" s="113">
        <f t="shared" si="163"/>
        <v>0</v>
      </c>
      <c r="P133" s="113">
        <f t="shared" si="163"/>
        <v>0</v>
      </c>
      <c r="Q133" s="113">
        <f t="shared" si="163"/>
        <v>0</v>
      </c>
      <c r="R133" s="113">
        <f t="shared" si="163"/>
        <v>0</v>
      </c>
      <c r="S133" s="113">
        <f t="shared" si="163"/>
        <v>0</v>
      </c>
      <c r="T133" s="113">
        <f t="shared" si="163"/>
        <v>0</v>
      </c>
      <c r="U133" s="113">
        <f t="shared" si="163"/>
        <v>0</v>
      </c>
      <c r="V133" s="113">
        <f t="shared" si="163"/>
        <v>0</v>
      </c>
      <c r="W133" s="113">
        <f t="shared" si="163"/>
        <v>0</v>
      </c>
      <c r="X133" s="113">
        <f t="shared" si="163"/>
        <v>0</v>
      </c>
      <c r="Y133" s="113">
        <f t="shared" si="163"/>
        <v>0</v>
      </c>
      <c r="Z133" s="113">
        <f t="shared" si="163"/>
        <v>0</v>
      </c>
      <c r="AA133" s="113">
        <f t="shared" si="163"/>
        <v>0</v>
      </c>
      <c r="AB133" s="113">
        <f t="shared" si="163"/>
        <v>0</v>
      </c>
      <c r="AC133" s="113">
        <f t="shared" si="163"/>
        <v>0</v>
      </c>
      <c r="AD133" s="113">
        <f t="shared" si="163"/>
        <v>0</v>
      </c>
      <c r="AE133" s="113">
        <f t="shared" si="163"/>
        <v>0</v>
      </c>
      <c r="AF133" s="113">
        <f t="shared" si="163"/>
        <v>0</v>
      </c>
      <c r="AG133" s="113">
        <f t="shared" si="163"/>
        <v>0</v>
      </c>
      <c r="AH133" s="113">
        <f t="shared" si="163"/>
        <v>0</v>
      </c>
      <c r="AI133" s="113">
        <f t="shared" si="163"/>
        <v>0</v>
      </c>
      <c r="AJ133" s="113">
        <f t="shared" si="163"/>
        <v>0</v>
      </c>
      <c r="AK133" s="18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</row>
    <row r="134" spans="1:61" s="1" customFormat="1" ht="20.25" hidden="1" customHeight="1" x14ac:dyDescent="0.2">
      <c r="A134" s="14"/>
      <c r="B134" s="14"/>
      <c r="C134" s="27">
        <v>3</v>
      </c>
      <c r="D134" s="563"/>
      <c r="E134" s="254" t="s">
        <v>119</v>
      </c>
      <c r="F134" s="105" t="s">
        <v>95</v>
      </c>
      <c r="G134" s="106">
        <f>IFERROR(G127*G128/88,0)</f>
        <v>0</v>
      </c>
      <c r="H134" s="106">
        <f t="shared" ref="H134:AJ134" si="164">IFERROR(H127*H128/88,0)</f>
        <v>0</v>
      </c>
      <c r="I134" s="106">
        <f t="shared" si="164"/>
        <v>0</v>
      </c>
      <c r="J134" s="106">
        <f t="shared" si="164"/>
        <v>0</v>
      </c>
      <c r="K134" s="106">
        <f t="shared" si="164"/>
        <v>0</v>
      </c>
      <c r="L134" s="106">
        <f t="shared" si="164"/>
        <v>0</v>
      </c>
      <c r="M134" s="106">
        <f t="shared" si="164"/>
        <v>0</v>
      </c>
      <c r="N134" s="106">
        <f t="shared" si="164"/>
        <v>0</v>
      </c>
      <c r="O134" s="106">
        <f t="shared" si="164"/>
        <v>0</v>
      </c>
      <c r="P134" s="106">
        <f t="shared" si="164"/>
        <v>0</v>
      </c>
      <c r="Q134" s="106">
        <f t="shared" si="164"/>
        <v>0</v>
      </c>
      <c r="R134" s="106">
        <f t="shared" si="164"/>
        <v>0</v>
      </c>
      <c r="S134" s="106">
        <f t="shared" si="164"/>
        <v>0</v>
      </c>
      <c r="T134" s="106">
        <f t="shared" si="164"/>
        <v>0</v>
      </c>
      <c r="U134" s="106">
        <f t="shared" si="164"/>
        <v>0</v>
      </c>
      <c r="V134" s="106">
        <f t="shared" si="164"/>
        <v>0</v>
      </c>
      <c r="W134" s="106">
        <f t="shared" si="164"/>
        <v>0</v>
      </c>
      <c r="X134" s="106">
        <f t="shared" si="164"/>
        <v>0</v>
      </c>
      <c r="Y134" s="106">
        <f t="shared" si="164"/>
        <v>0</v>
      </c>
      <c r="Z134" s="106">
        <f t="shared" si="164"/>
        <v>0</v>
      </c>
      <c r="AA134" s="106">
        <f t="shared" si="164"/>
        <v>0</v>
      </c>
      <c r="AB134" s="106">
        <f t="shared" si="164"/>
        <v>0</v>
      </c>
      <c r="AC134" s="106">
        <f t="shared" si="164"/>
        <v>0</v>
      </c>
      <c r="AD134" s="106">
        <f t="shared" si="164"/>
        <v>0</v>
      </c>
      <c r="AE134" s="106">
        <f t="shared" si="164"/>
        <v>0</v>
      </c>
      <c r="AF134" s="106">
        <f t="shared" si="164"/>
        <v>0</v>
      </c>
      <c r="AG134" s="106">
        <f t="shared" si="164"/>
        <v>0</v>
      </c>
      <c r="AH134" s="106">
        <f t="shared" si="164"/>
        <v>0</v>
      </c>
      <c r="AI134" s="106">
        <f t="shared" si="164"/>
        <v>0</v>
      </c>
      <c r="AJ134" s="106">
        <f t="shared" si="164"/>
        <v>0</v>
      </c>
      <c r="AK134" s="18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</row>
    <row r="135" spans="1:61" s="1" customFormat="1" ht="20.25" customHeight="1" x14ac:dyDescent="0.2">
      <c r="A135" s="14"/>
      <c r="B135" s="14"/>
      <c r="C135" s="14"/>
      <c r="D135" s="563"/>
      <c r="E135" s="551" t="e">
        <f>'Gruppe 1'!#REF!</f>
        <v>#REF!</v>
      </c>
      <c r="F135" s="53" t="str">
        <f>$F$6</f>
        <v>FM-Menge (kg)</v>
      </c>
      <c r="G135" s="104"/>
      <c r="H135" s="121" t="str">
        <f t="shared" ref="H135:V135" si="165">IFERROR(G135*H$164/G$164,"-")</f>
        <v>-</v>
      </c>
      <c r="I135" s="121" t="str">
        <f t="shared" si="165"/>
        <v>-</v>
      </c>
      <c r="J135" s="121" t="str">
        <f t="shared" si="165"/>
        <v>-</v>
      </c>
      <c r="K135" s="121" t="str">
        <f t="shared" si="165"/>
        <v>-</v>
      </c>
      <c r="L135" s="121" t="str">
        <f t="shared" si="165"/>
        <v>-</v>
      </c>
      <c r="M135" s="121" t="str">
        <f t="shared" si="165"/>
        <v>-</v>
      </c>
      <c r="N135" s="121" t="str">
        <f t="shared" si="165"/>
        <v>-</v>
      </c>
      <c r="O135" s="121" t="str">
        <f t="shared" si="165"/>
        <v>-</v>
      </c>
      <c r="P135" s="121" t="str">
        <f t="shared" si="165"/>
        <v>-</v>
      </c>
      <c r="Q135" s="121" t="str">
        <f t="shared" si="165"/>
        <v>-</v>
      </c>
      <c r="R135" s="121" t="str">
        <f t="shared" si="165"/>
        <v>-</v>
      </c>
      <c r="S135" s="121" t="str">
        <f t="shared" si="165"/>
        <v>-</v>
      </c>
      <c r="T135" s="121" t="str">
        <f t="shared" si="165"/>
        <v>-</v>
      </c>
      <c r="U135" s="121" t="str">
        <f t="shared" si="165"/>
        <v>-</v>
      </c>
      <c r="V135" s="121" t="str">
        <f t="shared" si="165"/>
        <v>-</v>
      </c>
      <c r="W135" s="121" t="str">
        <f>IFERROR(J135*W$164/J$164,"-")</f>
        <v>-</v>
      </c>
      <c r="X135" s="121" t="str">
        <f>IFERROR(W135*X$164/W$164,"-")</f>
        <v>-</v>
      </c>
      <c r="Y135" s="121" t="str">
        <f>IFERROR(X135*Y$164/X$164,"-")</f>
        <v>-</v>
      </c>
      <c r="Z135" s="121" t="str">
        <f>IFERROR(Y135*Z$164/Y$164,"-")</f>
        <v>-</v>
      </c>
      <c r="AA135" s="121" t="str">
        <f>IFERROR(Z135*AA$164/Z$164,"-")</f>
        <v>-</v>
      </c>
      <c r="AB135" s="121" t="str">
        <f>IFERROR(AA135*AB$164/AA$164,"-")</f>
        <v>-</v>
      </c>
      <c r="AC135" s="121" t="str">
        <f>IFERROR(P135*AC$164/P$164,"-")</f>
        <v>-</v>
      </c>
      <c r="AD135" s="121" t="str">
        <f t="shared" ref="AD135:AJ135" si="166">IFERROR(AC135*AD$164/AC$164,"-")</f>
        <v>-</v>
      </c>
      <c r="AE135" s="121" t="str">
        <f t="shared" si="166"/>
        <v>-</v>
      </c>
      <c r="AF135" s="121" t="str">
        <f t="shared" si="166"/>
        <v>-</v>
      </c>
      <c r="AG135" s="121" t="str">
        <f t="shared" si="166"/>
        <v>-</v>
      </c>
      <c r="AH135" s="121" t="str">
        <f t="shared" si="166"/>
        <v>-</v>
      </c>
      <c r="AI135" s="121" t="str">
        <f t="shared" si="166"/>
        <v>-</v>
      </c>
      <c r="AJ135" s="121" t="str">
        <f t="shared" si="166"/>
        <v>-</v>
      </c>
      <c r="AK135" s="18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</row>
    <row r="136" spans="1:61" s="1" customFormat="1" ht="20.25" customHeight="1" x14ac:dyDescent="0.2">
      <c r="A136" s="14"/>
      <c r="B136" s="14"/>
      <c r="C136" s="14"/>
      <c r="D136" s="563"/>
      <c r="E136" s="552"/>
      <c r="F136" s="53" t="s">
        <v>4</v>
      </c>
      <c r="G136" s="172" t="e">
        <f>'Gruppe 1'!#REF!</f>
        <v>#REF!</v>
      </c>
      <c r="H136" s="114" t="e">
        <f>G136</f>
        <v>#REF!</v>
      </c>
      <c r="I136" s="114" t="e">
        <f t="shared" ref="I136:V137" si="167">H136</f>
        <v>#REF!</v>
      </c>
      <c r="J136" s="114" t="e">
        <f t="shared" si="167"/>
        <v>#REF!</v>
      </c>
      <c r="K136" s="114" t="e">
        <f t="shared" si="167"/>
        <v>#REF!</v>
      </c>
      <c r="L136" s="114" t="e">
        <f t="shared" si="167"/>
        <v>#REF!</v>
      </c>
      <c r="M136" s="114" t="e">
        <f t="shared" si="167"/>
        <v>#REF!</v>
      </c>
      <c r="N136" s="114" t="e">
        <f t="shared" si="167"/>
        <v>#REF!</v>
      </c>
      <c r="O136" s="114" t="e">
        <f t="shared" si="167"/>
        <v>#REF!</v>
      </c>
      <c r="P136" s="114" t="e">
        <f t="shared" si="167"/>
        <v>#REF!</v>
      </c>
      <c r="Q136" s="114" t="e">
        <f t="shared" si="167"/>
        <v>#REF!</v>
      </c>
      <c r="R136" s="114" t="e">
        <f t="shared" si="167"/>
        <v>#REF!</v>
      </c>
      <c r="S136" s="114" t="e">
        <f t="shared" si="167"/>
        <v>#REF!</v>
      </c>
      <c r="T136" s="114" t="e">
        <f t="shared" si="167"/>
        <v>#REF!</v>
      </c>
      <c r="U136" s="114" t="e">
        <f t="shared" si="167"/>
        <v>#REF!</v>
      </c>
      <c r="V136" s="114" t="e">
        <f t="shared" si="167"/>
        <v>#REF!</v>
      </c>
      <c r="W136" s="114" t="e">
        <f>J136</f>
        <v>#REF!</v>
      </c>
      <c r="X136" s="114" t="e">
        <f t="shared" ref="X136:AB137" si="168">W136</f>
        <v>#REF!</v>
      </c>
      <c r="Y136" s="114" t="e">
        <f t="shared" si="168"/>
        <v>#REF!</v>
      </c>
      <c r="Z136" s="114" t="e">
        <f t="shared" si="168"/>
        <v>#REF!</v>
      </c>
      <c r="AA136" s="114" t="e">
        <f t="shared" si="168"/>
        <v>#REF!</v>
      </c>
      <c r="AB136" s="114" t="e">
        <f t="shared" si="168"/>
        <v>#REF!</v>
      </c>
      <c r="AC136" s="114" t="e">
        <f>P136</f>
        <v>#REF!</v>
      </c>
      <c r="AD136" s="114" t="e">
        <f t="shared" ref="AD136:AJ136" si="169">AC136</f>
        <v>#REF!</v>
      </c>
      <c r="AE136" s="114" t="e">
        <f t="shared" si="169"/>
        <v>#REF!</v>
      </c>
      <c r="AF136" s="114" t="e">
        <f t="shared" si="169"/>
        <v>#REF!</v>
      </c>
      <c r="AG136" s="114" t="e">
        <f t="shared" si="169"/>
        <v>#REF!</v>
      </c>
      <c r="AH136" s="114" t="e">
        <f t="shared" si="169"/>
        <v>#REF!</v>
      </c>
      <c r="AI136" s="114" t="e">
        <f t="shared" si="169"/>
        <v>#REF!</v>
      </c>
      <c r="AJ136" s="114" t="e">
        <f t="shared" si="169"/>
        <v>#REF!</v>
      </c>
      <c r="AK136" s="18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</row>
    <row r="137" spans="1:61" s="1" customFormat="1" ht="20.25" customHeight="1" x14ac:dyDescent="0.2">
      <c r="A137" s="14"/>
      <c r="B137" s="14"/>
      <c r="C137" s="14"/>
      <c r="D137" s="563"/>
      <c r="E137" s="552"/>
      <c r="F137" s="53" t="s">
        <v>47</v>
      </c>
      <c r="G137" s="112" t="e">
        <f>'Gruppe 1'!#REF!</f>
        <v>#REF!</v>
      </c>
      <c r="H137" s="116" t="e">
        <f t="shared" ref="H137:AJ137" si="170">G137</f>
        <v>#REF!</v>
      </c>
      <c r="I137" s="116" t="e">
        <f t="shared" si="170"/>
        <v>#REF!</v>
      </c>
      <c r="J137" s="116" t="e">
        <f t="shared" si="170"/>
        <v>#REF!</v>
      </c>
      <c r="K137" s="116" t="e">
        <f t="shared" si="170"/>
        <v>#REF!</v>
      </c>
      <c r="L137" s="116" t="e">
        <f t="shared" si="170"/>
        <v>#REF!</v>
      </c>
      <c r="M137" s="116" t="e">
        <f t="shared" si="170"/>
        <v>#REF!</v>
      </c>
      <c r="N137" s="116" t="e">
        <f t="shared" si="170"/>
        <v>#REF!</v>
      </c>
      <c r="O137" s="116" t="e">
        <f t="shared" si="170"/>
        <v>#REF!</v>
      </c>
      <c r="P137" s="116" t="e">
        <f t="shared" si="170"/>
        <v>#REF!</v>
      </c>
      <c r="Q137" s="116" t="e">
        <f t="shared" si="170"/>
        <v>#REF!</v>
      </c>
      <c r="R137" s="116" t="e">
        <f t="shared" si="167"/>
        <v>#REF!</v>
      </c>
      <c r="S137" s="116" t="e">
        <f t="shared" si="167"/>
        <v>#REF!</v>
      </c>
      <c r="T137" s="116" t="e">
        <f t="shared" si="167"/>
        <v>#REF!</v>
      </c>
      <c r="U137" s="116" t="e">
        <f t="shared" si="167"/>
        <v>#REF!</v>
      </c>
      <c r="V137" s="116" t="e">
        <f t="shared" si="167"/>
        <v>#REF!</v>
      </c>
      <c r="W137" s="116" t="e">
        <f>J137</f>
        <v>#REF!</v>
      </c>
      <c r="X137" s="116" t="e">
        <f t="shared" si="168"/>
        <v>#REF!</v>
      </c>
      <c r="Y137" s="116" t="e">
        <f t="shared" si="168"/>
        <v>#REF!</v>
      </c>
      <c r="Z137" s="116" t="e">
        <f t="shared" si="168"/>
        <v>#REF!</v>
      </c>
      <c r="AA137" s="116" t="e">
        <f t="shared" si="168"/>
        <v>#REF!</v>
      </c>
      <c r="AB137" s="116" t="e">
        <f t="shared" si="168"/>
        <v>#REF!</v>
      </c>
      <c r="AC137" s="116" t="e">
        <f>P137</f>
        <v>#REF!</v>
      </c>
      <c r="AD137" s="116" t="e">
        <f t="shared" si="170"/>
        <v>#REF!</v>
      </c>
      <c r="AE137" s="116" t="e">
        <f t="shared" si="170"/>
        <v>#REF!</v>
      </c>
      <c r="AF137" s="116" t="e">
        <f t="shared" si="170"/>
        <v>#REF!</v>
      </c>
      <c r="AG137" s="116" t="e">
        <f t="shared" si="170"/>
        <v>#REF!</v>
      </c>
      <c r="AH137" s="116" t="e">
        <f t="shared" si="170"/>
        <v>#REF!</v>
      </c>
      <c r="AI137" s="116" t="e">
        <f t="shared" si="170"/>
        <v>#REF!</v>
      </c>
      <c r="AJ137" s="116" t="e">
        <f t="shared" si="170"/>
        <v>#REF!</v>
      </c>
      <c r="AK137" s="18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</row>
    <row r="138" spans="1:61" s="1" customFormat="1" ht="20.25" hidden="1" customHeight="1" x14ac:dyDescent="0.2">
      <c r="A138" s="14"/>
      <c r="B138" s="14"/>
      <c r="C138" s="14"/>
      <c r="D138" s="563"/>
      <c r="E138" s="552"/>
      <c r="F138" s="53" t="s">
        <v>102</v>
      </c>
      <c r="G138" s="219">
        <f>IFERROR(G137*100/G136,0)</f>
        <v>0</v>
      </c>
      <c r="H138" s="219">
        <f t="shared" ref="H138:AJ138" si="171">IFERROR(H137*100/H136,0)</f>
        <v>0</v>
      </c>
      <c r="I138" s="219">
        <f t="shared" si="171"/>
        <v>0</v>
      </c>
      <c r="J138" s="219">
        <f t="shared" si="171"/>
        <v>0</v>
      </c>
      <c r="K138" s="219">
        <f t="shared" si="171"/>
        <v>0</v>
      </c>
      <c r="L138" s="219">
        <f t="shared" si="171"/>
        <v>0</v>
      </c>
      <c r="M138" s="219">
        <f t="shared" si="171"/>
        <v>0</v>
      </c>
      <c r="N138" s="219">
        <f t="shared" si="171"/>
        <v>0</v>
      </c>
      <c r="O138" s="219">
        <f t="shared" si="171"/>
        <v>0</v>
      </c>
      <c r="P138" s="219">
        <f t="shared" si="171"/>
        <v>0</v>
      </c>
      <c r="Q138" s="219">
        <f t="shared" si="171"/>
        <v>0</v>
      </c>
      <c r="R138" s="219">
        <f t="shared" si="171"/>
        <v>0</v>
      </c>
      <c r="S138" s="219">
        <f t="shared" si="171"/>
        <v>0</v>
      </c>
      <c r="T138" s="219">
        <f t="shared" si="171"/>
        <v>0</v>
      </c>
      <c r="U138" s="219">
        <f t="shared" si="171"/>
        <v>0</v>
      </c>
      <c r="V138" s="219">
        <f t="shared" si="171"/>
        <v>0</v>
      </c>
      <c r="W138" s="219">
        <f t="shared" si="171"/>
        <v>0</v>
      </c>
      <c r="X138" s="219">
        <f t="shared" si="171"/>
        <v>0</v>
      </c>
      <c r="Y138" s="219">
        <f t="shared" si="171"/>
        <v>0</v>
      </c>
      <c r="Z138" s="219">
        <f t="shared" si="171"/>
        <v>0</v>
      </c>
      <c r="AA138" s="219">
        <f t="shared" si="171"/>
        <v>0</v>
      </c>
      <c r="AB138" s="219">
        <f t="shared" si="171"/>
        <v>0</v>
      </c>
      <c r="AC138" s="219">
        <f t="shared" si="171"/>
        <v>0</v>
      </c>
      <c r="AD138" s="219">
        <f t="shared" si="171"/>
        <v>0</v>
      </c>
      <c r="AE138" s="219">
        <f t="shared" si="171"/>
        <v>0</v>
      </c>
      <c r="AF138" s="219">
        <f t="shared" si="171"/>
        <v>0</v>
      </c>
      <c r="AG138" s="219">
        <f t="shared" si="171"/>
        <v>0</v>
      </c>
      <c r="AH138" s="219">
        <f t="shared" si="171"/>
        <v>0</v>
      </c>
      <c r="AI138" s="219">
        <f t="shared" si="171"/>
        <v>0</v>
      </c>
      <c r="AJ138" s="219">
        <f t="shared" si="171"/>
        <v>0</v>
      </c>
      <c r="AK138" s="18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</row>
    <row r="139" spans="1:61" s="1" customFormat="1" ht="20.25" customHeight="1" x14ac:dyDescent="0.2">
      <c r="A139" s="14"/>
      <c r="B139" s="14"/>
      <c r="C139" s="14"/>
      <c r="D139" s="563"/>
      <c r="E139" s="553"/>
      <c r="F139" s="53" t="s">
        <v>105</v>
      </c>
      <c r="G139" s="232" t="e">
        <f>'Gruppe 1'!#REF!</f>
        <v>#REF!</v>
      </c>
      <c r="H139" s="232" t="e">
        <f>G139</f>
        <v>#REF!</v>
      </c>
      <c r="I139" s="232" t="e">
        <f t="shared" ref="I139:AJ139" si="172">H139</f>
        <v>#REF!</v>
      </c>
      <c r="J139" s="232" t="e">
        <f t="shared" si="172"/>
        <v>#REF!</v>
      </c>
      <c r="K139" s="232" t="e">
        <f t="shared" si="172"/>
        <v>#REF!</v>
      </c>
      <c r="L139" s="232" t="e">
        <f t="shared" si="172"/>
        <v>#REF!</v>
      </c>
      <c r="M139" s="232" t="e">
        <f t="shared" si="172"/>
        <v>#REF!</v>
      </c>
      <c r="N139" s="232" t="e">
        <f t="shared" si="172"/>
        <v>#REF!</v>
      </c>
      <c r="O139" s="232" t="e">
        <f t="shared" si="172"/>
        <v>#REF!</v>
      </c>
      <c r="P139" s="232" t="e">
        <f t="shared" si="172"/>
        <v>#REF!</v>
      </c>
      <c r="Q139" s="232" t="e">
        <f t="shared" si="172"/>
        <v>#REF!</v>
      </c>
      <c r="R139" s="232" t="e">
        <f t="shared" si="172"/>
        <v>#REF!</v>
      </c>
      <c r="S139" s="232" t="e">
        <f t="shared" si="172"/>
        <v>#REF!</v>
      </c>
      <c r="T139" s="232" t="e">
        <f t="shared" si="172"/>
        <v>#REF!</v>
      </c>
      <c r="U139" s="232" t="e">
        <f t="shared" si="172"/>
        <v>#REF!</v>
      </c>
      <c r="V139" s="232" t="e">
        <f t="shared" si="172"/>
        <v>#REF!</v>
      </c>
      <c r="W139" s="232" t="e">
        <f t="shared" si="172"/>
        <v>#REF!</v>
      </c>
      <c r="X139" s="232" t="e">
        <f t="shared" si="172"/>
        <v>#REF!</v>
      </c>
      <c r="Y139" s="232" t="e">
        <f t="shared" si="172"/>
        <v>#REF!</v>
      </c>
      <c r="Z139" s="232" t="e">
        <f t="shared" si="172"/>
        <v>#REF!</v>
      </c>
      <c r="AA139" s="232" t="e">
        <f t="shared" si="172"/>
        <v>#REF!</v>
      </c>
      <c r="AB139" s="232" t="e">
        <f t="shared" si="172"/>
        <v>#REF!</v>
      </c>
      <c r="AC139" s="232" t="e">
        <f t="shared" si="172"/>
        <v>#REF!</v>
      </c>
      <c r="AD139" s="232" t="e">
        <f t="shared" si="172"/>
        <v>#REF!</v>
      </c>
      <c r="AE139" s="232" t="e">
        <f t="shared" si="172"/>
        <v>#REF!</v>
      </c>
      <c r="AF139" s="232" t="e">
        <f t="shared" si="172"/>
        <v>#REF!</v>
      </c>
      <c r="AG139" s="232" t="e">
        <f t="shared" si="172"/>
        <v>#REF!</v>
      </c>
      <c r="AH139" s="232" t="e">
        <f t="shared" si="172"/>
        <v>#REF!</v>
      </c>
      <c r="AI139" s="232" t="e">
        <f t="shared" si="172"/>
        <v>#REF!</v>
      </c>
      <c r="AJ139" s="232" t="e">
        <f t="shared" si="172"/>
        <v>#REF!</v>
      </c>
      <c r="AK139" s="18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</row>
    <row r="140" spans="1:61" s="1" customFormat="1" ht="20.25" hidden="1" customHeight="1" x14ac:dyDescent="0.2">
      <c r="A140" s="14"/>
      <c r="B140" s="35">
        <f>B132+1</f>
        <v>18</v>
      </c>
      <c r="C140" s="27">
        <v>1</v>
      </c>
      <c r="D140" s="563"/>
      <c r="E140" s="254" t="s">
        <v>120</v>
      </c>
      <c r="F140" s="105" t="s">
        <v>29</v>
      </c>
      <c r="G140" s="106">
        <f>IFERROR(G135*G136/100*(100-G139)/100,0)</f>
        <v>0</v>
      </c>
      <c r="H140" s="106">
        <f>IFERROR(H135*H136/100*(100-H139)/100,0)</f>
        <v>0</v>
      </c>
      <c r="I140" s="106">
        <f t="shared" ref="I140:AJ140" si="173">IFERROR(I135*I136/100*(100-I139)/100,0)</f>
        <v>0</v>
      </c>
      <c r="J140" s="106">
        <f t="shared" si="173"/>
        <v>0</v>
      </c>
      <c r="K140" s="106">
        <f t="shared" si="173"/>
        <v>0</v>
      </c>
      <c r="L140" s="106">
        <f t="shared" si="173"/>
        <v>0</v>
      </c>
      <c r="M140" s="106">
        <f t="shared" si="173"/>
        <v>0</v>
      </c>
      <c r="N140" s="106">
        <f t="shared" si="173"/>
        <v>0</v>
      </c>
      <c r="O140" s="106">
        <f t="shared" si="173"/>
        <v>0</v>
      </c>
      <c r="P140" s="106">
        <f t="shared" si="173"/>
        <v>0</v>
      </c>
      <c r="Q140" s="106">
        <f t="shared" si="173"/>
        <v>0</v>
      </c>
      <c r="R140" s="106">
        <f t="shared" si="173"/>
        <v>0</v>
      </c>
      <c r="S140" s="106">
        <f t="shared" si="173"/>
        <v>0</v>
      </c>
      <c r="T140" s="106">
        <f t="shared" si="173"/>
        <v>0</v>
      </c>
      <c r="U140" s="106">
        <f t="shared" si="173"/>
        <v>0</v>
      </c>
      <c r="V140" s="106">
        <f t="shared" si="173"/>
        <v>0</v>
      </c>
      <c r="W140" s="106">
        <f t="shared" si="173"/>
        <v>0</v>
      </c>
      <c r="X140" s="106">
        <f t="shared" si="173"/>
        <v>0</v>
      </c>
      <c r="Y140" s="106">
        <f t="shared" si="173"/>
        <v>0</v>
      </c>
      <c r="Z140" s="106">
        <f t="shared" si="173"/>
        <v>0</v>
      </c>
      <c r="AA140" s="106">
        <f t="shared" si="173"/>
        <v>0</v>
      </c>
      <c r="AB140" s="106">
        <f t="shared" si="173"/>
        <v>0</v>
      </c>
      <c r="AC140" s="106">
        <f t="shared" si="173"/>
        <v>0</v>
      </c>
      <c r="AD140" s="106">
        <f t="shared" si="173"/>
        <v>0</v>
      </c>
      <c r="AE140" s="106">
        <f t="shared" si="173"/>
        <v>0</v>
      </c>
      <c r="AF140" s="106">
        <f t="shared" si="173"/>
        <v>0</v>
      </c>
      <c r="AG140" s="106">
        <f t="shared" si="173"/>
        <v>0</v>
      </c>
      <c r="AH140" s="106">
        <f t="shared" si="173"/>
        <v>0</v>
      </c>
      <c r="AI140" s="106">
        <f t="shared" si="173"/>
        <v>0</v>
      </c>
      <c r="AJ140" s="106">
        <f t="shared" si="173"/>
        <v>0</v>
      </c>
      <c r="AK140" s="18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</row>
    <row r="141" spans="1:61" s="1" customFormat="1" ht="20.25" hidden="1" customHeight="1" x14ac:dyDescent="0.2">
      <c r="A141" s="14"/>
      <c r="B141" s="27"/>
      <c r="C141" s="27">
        <f>C140+1</f>
        <v>2</v>
      </c>
      <c r="D141" s="563"/>
      <c r="E141" s="254" t="s">
        <v>120</v>
      </c>
      <c r="F141" s="105" t="s">
        <v>46</v>
      </c>
      <c r="G141" s="113">
        <f>IFERROR(G138/100*G140,0)</f>
        <v>0</v>
      </c>
      <c r="H141" s="113">
        <f>IFERROR(H138/100*H140,0)</f>
        <v>0</v>
      </c>
      <c r="I141" s="113">
        <f t="shared" ref="I141:AJ141" si="174">IFERROR(I138/100*I140,0)</f>
        <v>0</v>
      </c>
      <c r="J141" s="113">
        <f t="shared" si="174"/>
        <v>0</v>
      </c>
      <c r="K141" s="113">
        <f t="shared" si="174"/>
        <v>0</v>
      </c>
      <c r="L141" s="113">
        <f t="shared" si="174"/>
        <v>0</v>
      </c>
      <c r="M141" s="113">
        <f t="shared" si="174"/>
        <v>0</v>
      </c>
      <c r="N141" s="113">
        <f t="shared" si="174"/>
        <v>0</v>
      </c>
      <c r="O141" s="113">
        <f t="shared" si="174"/>
        <v>0</v>
      </c>
      <c r="P141" s="113">
        <f t="shared" si="174"/>
        <v>0</v>
      </c>
      <c r="Q141" s="113">
        <f t="shared" si="174"/>
        <v>0</v>
      </c>
      <c r="R141" s="113">
        <f t="shared" si="174"/>
        <v>0</v>
      </c>
      <c r="S141" s="113">
        <f t="shared" si="174"/>
        <v>0</v>
      </c>
      <c r="T141" s="113">
        <f t="shared" si="174"/>
        <v>0</v>
      </c>
      <c r="U141" s="113">
        <f t="shared" si="174"/>
        <v>0</v>
      </c>
      <c r="V141" s="113">
        <f t="shared" si="174"/>
        <v>0</v>
      </c>
      <c r="W141" s="113">
        <f t="shared" si="174"/>
        <v>0</v>
      </c>
      <c r="X141" s="113">
        <f t="shared" si="174"/>
        <v>0</v>
      </c>
      <c r="Y141" s="113">
        <f t="shared" si="174"/>
        <v>0</v>
      </c>
      <c r="Z141" s="113">
        <f t="shared" si="174"/>
        <v>0</v>
      </c>
      <c r="AA141" s="113">
        <f t="shared" si="174"/>
        <v>0</v>
      </c>
      <c r="AB141" s="113">
        <f t="shared" si="174"/>
        <v>0</v>
      </c>
      <c r="AC141" s="113">
        <f t="shared" si="174"/>
        <v>0</v>
      </c>
      <c r="AD141" s="113">
        <f t="shared" si="174"/>
        <v>0</v>
      </c>
      <c r="AE141" s="113">
        <f t="shared" si="174"/>
        <v>0</v>
      </c>
      <c r="AF141" s="113">
        <f t="shared" si="174"/>
        <v>0</v>
      </c>
      <c r="AG141" s="113">
        <f t="shared" si="174"/>
        <v>0</v>
      </c>
      <c r="AH141" s="113">
        <f t="shared" si="174"/>
        <v>0</v>
      </c>
      <c r="AI141" s="113">
        <f t="shared" si="174"/>
        <v>0</v>
      </c>
      <c r="AJ141" s="113">
        <f t="shared" si="174"/>
        <v>0</v>
      </c>
      <c r="AK141" s="18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</row>
    <row r="142" spans="1:61" s="1" customFormat="1" ht="20.25" hidden="1" customHeight="1" x14ac:dyDescent="0.2">
      <c r="A142" s="14"/>
      <c r="B142" s="14"/>
      <c r="C142" s="27">
        <v>3</v>
      </c>
      <c r="D142" s="564"/>
      <c r="E142" s="254" t="s">
        <v>119</v>
      </c>
      <c r="F142" s="105" t="s">
        <v>95</v>
      </c>
      <c r="G142" s="106">
        <f>IFERROR(G135*G136/88,0)</f>
        <v>0</v>
      </c>
      <c r="H142" s="106">
        <f t="shared" ref="H142:AJ142" si="175">IFERROR(H135*H136/88,0)</f>
        <v>0</v>
      </c>
      <c r="I142" s="106">
        <f t="shared" si="175"/>
        <v>0</v>
      </c>
      <c r="J142" s="106">
        <f t="shared" si="175"/>
        <v>0</v>
      </c>
      <c r="K142" s="106">
        <f t="shared" si="175"/>
        <v>0</v>
      </c>
      <c r="L142" s="106">
        <f t="shared" si="175"/>
        <v>0</v>
      </c>
      <c r="M142" s="106">
        <f t="shared" si="175"/>
        <v>0</v>
      </c>
      <c r="N142" s="106">
        <f t="shared" si="175"/>
        <v>0</v>
      </c>
      <c r="O142" s="106">
        <f t="shared" si="175"/>
        <v>0</v>
      </c>
      <c r="P142" s="106">
        <f t="shared" si="175"/>
        <v>0</v>
      </c>
      <c r="Q142" s="106">
        <f t="shared" si="175"/>
        <v>0</v>
      </c>
      <c r="R142" s="106">
        <f t="shared" si="175"/>
        <v>0</v>
      </c>
      <c r="S142" s="106">
        <f t="shared" si="175"/>
        <v>0</v>
      </c>
      <c r="T142" s="106">
        <f t="shared" si="175"/>
        <v>0</v>
      </c>
      <c r="U142" s="106">
        <f t="shared" si="175"/>
        <v>0</v>
      </c>
      <c r="V142" s="106">
        <f t="shared" si="175"/>
        <v>0</v>
      </c>
      <c r="W142" s="106">
        <f t="shared" si="175"/>
        <v>0</v>
      </c>
      <c r="X142" s="106">
        <f t="shared" si="175"/>
        <v>0</v>
      </c>
      <c r="Y142" s="106">
        <f t="shared" si="175"/>
        <v>0</v>
      </c>
      <c r="Z142" s="106">
        <f t="shared" si="175"/>
        <v>0</v>
      </c>
      <c r="AA142" s="106">
        <f t="shared" si="175"/>
        <v>0</v>
      </c>
      <c r="AB142" s="106">
        <f t="shared" si="175"/>
        <v>0</v>
      </c>
      <c r="AC142" s="106">
        <f t="shared" si="175"/>
        <v>0</v>
      </c>
      <c r="AD142" s="106">
        <f t="shared" si="175"/>
        <v>0</v>
      </c>
      <c r="AE142" s="106">
        <f t="shared" si="175"/>
        <v>0</v>
      </c>
      <c r="AF142" s="106">
        <f t="shared" si="175"/>
        <v>0</v>
      </c>
      <c r="AG142" s="106">
        <f t="shared" si="175"/>
        <v>0</v>
      </c>
      <c r="AH142" s="106">
        <f t="shared" si="175"/>
        <v>0</v>
      </c>
      <c r="AI142" s="106">
        <f t="shared" si="175"/>
        <v>0</v>
      </c>
      <c r="AJ142" s="106">
        <f t="shared" si="175"/>
        <v>0</v>
      </c>
      <c r="AK142" s="18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</row>
    <row r="143" spans="1:61" s="1" customFormat="1" ht="20.25" customHeight="1" x14ac:dyDescent="0.2">
      <c r="A143" s="14"/>
      <c r="B143" s="14"/>
      <c r="C143" s="14"/>
      <c r="D143" s="548" t="s">
        <v>7</v>
      </c>
      <c r="E143" s="551" t="e">
        <f>'Gruppe 1'!C212:C220</f>
        <v>#VALUE!</v>
      </c>
      <c r="F143" s="53" t="str">
        <f>$F$6</f>
        <v>FM-Menge (kg)</v>
      </c>
      <c r="G143" s="104" t="s">
        <v>15</v>
      </c>
      <c r="H143" s="121" t="str">
        <f t="shared" ref="H143:V143" si="176">IFERROR(G143*H$164/G$164,"-")</f>
        <v>-</v>
      </c>
      <c r="I143" s="121" t="str">
        <f t="shared" si="176"/>
        <v>-</v>
      </c>
      <c r="J143" s="121" t="str">
        <f t="shared" si="176"/>
        <v>-</v>
      </c>
      <c r="K143" s="121" t="str">
        <f t="shared" si="176"/>
        <v>-</v>
      </c>
      <c r="L143" s="121" t="str">
        <f t="shared" si="176"/>
        <v>-</v>
      </c>
      <c r="M143" s="121" t="str">
        <f t="shared" si="176"/>
        <v>-</v>
      </c>
      <c r="N143" s="121" t="str">
        <f t="shared" si="176"/>
        <v>-</v>
      </c>
      <c r="O143" s="121" t="str">
        <f t="shared" si="176"/>
        <v>-</v>
      </c>
      <c r="P143" s="121" t="str">
        <f t="shared" si="176"/>
        <v>-</v>
      </c>
      <c r="Q143" s="121" t="str">
        <f t="shared" si="176"/>
        <v>-</v>
      </c>
      <c r="R143" s="121" t="str">
        <f t="shared" si="176"/>
        <v>-</v>
      </c>
      <c r="S143" s="121" t="str">
        <f t="shared" si="176"/>
        <v>-</v>
      </c>
      <c r="T143" s="121" t="str">
        <f t="shared" si="176"/>
        <v>-</v>
      </c>
      <c r="U143" s="121" t="str">
        <f t="shared" si="176"/>
        <v>-</v>
      </c>
      <c r="V143" s="121" t="str">
        <f t="shared" si="176"/>
        <v>-</v>
      </c>
      <c r="W143" s="121" t="str">
        <f>IFERROR(J143*W$164/J$164,"-")</f>
        <v>-</v>
      </c>
      <c r="X143" s="121" t="str">
        <f>IFERROR(W143*X$164/W$164,"-")</f>
        <v>-</v>
      </c>
      <c r="Y143" s="121" t="str">
        <f>IFERROR(X143*Y$164/X$164,"-")</f>
        <v>-</v>
      </c>
      <c r="Z143" s="121" t="str">
        <f>IFERROR(Y143*Z$164/Y$164,"-")</f>
        <v>-</v>
      </c>
      <c r="AA143" s="121" t="str">
        <f>IFERROR(Z143*AA$164/Z$164,"-")</f>
        <v>-</v>
      </c>
      <c r="AB143" s="121" t="str">
        <f>IFERROR(AA143*AB$164/AA$164,"-")</f>
        <v>-</v>
      </c>
      <c r="AC143" s="121" t="str">
        <f>IFERROR(P143*AC$164/P$164,"-")</f>
        <v>-</v>
      </c>
      <c r="AD143" s="121" t="str">
        <f t="shared" ref="AD143:AJ143" si="177">IFERROR(AC143*AD$164/AC$164,"-")</f>
        <v>-</v>
      </c>
      <c r="AE143" s="121" t="str">
        <f t="shared" si="177"/>
        <v>-</v>
      </c>
      <c r="AF143" s="121" t="str">
        <f t="shared" si="177"/>
        <v>-</v>
      </c>
      <c r="AG143" s="121" t="str">
        <f t="shared" si="177"/>
        <v>-</v>
      </c>
      <c r="AH143" s="121" t="str">
        <f t="shared" si="177"/>
        <v>-</v>
      </c>
      <c r="AI143" s="121" t="str">
        <f t="shared" si="177"/>
        <v>-</v>
      </c>
      <c r="AJ143" s="121" t="str">
        <f t="shared" si="177"/>
        <v>-</v>
      </c>
      <c r="AK143" s="18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</row>
    <row r="144" spans="1:61" s="1" customFormat="1" ht="20.25" customHeight="1" x14ac:dyDescent="0.2">
      <c r="A144" s="14"/>
      <c r="B144" s="14"/>
      <c r="C144" s="14"/>
      <c r="D144" s="549"/>
      <c r="E144" s="552"/>
      <c r="F144" s="53" t="s">
        <v>4</v>
      </c>
      <c r="G144" s="172">
        <f>'Gruppe 1'!E212</f>
        <v>25</v>
      </c>
      <c r="H144" s="114">
        <f>G144</f>
        <v>25</v>
      </c>
      <c r="I144" s="114">
        <f t="shared" ref="I144:V145" si="178">H144</f>
        <v>25</v>
      </c>
      <c r="J144" s="114">
        <f t="shared" si="178"/>
        <v>25</v>
      </c>
      <c r="K144" s="114">
        <f t="shared" si="178"/>
        <v>25</v>
      </c>
      <c r="L144" s="114">
        <f t="shared" si="178"/>
        <v>25</v>
      </c>
      <c r="M144" s="114">
        <f t="shared" si="178"/>
        <v>25</v>
      </c>
      <c r="N144" s="114">
        <f t="shared" si="178"/>
        <v>25</v>
      </c>
      <c r="O144" s="114">
        <f t="shared" si="178"/>
        <v>25</v>
      </c>
      <c r="P144" s="114">
        <f t="shared" si="178"/>
        <v>25</v>
      </c>
      <c r="Q144" s="114">
        <f t="shared" si="178"/>
        <v>25</v>
      </c>
      <c r="R144" s="114">
        <f t="shared" si="178"/>
        <v>25</v>
      </c>
      <c r="S144" s="114">
        <f t="shared" si="178"/>
        <v>25</v>
      </c>
      <c r="T144" s="114">
        <f t="shared" si="178"/>
        <v>25</v>
      </c>
      <c r="U144" s="114">
        <f t="shared" si="178"/>
        <v>25</v>
      </c>
      <c r="V144" s="114">
        <f t="shared" si="178"/>
        <v>25</v>
      </c>
      <c r="W144" s="114">
        <f>J144</f>
        <v>25</v>
      </c>
      <c r="X144" s="114">
        <f t="shared" ref="X144:AB145" si="179">W144</f>
        <v>25</v>
      </c>
      <c r="Y144" s="114">
        <f t="shared" si="179"/>
        <v>25</v>
      </c>
      <c r="Z144" s="114">
        <f t="shared" si="179"/>
        <v>25</v>
      </c>
      <c r="AA144" s="114">
        <f t="shared" si="179"/>
        <v>25</v>
      </c>
      <c r="AB144" s="114">
        <f t="shared" si="179"/>
        <v>25</v>
      </c>
      <c r="AC144" s="114">
        <f>P144</f>
        <v>25</v>
      </c>
      <c r="AD144" s="114">
        <f t="shared" ref="AD144:AJ144" si="180">AC144</f>
        <v>25</v>
      </c>
      <c r="AE144" s="114">
        <f t="shared" si="180"/>
        <v>25</v>
      </c>
      <c r="AF144" s="114">
        <f t="shared" si="180"/>
        <v>25</v>
      </c>
      <c r="AG144" s="114">
        <f t="shared" si="180"/>
        <v>25</v>
      </c>
      <c r="AH144" s="114">
        <f t="shared" si="180"/>
        <v>25</v>
      </c>
      <c r="AI144" s="114">
        <f t="shared" si="180"/>
        <v>25</v>
      </c>
      <c r="AJ144" s="114">
        <f t="shared" si="180"/>
        <v>25</v>
      </c>
      <c r="AK144" s="18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</row>
    <row r="145" spans="1:61" s="1" customFormat="1" ht="20.25" customHeight="1" x14ac:dyDescent="0.2">
      <c r="A145" s="14"/>
      <c r="B145" s="14"/>
      <c r="C145" s="14"/>
      <c r="D145" s="549"/>
      <c r="E145" s="552"/>
      <c r="F145" s="53" t="s">
        <v>47</v>
      </c>
      <c r="G145" s="112">
        <f>'Gruppe 1'!E213</f>
        <v>16</v>
      </c>
      <c r="H145" s="116">
        <f t="shared" ref="H145:AJ145" si="181">G145</f>
        <v>16</v>
      </c>
      <c r="I145" s="116">
        <f t="shared" si="181"/>
        <v>16</v>
      </c>
      <c r="J145" s="116">
        <f t="shared" si="181"/>
        <v>16</v>
      </c>
      <c r="K145" s="116">
        <f t="shared" si="181"/>
        <v>16</v>
      </c>
      <c r="L145" s="116">
        <f t="shared" si="181"/>
        <v>16</v>
      </c>
      <c r="M145" s="116">
        <f t="shared" si="181"/>
        <v>16</v>
      </c>
      <c r="N145" s="116">
        <f t="shared" si="181"/>
        <v>16</v>
      </c>
      <c r="O145" s="116">
        <f t="shared" si="181"/>
        <v>16</v>
      </c>
      <c r="P145" s="116">
        <f t="shared" si="181"/>
        <v>16</v>
      </c>
      <c r="Q145" s="116">
        <f t="shared" si="181"/>
        <v>16</v>
      </c>
      <c r="R145" s="116">
        <f t="shared" si="178"/>
        <v>16</v>
      </c>
      <c r="S145" s="116">
        <f t="shared" si="178"/>
        <v>16</v>
      </c>
      <c r="T145" s="116">
        <f t="shared" si="178"/>
        <v>16</v>
      </c>
      <c r="U145" s="116">
        <f t="shared" si="178"/>
        <v>16</v>
      </c>
      <c r="V145" s="116">
        <f t="shared" si="178"/>
        <v>16</v>
      </c>
      <c r="W145" s="116">
        <f>J145</f>
        <v>16</v>
      </c>
      <c r="X145" s="116">
        <f t="shared" si="179"/>
        <v>16</v>
      </c>
      <c r="Y145" s="116">
        <f t="shared" si="179"/>
        <v>16</v>
      </c>
      <c r="Z145" s="116">
        <f t="shared" si="179"/>
        <v>16</v>
      </c>
      <c r="AA145" s="116">
        <f t="shared" si="179"/>
        <v>16</v>
      </c>
      <c r="AB145" s="116">
        <f t="shared" si="179"/>
        <v>16</v>
      </c>
      <c r="AC145" s="116">
        <f>P145</f>
        <v>16</v>
      </c>
      <c r="AD145" s="116">
        <f t="shared" si="181"/>
        <v>16</v>
      </c>
      <c r="AE145" s="116">
        <f t="shared" si="181"/>
        <v>16</v>
      </c>
      <c r="AF145" s="116">
        <f t="shared" si="181"/>
        <v>16</v>
      </c>
      <c r="AG145" s="116">
        <f t="shared" si="181"/>
        <v>16</v>
      </c>
      <c r="AH145" s="116">
        <f t="shared" si="181"/>
        <v>16</v>
      </c>
      <c r="AI145" s="116">
        <f t="shared" si="181"/>
        <v>16</v>
      </c>
      <c r="AJ145" s="116">
        <f t="shared" si="181"/>
        <v>16</v>
      </c>
      <c r="AK145" s="18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</row>
    <row r="146" spans="1:61" s="1" customFormat="1" ht="20.25" hidden="1" customHeight="1" x14ac:dyDescent="0.2">
      <c r="A146" s="14"/>
      <c r="B146" s="14"/>
      <c r="C146" s="14"/>
      <c r="D146" s="549"/>
      <c r="E146" s="552"/>
      <c r="F146" s="53" t="s">
        <v>102</v>
      </c>
      <c r="G146" s="219">
        <f>IFERROR(G145*100/G144,0)</f>
        <v>64</v>
      </c>
      <c r="H146" s="219">
        <f t="shared" ref="H146:AJ146" si="182">IFERROR(H145*100/H144,0)</f>
        <v>64</v>
      </c>
      <c r="I146" s="219">
        <f t="shared" si="182"/>
        <v>64</v>
      </c>
      <c r="J146" s="219">
        <f t="shared" si="182"/>
        <v>64</v>
      </c>
      <c r="K146" s="219">
        <f t="shared" si="182"/>
        <v>64</v>
      </c>
      <c r="L146" s="219">
        <f t="shared" si="182"/>
        <v>64</v>
      </c>
      <c r="M146" s="219">
        <f t="shared" si="182"/>
        <v>64</v>
      </c>
      <c r="N146" s="219">
        <f t="shared" si="182"/>
        <v>64</v>
      </c>
      <c r="O146" s="219">
        <f t="shared" si="182"/>
        <v>64</v>
      </c>
      <c r="P146" s="219">
        <f t="shared" si="182"/>
        <v>64</v>
      </c>
      <c r="Q146" s="219">
        <f t="shared" si="182"/>
        <v>64</v>
      </c>
      <c r="R146" s="219">
        <f t="shared" si="182"/>
        <v>64</v>
      </c>
      <c r="S146" s="219">
        <f t="shared" si="182"/>
        <v>64</v>
      </c>
      <c r="T146" s="219">
        <f t="shared" si="182"/>
        <v>64</v>
      </c>
      <c r="U146" s="219">
        <f t="shared" si="182"/>
        <v>64</v>
      </c>
      <c r="V146" s="219">
        <f t="shared" si="182"/>
        <v>64</v>
      </c>
      <c r="W146" s="219">
        <f t="shared" si="182"/>
        <v>64</v>
      </c>
      <c r="X146" s="219">
        <f t="shared" si="182"/>
        <v>64</v>
      </c>
      <c r="Y146" s="219">
        <f t="shared" si="182"/>
        <v>64</v>
      </c>
      <c r="Z146" s="219">
        <f t="shared" si="182"/>
        <v>64</v>
      </c>
      <c r="AA146" s="219">
        <f t="shared" si="182"/>
        <v>64</v>
      </c>
      <c r="AB146" s="219">
        <f t="shared" si="182"/>
        <v>64</v>
      </c>
      <c r="AC146" s="219">
        <f t="shared" si="182"/>
        <v>64</v>
      </c>
      <c r="AD146" s="219">
        <f t="shared" si="182"/>
        <v>64</v>
      </c>
      <c r="AE146" s="219">
        <f t="shared" si="182"/>
        <v>64</v>
      </c>
      <c r="AF146" s="219">
        <f t="shared" si="182"/>
        <v>64</v>
      </c>
      <c r="AG146" s="219">
        <f t="shared" si="182"/>
        <v>64</v>
      </c>
      <c r="AH146" s="219">
        <f t="shared" si="182"/>
        <v>64</v>
      </c>
      <c r="AI146" s="219">
        <f t="shared" si="182"/>
        <v>64</v>
      </c>
      <c r="AJ146" s="219">
        <f t="shared" si="182"/>
        <v>64</v>
      </c>
      <c r="AK146" s="18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</row>
    <row r="147" spans="1:61" s="1" customFormat="1" ht="20.25" customHeight="1" x14ac:dyDescent="0.2">
      <c r="A147" s="14"/>
      <c r="B147" s="14"/>
      <c r="C147" s="14"/>
      <c r="D147" s="549"/>
      <c r="E147" s="553"/>
      <c r="F147" s="53" t="s">
        <v>105</v>
      </c>
      <c r="G147" s="232">
        <f>'Gruppe 1'!E215</f>
        <v>0</v>
      </c>
      <c r="H147" s="232">
        <f>G147</f>
        <v>0</v>
      </c>
      <c r="I147" s="232">
        <f t="shared" ref="I147:AJ147" si="183">H147</f>
        <v>0</v>
      </c>
      <c r="J147" s="232">
        <f t="shared" si="183"/>
        <v>0</v>
      </c>
      <c r="K147" s="232">
        <f t="shared" si="183"/>
        <v>0</v>
      </c>
      <c r="L147" s="232">
        <f t="shared" si="183"/>
        <v>0</v>
      </c>
      <c r="M147" s="232">
        <f t="shared" si="183"/>
        <v>0</v>
      </c>
      <c r="N147" s="232">
        <f t="shared" si="183"/>
        <v>0</v>
      </c>
      <c r="O147" s="232">
        <f t="shared" si="183"/>
        <v>0</v>
      </c>
      <c r="P147" s="232">
        <f t="shared" si="183"/>
        <v>0</v>
      </c>
      <c r="Q147" s="232">
        <f t="shared" si="183"/>
        <v>0</v>
      </c>
      <c r="R147" s="232">
        <f t="shared" si="183"/>
        <v>0</v>
      </c>
      <c r="S147" s="232">
        <f t="shared" si="183"/>
        <v>0</v>
      </c>
      <c r="T147" s="232">
        <f t="shared" si="183"/>
        <v>0</v>
      </c>
      <c r="U147" s="232">
        <f t="shared" si="183"/>
        <v>0</v>
      </c>
      <c r="V147" s="232">
        <f t="shared" si="183"/>
        <v>0</v>
      </c>
      <c r="W147" s="232">
        <f t="shared" si="183"/>
        <v>0</v>
      </c>
      <c r="X147" s="232">
        <f t="shared" si="183"/>
        <v>0</v>
      </c>
      <c r="Y147" s="232">
        <f t="shared" si="183"/>
        <v>0</v>
      </c>
      <c r="Z147" s="232">
        <f t="shared" si="183"/>
        <v>0</v>
      </c>
      <c r="AA147" s="232">
        <f t="shared" si="183"/>
        <v>0</v>
      </c>
      <c r="AB147" s="232">
        <f t="shared" si="183"/>
        <v>0</v>
      </c>
      <c r="AC147" s="232">
        <f t="shared" si="183"/>
        <v>0</v>
      </c>
      <c r="AD147" s="232">
        <f t="shared" si="183"/>
        <v>0</v>
      </c>
      <c r="AE147" s="232">
        <f t="shared" si="183"/>
        <v>0</v>
      </c>
      <c r="AF147" s="232">
        <f t="shared" si="183"/>
        <v>0</v>
      </c>
      <c r="AG147" s="232">
        <f t="shared" si="183"/>
        <v>0</v>
      </c>
      <c r="AH147" s="232">
        <f t="shared" si="183"/>
        <v>0</v>
      </c>
      <c r="AI147" s="232">
        <f t="shared" si="183"/>
        <v>0</v>
      </c>
      <c r="AJ147" s="232">
        <f t="shared" si="183"/>
        <v>0</v>
      </c>
      <c r="AK147" s="18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</row>
    <row r="148" spans="1:61" s="1" customFormat="1" ht="20.25" hidden="1" customHeight="1" x14ac:dyDescent="0.2">
      <c r="A148" s="14"/>
      <c r="B148" s="35">
        <f>B140+1</f>
        <v>19</v>
      </c>
      <c r="C148" s="27">
        <v>1</v>
      </c>
      <c r="D148" s="549"/>
      <c r="E148" s="254" t="s">
        <v>120</v>
      </c>
      <c r="F148" s="105" t="s">
        <v>29</v>
      </c>
      <c r="G148" s="106">
        <f>IFERROR(G143*G144/100*(100-G147)/100,0)</f>
        <v>0</v>
      </c>
      <c r="H148" s="106">
        <f>IFERROR(H143*H144/100*(100-H147)/100,0)</f>
        <v>0</v>
      </c>
      <c r="I148" s="106">
        <f t="shared" ref="I148:AJ148" si="184">IFERROR(I143*I144/100*(100-I147)/100,0)</f>
        <v>0</v>
      </c>
      <c r="J148" s="106">
        <f t="shared" si="184"/>
        <v>0</v>
      </c>
      <c r="K148" s="106">
        <f t="shared" si="184"/>
        <v>0</v>
      </c>
      <c r="L148" s="106">
        <f t="shared" si="184"/>
        <v>0</v>
      </c>
      <c r="M148" s="106">
        <f t="shared" si="184"/>
        <v>0</v>
      </c>
      <c r="N148" s="106">
        <f t="shared" si="184"/>
        <v>0</v>
      </c>
      <c r="O148" s="106">
        <f t="shared" si="184"/>
        <v>0</v>
      </c>
      <c r="P148" s="106">
        <f t="shared" si="184"/>
        <v>0</v>
      </c>
      <c r="Q148" s="106">
        <f t="shared" si="184"/>
        <v>0</v>
      </c>
      <c r="R148" s="106">
        <f t="shared" si="184"/>
        <v>0</v>
      </c>
      <c r="S148" s="106">
        <f t="shared" si="184"/>
        <v>0</v>
      </c>
      <c r="T148" s="106">
        <f t="shared" si="184"/>
        <v>0</v>
      </c>
      <c r="U148" s="106">
        <f t="shared" si="184"/>
        <v>0</v>
      </c>
      <c r="V148" s="106">
        <f t="shared" si="184"/>
        <v>0</v>
      </c>
      <c r="W148" s="106">
        <f t="shared" si="184"/>
        <v>0</v>
      </c>
      <c r="X148" s="106">
        <f t="shared" si="184"/>
        <v>0</v>
      </c>
      <c r="Y148" s="106">
        <f t="shared" si="184"/>
        <v>0</v>
      </c>
      <c r="Z148" s="106">
        <f t="shared" si="184"/>
        <v>0</v>
      </c>
      <c r="AA148" s="106">
        <f t="shared" si="184"/>
        <v>0</v>
      </c>
      <c r="AB148" s="106">
        <f t="shared" si="184"/>
        <v>0</v>
      </c>
      <c r="AC148" s="106">
        <f t="shared" si="184"/>
        <v>0</v>
      </c>
      <c r="AD148" s="106">
        <f t="shared" si="184"/>
        <v>0</v>
      </c>
      <c r="AE148" s="106">
        <f t="shared" si="184"/>
        <v>0</v>
      </c>
      <c r="AF148" s="106">
        <f t="shared" si="184"/>
        <v>0</v>
      </c>
      <c r="AG148" s="106">
        <f t="shared" si="184"/>
        <v>0</v>
      </c>
      <c r="AH148" s="106">
        <f t="shared" si="184"/>
        <v>0</v>
      </c>
      <c r="AI148" s="106">
        <f t="shared" si="184"/>
        <v>0</v>
      </c>
      <c r="AJ148" s="106">
        <f t="shared" si="184"/>
        <v>0</v>
      </c>
      <c r="AK148" s="18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</row>
    <row r="149" spans="1:61" s="1" customFormat="1" ht="20.25" hidden="1" customHeight="1" x14ac:dyDescent="0.2">
      <c r="A149" s="14"/>
      <c r="B149" s="27"/>
      <c r="C149" s="27">
        <f>C148+1</f>
        <v>2</v>
      </c>
      <c r="D149" s="549"/>
      <c r="E149" s="254" t="s">
        <v>120</v>
      </c>
      <c r="F149" s="105" t="s">
        <v>46</v>
      </c>
      <c r="G149" s="113">
        <f>IFERROR(G146/100*G148,0)</f>
        <v>0</v>
      </c>
      <c r="H149" s="113">
        <f>IFERROR(H146/100*H148,0)</f>
        <v>0</v>
      </c>
      <c r="I149" s="113">
        <f t="shared" ref="I149:AJ149" si="185">IFERROR(I146/100*I148,0)</f>
        <v>0</v>
      </c>
      <c r="J149" s="113">
        <f t="shared" si="185"/>
        <v>0</v>
      </c>
      <c r="K149" s="113">
        <f t="shared" si="185"/>
        <v>0</v>
      </c>
      <c r="L149" s="113">
        <f t="shared" si="185"/>
        <v>0</v>
      </c>
      <c r="M149" s="113">
        <f t="shared" si="185"/>
        <v>0</v>
      </c>
      <c r="N149" s="113">
        <f t="shared" si="185"/>
        <v>0</v>
      </c>
      <c r="O149" s="113">
        <f t="shared" si="185"/>
        <v>0</v>
      </c>
      <c r="P149" s="113">
        <f t="shared" si="185"/>
        <v>0</v>
      </c>
      <c r="Q149" s="113">
        <f t="shared" si="185"/>
        <v>0</v>
      </c>
      <c r="R149" s="113">
        <f t="shared" si="185"/>
        <v>0</v>
      </c>
      <c r="S149" s="113">
        <f t="shared" si="185"/>
        <v>0</v>
      </c>
      <c r="T149" s="113">
        <f t="shared" si="185"/>
        <v>0</v>
      </c>
      <c r="U149" s="113">
        <f t="shared" si="185"/>
        <v>0</v>
      </c>
      <c r="V149" s="113">
        <f t="shared" si="185"/>
        <v>0</v>
      </c>
      <c r="W149" s="113">
        <f t="shared" si="185"/>
        <v>0</v>
      </c>
      <c r="X149" s="113">
        <f t="shared" si="185"/>
        <v>0</v>
      </c>
      <c r="Y149" s="113">
        <f t="shared" si="185"/>
        <v>0</v>
      </c>
      <c r="Z149" s="113">
        <f t="shared" si="185"/>
        <v>0</v>
      </c>
      <c r="AA149" s="113">
        <f t="shared" si="185"/>
        <v>0</v>
      </c>
      <c r="AB149" s="113">
        <f t="shared" si="185"/>
        <v>0</v>
      </c>
      <c r="AC149" s="113">
        <f t="shared" si="185"/>
        <v>0</v>
      </c>
      <c r="AD149" s="113">
        <f t="shared" si="185"/>
        <v>0</v>
      </c>
      <c r="AE149" s="113">
        <f t="shared" si="185"/>
        <v>0</v>
      </c>
      <c r="AF149" s="113">
        <f t="shared" si="185"/>
        <v>0</v>
      </c>
      <c r="AG149" s="113">
        <f t="shared" si="185"/>
        <v>0</v>
      </c>
      <c r="AH149" s="113">
        <f t="shared" si="185"/>
        <v>0</v>
      </c>
      <c r="AI149" s="113">
        <f t="shared" si="185"/>
        <v>0</v>
      </c>
      <c r="AJ149" s="113">
        <f t="shared" si="185"/>
        <v>0</v>
      </c>
      <c r="AK149" s="18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</row>
    <row r="150" spans="1:61" s="1" customFormat="1" ht="20.25" hidden="1" customHeight="1" x14ac:dyDescent="0.2">
      <c r="A150" s="14"/>
      <c r="B150" s="14"/>
      <c r="C150" s="27">
        <v>3</v>
      </c>
      <c r="D150" s="549"/>
      <c r="E150" s="254" t="s">
        <v>119</v>
      </c>
      <c r="F150" s="105" t="s">
        <v>95</v>
      </c>
      <c r="G150" s="106">
        <f>IFERROR(G143*G144/88,0)</f>
        <v>0</v>
      </c>
      <c r="H150" s="106">
        <f t="shared" ref="H150:AJ150" si="186">IFERROR(H143*H144/88,0)</f>
        <v>0</v>
      </c>
      <c r="I150" s="106">
        <f t="shared" si="186"/>
        <v>0</v>
      </c>
      <c r="J150" s="106">
        <f t="shared" si="186"/>
        <v>0</v>
      </c>
      <c r="K150" s="106">
        <f t="shared" si="186"/>
        <v>0</v>
      </c>
      <c r="L150" s="106">
        <f t="shared" si="186"/>
        <v>0</v>
      </c>
      <c r="M150" s="106">
        <f t="shared" si="186"/>
        <v>0</v>
      </c>
      <c r="N150" s="106">
        <f t="shared" si="186"/>
        <v>0</v>
      </c>
      <c r="O150" s="106">
        <f t="shared" si="186"/>
        <v>0</v>
      </c>
      <c r="P150" s="106">
        <f t="shared" si="186"/>
        <v>0</v>
      </c>
      <c r="Q150" s="106">
        <f t="shared" si="186"/>
        <v>0</v>
      </c>
      <c r="R150" s="106">
        <f t="shared" si="186"/>
        <v>0</v>
      </c>
      <c r="S150" s="106">
        <f t="shared" si="186"/>
        <v>0</v>
      </c>
      <c r="T150" s="106">
        <f t="shared" si="186"/>
        <v>0</v>
      </c>
      <c r="U150" s="106">
        <f t="shared" si="186"/>
        <v>0</v>
      </c>
      <c r="V150" s="106">
        <f t="shared" si="186"/>
        <v>0</v>
      </c>
      <c r="W150" s="106">
        <f t="shared" si="186"/>
        <v>0</v>
      </c>
      <c r="X150" s="106">
        <f t="shared" si="186"/>
        <v>0</v>
      </c>
      <c r="Y150" s="106">
        <f t="shared" si="186"/>
        <v>0</v>
      </c>
      <c r="Z150" s="106">
        <f t="shared" si="186"/>
        <v>0</v>
      </c>
      <c r="AA150" s="106">
        <f t="shared" si="186"/>
        <v>0</v>
      </c>
      <c r="AB150" s="106">
        <f t="shared" si="186"/>
        <v>0</v>
      </c>
      <c r="AC150" s="106">
        <f t="shared" si="186"/>
        <v>0</v>
      </c>
      <c r="AD150" s="106">
        <f t="shared" si="186"/>
        <v>0</v>
      </c>
      <c r="AE150" s="106">
        <f t="shared" si="186"/>
        <v>0</v>
      </c>
      <c r="AF150" s="106">
        <f t="shared" si="186"/>
        <v>0</v>
      </c>
      <c r="AG150" s="106">
        <f t="shared" si="186"/>
        <v>0</v>
      </c>
      <c r="AH150" s="106">
        <f t="shared" si="186"/>
        <v>0</v>
      </c>
      <c r="AI150" s="106">
        <f t="shared" si="186"/>
        <v>0</v>
      </c>
      <c r="AJ150" s="106">
        <f t="shared" si="186"/>
        <v>0</v>
      </c>
      <c r="AK150" s="18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</row>
    <row r="151" spans="1:61" s="1" customFormat="1" ht="20.25" customHeight="1" x14ac:dyDescent="0.2">
      <c r="A151" s="14"/>
      <c r="B151" s="14"/>
      <c r="C151" s="14"/>
      <c r="D151" s="549"/>
      <c r="E151" s="551" t="e">
        <f>'Gruppe 1'!#REF!</f>
        <v>#REF!</v>
      </c>
      <c r="F151" s="53" t="str">
        <f>$F$6</f>
        <v>FM-Menge (kg)</v>
      </c>
      <c r="G151" s="104"/>
      <c r="H151" s="121" t="str">
        <f t="shared" ref="H151:V151" si="187">IFERROR(G151*H$164/G$164,"-")</f>
        <v>-</v>
      </c>
      <c r="I151" s="121" t="str">
        <f t="shared" si="187"/>
        <v>-</v>
      </c>
      <c r="J151" s="121" t="str">
        <f t="shared" si="187"/>
        <v>-</v>
      </c>
      <c r="K151" s="121" t="str">
        <f t="shared" si="187"/>
        <v>-</v>
      </c>
      <c r="L151" s="121" t="str">
        <f t="shared" si="187"/>
        <v>-</v>
      </c>
      <c r="M151" s="121" t="str">
        <f t="shared" si="187"/>
        <v>-</v>
      </c>
      <c r="N151" s="121" t="str">
        <f t="shared" si="187"/>
        <v>-</v>
      </c>
      <c r="O151" s="121" t="str">
        <f t="shared" si="187"/>
        <v>-</v>
      </c>
      <c r="P151" s="121" t="str">
        <f t="shared" si="187"/>
        <v>-</v>
      </c>
      <c r="Q151" s="121" t="str">
        <f t="shared" si="187"/>
        <v>-</v>
      </c>
      <c r="R151" s="121" t="str">
        <f t="shared" si="187"/>
        <v>-</v>
      </c>
      <c r="S151" s="121" t="str">
        <f t="shared" si="187"/>
        <v>-</v>
      </c>
      <c r="T151" s="121" t="str">
        <f t="shared" si="187"/>
        <v>-</v>
      </c>
      <c r="U151" s="121" t="str">
        <f t="shared" si="187"/>
        <v>-</v>
      </c>
      <c r="V151" s="121" t="str">
        <f t="shared" si="187"/>
        <v>-</v>
      </c>
      <c r="W151" s="121" t="str">
        <f>IFERROR(J151*W$164/J$164,"-")</f>
        <v>-</v>
      </c>
      <c r="X151" s="121" t="str">
        <f>IFERROR(W151*X$164/W$164,"-")</f>
        <v>-</v>
      </c>
      <c r="Y151" s="121" t="str">
        <f>IFERROR(X151*Y$164/X$164,"-")</f>
        <v>-</v>
      </c>
      <c r="Z151" s="121" t="str">
        <f>IFERROR(Y151*Z$164/Y$164,"-")</f>
        <v>-</v>
      </c>
      <c r="AA151" s="121" t="str">
        <f>IFERROR(Z151*AA$164/Z$164,"-")</f>
        <v>-</v>
      </c>
      <c r="AB151" s="121" t="str">
        <f>IFERROR(AA151*AB$164/AA$164,"-")</f>
        <v>-</v>
      </c>
      <c r="AC151" s="121" t="str">
        <f>IFERROR(P151*AC$164/P$164,"-")</f>
        <v>-</v>
      </c>
      <c r="AD151" s="121" t="str">
        <f t="shared" ref="AD151:AJ151" si="188">IFERROR(AC151*AD$164/AC$164,"-")</f>
        <v>-</v>
      </c>
      <c r="AE151" s="121" t="str">
        <f t="shared" si="188"/>
        <v>-</v>
      </c>
      <c r="AF151" s="121" t="str">
        <f t="shared" si="188"/>
        <v>-</v>
      </c>
      <c r="AG151" s="121" t="str">
        <f t="shared" si="188"/>
        <v>-</v>
      </c>
      <c r="AH151" s="121" t="str">
        <f t="shared" si="188"/>
        <v>-</v>
      </c>
      <c r="AI151" s="121" t="str">
        <f t="shared" si="188"/>
        <v>-</v>
      </c>
      <c r="AJ151" s="121" t="str">
        <f t="shared" si="188"/>
        <v>-</v>
      </c>
      <c r="AK151" s="18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</row>
    <row r="152" spans="1:61" s="1" customFormat="1" ht="20.25" customHeight="1" x14ac:dyDescent="0.2">
      <c r="A152" s="14"/>
      <c r="B152" s="14"/>
      <c r="C152" s="14"/>
      <c r="D152" s="549"/>
      <c r="E152" s="552"/>
      <c r="F152" s="53" t="s">
        <v>4</v>
      </c>
      <c r="G152" s="172" t="e">
        <f>'Gruppe 1'!#REF!</f>
        <v>#REF!</v>
      </c>
      <c r="H152" s="114" t="e">
        <f>G152</f>
        <v>#REF!</v>
      </c>
      <c r="I152" s="114" t="e">
        <f t="shared" ref="I152:V153" si="189">H152</f>
        <v>#REF!</v>
      </c>
      <c r="J152" s="114" t="e">
        <f t="shared" si="189"/>
        <v>#REF!</v>
      </c>
      <c r="K152" s="114" t="e">
        <f t="shared" si="189"/>
        <v>#REF!</v>
      </c>
      <c r="L152" s="114" t="e">
        <f t="shared" si="189"/>
        <v>#REF!</v>
      </c>
      <c r="M152" s="114" t="e">
        <f t="shared" si="189"/>
        <v>#REF!</v>
      </c>
      <c r="N152" s="114" t="e">
        <f t="shared" si="189"/>
        <v>#REF!</v>
      </c>
      <c r="O152" s="114" t="e">
        <f t="shared" si="189"/>
        <v>#REF!</v>
      </c>
      <c r="P152" s="114" t="e">
        <f t="shared" si="189"/>
        <v>#REF!</v>
      </c>
      <c r="Q152" s="114" t="e">
        <f t="shared" si="189"/>
        <v>#REF!</v>
      </c>
      <c r="R152" s="114" t="e">
        <f t="shared" si="189"/>
        <v>#REF!</v>
      </c>
      <c r="S152" s="114" t="e">
        <f t="shared" si="189"/>
        <v>#REF!</v>
      </c>
      <c r="T152" s="114" t="e">
        <f t="shared" si="189"/>
        <v>#REF!</v>
      </c>
      <c r="U152" s="114" t="e">
        <f t="shared" si="189"/>
        <v>#REF!</v>
      </c>
      <c r="V152" s="114" t="e">
        <f t="shared" si="189"/>
        <v>#REF!</v>
      </c>
      <c r="W152" s="114" t="e">
        <f>J152</f>
        <v>#REF!</v>
      </c>
      <c r="X152" s="114" t="e">
        <f t="shared" ref="X152:AB153" si="190">W152</f>
        <v>#REF!</v>
      </c>
      <c r="Y152" s="114" t="e">
        <f t="shared" si="190"/>
        <v>#REF!</v>
      </c>
      <c r="Z152" s="114" t="e">
        <f t="shared" si="190"/>
        <v>#REF!</v>
      </c>
      <c r="AA152" s="114" t="e">
        <f t="shared" si="190"/>
        <v>#REF!</v>
      </c>
      <c r="AB152" s="114" t="e">
        <f t="shared" si="190"/>
        <v>#REF!</v>
      </c>
      <c r="AC152" s="114" t="e">
        <f>P152</f>
        <v>#REF!</v>
      </c>
      <c r="AD152" s="114" t="e">
        <f t="shared" ref="AD152:AJ152" si="191">AC152</f>
        <v>#REF!</v>
      </c>
      <c r="AE152" s="114" t="e">
        <f t="shared" si="191"/>
        <v>#REF!</v>
      </c>
      <c r="AF152" s="114" t="e">
        <f t="shared" si="191"/>
        <v>#REF!</v>
      </c>
      <c r="AG152" s="114" t="e">
        <f t="shared" si="191"/>
        <v>#REF!</v>
      </c>
      <c r="AH152" s="114" t="e">
        <f t="shared" si="191"/>
        <v>#REF!</v>
      </c>
      <c r="AI152" s="114" t="e">
        <f t="shared" si="191"/>
        <v>#REF!</v>
      </c>
      <c r="AJ152" s="114" t="e">
        <f t="shared" si="191"/>
        <v>#REF!</v>
      </c>
      <c r="AK152" s="18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</row>
    <row r="153" spans="1:61" s="1" customFormat="1" ht="20.25" customHeight="1" x14ac:dyDescent="0.2">
      <c r="A153" s="14"/>
      <c r="B153" s="14"/>
      <c r="C153" s="14"/>
      <c r="D153" s="549"/>
      <c r="E153" s="552"/>
      <c r="F153" s="53" t="s">
        <v>47</v>
      </c>
      <c r="G153" s="112" t="e">
        <f>'Gruppe 1'!#REF!</f>
        <v>#REF!</v>
      </c>
      <c r="H153" s="116" t="e">
        <f t="shared" ref="H153:AJ153" si="192">G153</f>
        <v>#REF!</v>
      </c>
      <c r="I153" s="116" t="e">
        <f t="shared" si="192"/>
        <v>#REF!</v>
      </c>
      <c r="J153" s="116" t="e">
        <f t="shared" si="192"/>
        <v>#REF!</v>
      </c>
      <c r="K153" s="116" t="e">
        <f t="shared" si="192"/>
        <v>#REF!</v>
      </c>
      <c r="L153" s="116" t="e">
        <f t="shared" si="192"/>
        <v>#REF!</v>
      </c>
      <c r="M153" s="116" t="e">
        <f t="shared" si="192"/>
        <v>#REF!</v>
      </c>
      <c r="N153" s="116" t="e">
        <f t="shared" si="192"/>
        <v>#REF!</v>
      </c>
      <c r="O153" s="116" t="e">
        <f t="shared" si="192"/>
        <v>#REF!</v>
      </c>
      <c r="P153" s="116" t="e">
        <f t="shared" si="192"/>
        <v>#REF!</v>
      </c>
      <c r="Q153" s="116" t="e">
        <f t="shared" si="192"/>
        <v>#REF!</v>
      </c>
      <c r="R153" s="116" t="e">
        <f t="shared" si="189"/>
        <v>#REF!</v>
      </c>
      <c r="S153" s="116" t="e">
        <f t="shared" si="189"/>
        <v>#REF!</v>
      </c>
      <c r="T153" s="116" t="e">
        <f t="shared" si="189"/>
        <v>#REF!</v>
      </c>
      <c r="U153" s="116" t="e">
        <f t="shared" si="189"/>
        <v>#REF!</v>
      </c>
      <c r="V153" s="116" t="e">
        <f t="shared" si="189"/>
        <v>#REF!</v>
      </c>
      <c r="W153" s="116" t="e">
        <f>J153</f>
        <v>#REF!</v>
      </c>
      <c r="X153" s="116" t="e">
        <f t="shared" si="190"/>
        <v>#REF!</v>
      </c>
      <c r="Y153" s="116" t="e">
        <f t="shared" si="190"/>
        <v>#REF!</v>
      </c>
      <c r="Z153" s="116" t="e">
        <f t="shared" si="190"/>
        <v>#REF!</v>
      </c>
      <c r="AA153" s="116" t="e">
        <f t="shared" si="190"/>
        <v>#REF!</v>
      </c>
      <c r="AB153" s="116" t="e">
        <f t="shared" si="190"/>
        <v>#REF!</v>
      </c>
      <c r="AC153" s="116" t="e">
        <f>P153</f>
        <v>#REF!</v>
      </c>
      <c r="AD153" s="116" t="e">
        <f t="shared" si="192"/>
        <v>#REF!</v>
      </c>
      <c r="AE153" s="116" t="e">
        <f t="shared" si="192"/>
        <v>#REF!</v>
      </c>
      <c r="AF153" s="116" t="e">
        <f t="shared" si="192"/>
        <v>#REF!</v>
      </c>
      <c r="AG153" s="116" t="e">
        <f t="shared" si="192"/>
        <v>#REF!</v>
      </c>
      <c r="AH153" s="116" t="e">
        <f t="shared" si="192"/>
        <v>#REF!</v>
      </c>
      <c r="AI153" s="116" t="e">
        <f t="shared" si="192"/>
        <v>#REF!</v>
      </c>
      <c r="AJ153" s="116" t="e">
        <f t="shared" si="192"/>
        <v>#REF!</v>
      </c>
      <c r="AK153" s="18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</row>
    <row r="154" spans="1:61" s="1" customFormat="1" ht="20.25" hidden="1" customHeight="1" x14ac:dyDescent="0.2">
      <c r="A154" s="14"/>
      <c r="B154" s="14"/>
      <c r="C154" s="14"/>
      <c r="D154" s="549"/>
      <c r="E154" s="552"/>
      <c r="F154" s="53" t="s">
        <v>102</v>
      </c>
      <c r="G154" s="219">
        <f>IFERROR(G153*100/G152,0)</f>
        <v>0</v>
      </c>
      <c r="H154" s="219">
        <f t="shared" ref="H154:AJ154" si="193">IFERROR(H153*100/H152,0)</f>
        <v>0</v>
      </c>
      <c r="I154" s="219">
        <f t="shared" si="193"/>
        <v>0</v>
      </c>
      <c r="J154" s="219">
        <f t="shared" si="193"/>
        <v>0</v>
      </c>
      <c r="K154" s="219">
        <f t="shared" si="193"/>
        <v>0</v>
      </c>
      <c r="L154" s="219">
        <f t="shared" si="193"/>
        <v>0</v>
      </c>
      <c r="M154" s="219">
        <f t="shared" si="193"/>
        <v>0</v>
      </c>
      <c r="N154" s="219">
        <f t="shared" si="193"/>
        <v>0</v>
      </c>
      <c r="O154" s="219">
        <f t="shared" si="193"/>
        <v>0</v>
      </c>
      <c r="P154" s="219">
        <f t="shared" si="193"/>
        <v>0</v>
      </c>
      <c r="Q154" s="219">
        <f t="shared" si="193"/>
        <v>0</v>
      </c>
      <c r="R154" s="219">
        <f t="shared" si="193"/>
        <v>0</v>
      </c>
      <c r="S154" s="219">
        <f t="shared" si="193"/>
        <v>0</v>
      </c>
      <c r="T154" s="219">
        <f t="shared" si="193"/>
        <v>0</v>
      </c>
      <c r="U154" s="219">
        <f t="shared" si="193"/>
        <v>0</v>
      </c>
      <c r="V154" s="219">
        <f t="shared" si="193"/>
        <v>0</v>
      </c>
      <c r="W154" s="219">
        <f t="shared" si="193"/>
        <v>0</v>
      </c>
      <c r="X154" s="219">
        <f t="shared" si="193"/>
        <v>0</v>
      </c>
      <c r="Y154" s="219">
        <f t="shared" si="193"/>
        <v>0</v>
      </c>
      <c r="Z154" s="219">
        <f t="shared" si="193"/>
        <v>0</v>
      </c>
      <c r="AA154" s="219">
        <f t="shared" si="193"/>
        <v>0</v>
      </c>
      <c r="AB154" s="219">
        <f t="shared" si="193"/>
        <v>0</v>
      </c>
      <c r="AC154" s="219">
        <f t="shared" si="193"/>
        <v>0</v>
      </c>
      <c r="AD154" s="219">
        <f t="shared" si="193"/>
        <v>0</v>
      </c>
      <c r="AE154" s="219">
        <f t="shared" si="193"/>
        <v>0</v>
      </c>
      <c r="AF154" s="219">
        <f t="shared" si="193"/>
        <v>0</v>
      </c>
      <c r="AG154" s="219">
        <f t="shared" si="193"/>
        <v>0</v>
      </c>
      <c r="AH154" s="219">
        <f t="shared" si="193"/>
        <v>0</v>
      </c>
      <c r="AI154" s="219">
        <f t="shared" si="193"/>
        <v>0</v>
      </c>
      <c r="AJ154" s="219">
        <f t="shared" si="193"/>
        <v>0</v>
      </c>
      <c r="AK154" s="18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</row>
    <row r="155" spans="1:61" s="1" customFormat="1" ht="20.25" customHeight="1" x14ac:dyDescent="0.2">
      <c r="A155" s="14"/>
      <c r="B155" s="14"/>
      <c r="C155" s="14"/>
      <c r="D155" s="549"/>
      <c r="E155" s="553"/>
      <c r="F155" s="53" t="s">
        <v>105</v>
      </c>
      <c r="G155" s="232" t="e">
        <f>'Gruppe 1'!#REF!</f>
        <v>#REF!</v>
      </c>
      <c r="H155" s="232" t="e">
        <f>G155</f>
        <v>#REF!</v>
      </c>
      <c r="I155" s="232" t="e">
        <f t="shared" ref="I155:AJ155" si="194">H155</f>
        <v>#REF!</v>
      </c>
      <c r="J155" s="232" t="e">
        <f t="shared" si="194"/>
        <v>#REF!</v>
      </c>
      <c r="K155" s="232" t="e">
        <f t="shared" si="194"/>
        <v>#REF!</v>
      </c>
      <c r="L155" s="232" t="e">
        <f t="shared" si="194"/>
        <v>#REF!</v>
      </c>
      <c r="M155" s="232" t="e">
        <f t="shared" si="194"/>
        <v>#REF!</v>
      </c>
      <c r="N155" s="232" t="e">
        <f t="shared" si="194"/>
        <v>#REF!</v>
      </c>
      <c r="O155" s="232" t="e">
        <f t="shared" si="194"/>
        <v>#REF!</v>
      </c>
      <c r="P155" s="232" t="e">
        <f t="shared" si="194"/>
        <v>#REF!</v>
      </c>
      <c r="Q155" s="232" t="e">
        <f t="shared" si="194"/>
        <v>#REF!</v>
      </c>
      <c r="R155" s="232" t="e">
        <f t="shared" si="194"/>
        <v>#REF!</v>
      </c>
      <c r="S155" s="232" t="e">
        <f t="shared" si="194"/>
        <v>#REF!</v>
      </c>
      <c r="T155" s="232" t="e">
        <f t="shared" si="194"/>
        <v>#REF!</v>
      </c>
      <c r="U155" s="232" t="e">
        <f t="shared" si="194"/>
        <v>#REF!</v>
      </c>
      <c r="V155" s="232" t="e">
        <f t="shared" si="194"/>
        <v>#REF!</v>
      </c>
      <c r="W155" s="232" t="e">
        <f t="shared" si="194"/>
        <v>#REF!</v>
      </c>
      <c r="X155" s="232" t="e">
        <f t="shared" si="194"/>
        <v>#REF!</v>
      </c>
      <c r="Y155" s="232" t="e">
        <f t="shared" si="194"/>
        <v>#REF!</v>
      </c>
      <c r="Z155" s="232" t="e">
        <f t="shared" si="194"/>
        <v>#REF!</v>
      </c>
      <c r="AA155" s="232" t="e">
        <f t="shared" si="194"/>
        <v>#REF!</v>
      </c>
      <c r="AB155" s="232" t="e">
        <f t="shared" si="194"/>
        <v>#REF!</v>
      </c>
      <c r="AC155" s="232" t="e">
        <f t="shared" si="194"/>
        <v>#REF!</v>
      </c>
      <c r="AD155" s="232" t="e">
        <f t="shared" si="194"/>
        <v>#REF!</v>
      </c>
      <c r="AE155" s="232" t="e">
        <f t="shared" si="194"/>
        <v>#REF!</v>
      </c>
      <c r="AF155" s="232" t="e">
        <f t="shared" si="194"/>
        <v>#REF!</v>
      </c>
      <c r="AG155" s="232" t="e">
        <f t="shared" si="194"/>
        <v>#REF!</v>
      </c>
      <c r="AH155" s="232" t="e">
        <f t="shared" si="194"/>
        <v>#REF!</v>
      </c>
      <c r="AI155" s="232" t="e">
        <f t="shared" si="194"/>
        <v>#REF!</v>
      </c>
      <c r="AJ155" s="232" t="e">
        <f t="shared" si="194"/>
        <v>#REF!</v>
      </c>
      <c r="AK155" s="18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</row>
    <row r="156" spans="1:61" s="1" customFormat="1" ht="20.25" hidden="1" customHeight="1" x14ac:dyDescent="0.2">
      <c r="A156" s="14"/>
      <c r="B156" s="35">
        <f>B148+1</f>
        <v>20</v>
      </c>
      <c r="C156" s="27">
        <v>1</v>
      </c>
      <c r="D156" s="549"/>
      <c r="E156" s="254" t="s">
        <v>120</v>
      </c>
      <c r="F156" s="105" t="s">
        <v>29</v>
      </c>
      <c r="G156" s="106">
        <f>IFERROR(G151*G152/100*(100-G155)/100,0)</f>
        <v>0</v>
      </c>
      <c r="H156" s="106">
        <f>IFERROR(H151*H152/100*(100-H155)/100,0)</f>
        <v>0</v>
      </c>
      <c r="I156" s="106">
        <f t="shared" ref="I156:AJ156" si="195">IFERROR(I151*I152/100*(100-I155)/100,0)</f>
        <v>0</v>
      </c>
      <c r="J156" s="106">
        <f t="shared" si="195"/>
        <v>0</v>
      </c>
      <c r="K156" s="106">
        <f t="shared" si="195"/>
        <v>0</v>
      </c>
      <c r="L156" s="106">
        <f t="shared" si="195"/>
        <v>0</v>
      </c>
      <c r="M156" s="106">
        <f t="shared" si="195"/>
        <v>0</v>
      </c>
      <c r="N156" s="106">
        <f t="shared" si="195"/>
        <v>0</v>
      </c>
      <c r="O156" s="106">
        <f t="shared" si="195"/>
        <v>0</v>
      </c>
      <c r="P156" s="106">
        <f t="shared" si="195"/>
        <v>0</v>
      </c>
      <c r="Q156" s="106">
        <f t="shared" si="195"/>
        <v>0</v>
      </c>
      <c r="R156" s="106">
        <f t="shared" si="195"/>
        <v>0</v>
      </c>
      <c r="S156" s="106">
        <f t="shared" si="195"/>
        <v>0</v>
      </c>
      <c r="T156" s="106">
        <f t="shared" si="195"/>
        <v>0</v>
      </c>
      <c r="U156" s="106">
        <f t="shared" si="195"/>
        <v>0</v>
      </c>
      <c r="V156" s="106">
        <f t="shared" si="195"/>
        <v>0</v>
      </c>
      <c r="W156" s="106">
        <f t="shared" si="195"/>
        <v>0</v>
      </c>
      <c r="X156" s="106">
        <f t="shared" si="195"/>
        <v>0</v>
      </c>
      <c r="Y156" s="106">
        <f t="shared" si="195"/>
        <v>0</v>
      </c>
      <c r="Z156" s="106">
        <f t="shared" si="195"/>
        <v>0</v>
      </c>
      <c r="AA156" s="106">
        <f t="shared" si="195"/>
        <v>0</v>
      </c>
      <c r="AB156" s="106">
        <f t="shared" si="195"/>
        <v>0</v>
      </c>
      <c r="AC156" s="106">
        <f t="shared" si="195"/>
        <v>0</v>
      </c>
      <c r="AD156" s="106">
        <f t="shared" si="195"/>
        <v>0</v>
      </c>
      <c r="AE156" s="106">
        <f t="shared" si="195"/>
        <v>0</v>
      </c>
      <c r="AF156" s="106">
        <f t="shared" si="195"/>
        <v>0</v>
      </c>
      <c r="AG156" s="106">
        <f t="shared" si="195"/>
        <v>0</v>
      </c>
      <c r="AH156" s="106">
        <f t="shared" si="195"/>
        <v>0</v>
      </c>
      <c r="AI156" s="106">
        <f t="shared" si="195"/>
        <v>0</v>
      </c>
      <c r="AJ156" s="106">
        <f t="shared" si="195"/>
        <v>0</v>
      </c>
      <c r="AK156" s="18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</row>
    <row r="157" spans="1:61" s="1" customFormat="1" ht="20.25" hidden="1" customHeight="1" x14ac:dyDescent="0.2">
      <c r="A157" s="14"/>
      <c r="B157" s="27"/>
      <c r="C157" s="27">
        <f>C156+1</f>
        <v>2</v>
      </c>
      <c r="D157" s="549"/>
      <c r="E157" s="254" t="s">
        <v>120</v>
      </c>
      <c r="F157" s="105" t="s">
        <v>46</v>
      </c>
      <c r="G157" s="113">
        <f>IFERROR(G154/100*G156,0)</f>
        <v>0</v>
      </c>
      <c r="H157" s="113">
        <f>IFERROR(H154/100*H156,0)</f>
        <v>0</v>
      </c>
      <c r="I157" s="113">
        <f t="shared" ref="I157:AJ157" si="196">IFERROR(I154/100*I156,0)</f>
        <v>0</v>
      </c>
      <c r="J157" s="113">
        <f t="shared" si="196"/>
        <v>0</v>
      </c>
      <c r="K157" s="113">
        <f t="shared" si="196"/>
        <v>0</v>
      </c>
      <c r="L157" s="113">
        <f t="shared" si="196"/>
        <v>0</v>
      </c>
      <c r="M157" s="113">
        <f t="shared" si="196"/>
        <v>0</v>
      </c>
      <c r="N157" s="113">
        <f t="shared" si="196"/>
        <v>0</v>
      </c>
      <c r="O157" s="113">
        <f t="shared" si="196"/>
        <v>0</v>
      </c>
      <c r="P157" s="113">
        <f t="shared" si="196"/>
        <v>0</v>
      </c>
      <c r="Q157" s="113">
        <f t="shared" si="196"/>
        <v>0</v>
      </c>
      <c r="R157" s="113">
        <f t="shared" si="196"/>
        <v>0</v>
      </c>
      <c r="S157" s="113">
        <f t="shared" si="196"/>
        <v>0</v>
      </c>
      <c r="T157" s="113">
        <f t="shared" si="196"/>
        <v>0</v>
      </c>
      <c r="U157" s="113">
        <f t="shared" si="196"/>
        <v>0</v>
      </c>
      <c r="V157" s="113">
        <f t="shared" si="196"/>
        <v>0</v>
      </c>
      <c r="W157" s="113">
        <f t="shared" si="196"/>
        <v>0</v>
      </c>
      <c r="X157" s="113">
        <f t="shared" si="196"/>
        <v>0</v>
      </c>
      <c r="Y157" s="113">
        <f t="shared" si="196"/>
        <v>0</v>
      </c>
      <c r="Z157" s="113">
        <f t="shared" si="196"/>
        <v>0</v>
      </c>
      <c r="AA157" s="113">
        <f t="shared" si="196"/>
        <v>0</v>
      </c>
      <c r="AB157" s="113">
        <f t="shared" si="196"/>
        <v>0</v>
      </c>
      <c r="AC157" s="113">
        <f t="shared" si="196"/>
        <v>0</v>
      </c>
      <c r="AD157" s="113">
        <f t="shared" si="196"/>
        <v>0</v>
      </c>
      <c r="AE157" s="113">
        <f t="shared" si="196"/>
        <v>0</v>
      </c>
      <c r="AF157" s="113">
        <f t="shared" si="196"/>
        <v>0</v>
      </c>
      <c r="AG157" s="113">
        <f t="shared" si="196"/>
        <v>0</v>
      </c>
      <c r="AH157" s="113">
        <f t="shared" si="196"/>
        <v>0</v>
      </c>
      <c r="AI157" s="113">
        <f t="shared" si="196"/>
        <v>0</v>
      </c>
      <c r="AJ157" s="113">
        <f t="shared" si="196"/>
        <v>0</v>
      </c>
      <c r="AK157" s="18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</row>
    <row r="158" spans="1:61" s="1" customFormat="1" ht="20.25" hidden="1" customHeight="1" x14ac:dyDescent="0.2">
      <c r="A158" s="14"/>
      <c r="B158" s="14"/>
      <c r="C158" s="27">
        <v>3</v>
      </c>
      <c r="D158" s="550"/>
      <c r="E158" s="254" t="s">
        <v>119</v>
      </c>
      <c r="F158" s="105" t="s">
        <v>95</v>
      </c>
      <c r="G158" s="106">
        <f>IFERROR(G151*G152/88,0)</f>
        <v>0</v>
      </c>
      <c r="H158" s="106">
        <f t="shared" ref="H158:AJ158" si="197">IFERROR(H151*H152/88,0)</f>
        <v>0</v>
      </c>
      <c r="I158" s="106">
        <f t="shared" si="197"/>
        <v>0</v>
      </c>
      <c r="J158" s="106">
        <f t="shared" si="197"/>
        <v>0</v>
      </c>
      <c r="K158" s="106">
        <f t="shared" si="197"/>
        <v>0</v>
      </c>
      <c r="L158" s="106">
        <f t="shared" si="197"/>
        <v>0</v>
      </c>
      <c r="M158" s="106">
        <f t="shared" si="197"/>
        <v>0</v>
      </c>
      <c r="N158" s="106">
        <f t="shared" si="197"/>
        <v>0</v>
      </c>
      <c r="O158" s="106">
        <f t="shared" si="197"/>
        <v>0</v>
      </c>
      <c r="P158" s="106">
        <f t="shared" si="197"/>
        <v>0</v>
      </c>
      <c r="Q158" s="106">
        <f t="shared" si="197"/>
        <v>0</v>
      </c>
      <c r="R158" s="106">
        <f t="shared" si="197"/>
        <v>0</v>
      </c>
      <c r="S158" s="106">
        <f t="shared" si="197"/>
        <v>0</v>
      </c>
      <c r="T158" s="106">
        <f t="shared" si="197"/>
        <v>0</v>
      </c>
      <c r="U158" s="106">
        <f t="shared" si="197"/>
        <v>0</v>
      </c>
      <c r="V158" s="106">
        <f t="shared" si="197"/>
        <v>0</v>
      </c>
      <c r="W158" s="106">
        <f t="shared" si="197"/>
        <v>0</v>
      </c>
      <c r="X158" s="106">
        <f t="shared" si="197"/>
        <v>0</v>
      </c>
      <c r="Y158" s="106">
        <f t="shared" si="197"/>
        <v>0</v>
      </c>
      <c r="Z158" s="106">
        <f t="shared" si="197"/>
        <v>0</v>
      </c>
      <c r="AA158" s="106">
        <f t="shared" si="197"/>
        <v>0</v>
      </c>
      <c r="AB158" s="106">
        <f t="shared" si="197"/>
        <v>0</v>
      </c>
      <c r="AC158" s="106">
        <f t="shared" si="197"/>
        <v>0</v>
      </c>
      <c r="AD158" s="106">
        <f t="shared" si="197"/>
        <v>0</v>
      </c>
      <c r="AE158" s="106">
        <f t="shared" si="197"/>
        <v>0</v>
      </c>
      <c r="AF158" s="106">
        <f t="shared" si="197"/>
        <v>0</v>
      </c>
      <c r="AG158" s="106">
        <f t="shared" si="197"/>
        <v>0</v>
      </c>
      <c r="AH158" s="106">
        <f t="shared" si="197"/>
        <v>0</v>
      </c>
      <c r="AI158" s="106">
        <f t="shared" si="197"/>
        <v>0</v>
      </c>
      <c r="AJ158" s="106">
        <f t="shared" si="197"/>
        <v>0</v>
      </c>
      <c r="AK158" s="18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</row>
    <row r="159" spans="1:61" s="14" customFormat="1" ht="4.5" customHeight="1" x14ac:dyDescent="0.2">
      <c r="D159" s="119"/>
      <c r="E159" s="119"/>
      <c r="F159" s="28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18"/>
    </row>
    <row r="160" spans="1:61" s="11" customFormat="1" ht="33" hidden="1" customHeight="1" x14ac:dyDescent="0.2">
      <c r="A160" s="23"/>
      <c r="B160" s="23"/>
      <c r="C160" s="23">
        <v>1</v>
      </c>
      <c r="D160" s="252"/>
      <c r="E160" s="495" t="s">
        <v>110</v>
      </c>
      <c r="F160" s="496"/>
      <c r="G160" s="245">
        <f t="shared" ref="G160:AJ160" si="198">IFERROR(SUMIF($C$6:$C$158,$C160,G$6:G$158),"0")</f>
        <v>0</v>
      </c>
      <c r="H160" s="245">
        <f t="shared" si="198"/>
        <v>0</v>
      </c>
      <c r="I160" s="245">
        <f t="shared" si="198"/>
        <v>0</v>
      </c>
      <c r="J160" s="245">
        <f t="shared" si="198"/>
        <v>0</v>
      </c>
      <c r="K160" s="245">
        <f t="shared" si="198"/>
        <v>0</v>
      </c>
      <c r="L160" s="245">
        <f t="shared" si="198"/>
        <v>0</v>
      </c>
      <c r="M160" s="245">
        <f t="shared" si="198"/>
        <v>0</v>
      </c>
      <c r="N160" s="245">
        <f t="shared" si="198"/>
        <v>0</v>
      </c>
      <c r="O160" s="245">
        <f t="shared" si="198"/>
        <v>0</v>
      </c>
      <c r="P160" s="245">
        <f t="shared" si="198"/>
        <v>0</v>
      </c>
      <c r="Q160" s="245">
        <f t="shared" si="198"/>
        <v>0</v>
      </c>
      <c r="R160" s="245">
        <f t="shared" si="198"/>
        <v>0</v>
      </c>
      <c r="S160" s="245">
        <f t="shared" si="198"/>
        <v>0</v>
      </c>
      <c r="T160" s="245">
        <f t="shared" si="198"/>
        <v>0</v>
      </c>
      <c r="U160" s="245">
        <f t="shared" si="198"/>
        <v>0</v>
      </c>
      <c r="V160" s="245">
        <f t="shared" si="198"/>
        <v>0</v>
      </c>
      <c r="W160" s="245">
        <f t="shared" si="198"/>
        <v>0</v>
      </c>
      <c r="X160" s="245">
        <f t="shared" si="198"/>
        <v>0</v>
      </c>
      <c r="Y160" s="245">
        <f t="shared" si="198"/>
        <v>0</v>
      </c>
      <c r="Z160" s="245">
        <f t="shared" si="198"/>
        <v>0</v>
      </c>
      <c r="AA160" s="245">
        <f t="shared" si="198"/>
        <v>0</v>
      </c>
      <c r="AB160" s="245">
        <f t="shared" si="198"/>
        <v>0</v>
      </c>
      <c r="AC160" s="245">
        <f t="shared" si="198"/>
        <v>0</v>
      </c>
      <c r="AD160" s="245">
        <f t="shared" si="198"/>
        <v>0</v>
      </c>
      <c r="AE160" s="245">
        <f t="shared" si="198"/>
        <v>0</v>
      </c>
      <c r="AF160" s="245">
        <f t="shared" si="198"/>
        <v>0</v>
      </c>
      <c r="AG160" s="245">
        <f t="shared" si="198"/>
        <v>0</v>
      </c>
      <c r="AH160" s="245">
        <f t="shared" si="198"/>
        <v>0</v>
      </c>
      <c r="AI160" s="245">
        <f t="shared" si="198"/>
        <v>0</v>
      </c>
      <c r="AJ160" s="245">
        <f t="shared" si="198"/>
        <v>0</v>
      </c>
      <c r="AK160" s="18"/>
      <c r="AL160" s="14"/>
    </row>
    <row r="161" spans="1:61" s="11" customFormat="1" ht="30" hidden="1" customHeight="1" x14ac:dyDescent="0.2">
      <c r="A161" s="23"/>
      <c r="B161" s="23"/>
      <c r="C161" s="23">
        <v>3</v>
      </c>
      <c r="D161" s="253"/>
      <c r="E161" s="495" t="s">
        <v>111</v>
      </c>
      <c r="F161" s="496"/>
      <c r="G161" s="245">
        <f>IFERROR(SUMIF($C$47:$C$158,$C161,G$47:G$158),"0")</f>
        <v>0</v>
      </c>
      <c r="H161" s="245">
        <f t="shared" ref="H161:Q162" si="199">IFERROR(SUMIF($C$6:$C$158,$C161,H$6:H$158),"0")</f>
        <v>0</v>
      </c>
      <c r="I161" s="245">
        <f t="shared" si="199"/>
        <v>0</v>
      </c>
      <c r="J161" s="245">
        <f t="shared" si="199"/>
        <v>0</v>
      </c>
      <c r="K161" s="245">
        <f t="shared" si="199"/>
        <v>0</v>
      </c>
      <c r="L161" s="245">
        <f t="shared" si="199"/>
        <v>0</v>
      </c>
      <c r="M161" s="245">
        <f t="shared" si="199"/>
        <v>0</v>
      </c>
      <c r="N161" s="245">
        <f t="shared" si="199"/>
        <v>0</v>
      </c>
      <c r="O161" s="245">
        <f t="shared" si="199"/>
        <v>0</v>
      </c>
      <c r="P161" s="245">
        <f t="shared" si="199"/>
        <v>0</v>
      </c>
      <c r="Q161" s="245">
        <f t="shared" si="199"/>
        <v>0</v>
      </c>
      <c r="R161" s="245">
        <f t="shared" ref="R161:AA162" si="200">IFERROR(SUMIF($C$6:$C$158,$C161,R$6:R$158),"0")</f>
        <v>0</v>
      </c>
      <c r="S161" s="245">
        <f t="shared" si="200"/>
        <v>0</v>
      </c>
      <c r="T161" s="245">
        <f t="shared" si="200"/>
        <v>0</v>
      </c>
      <c r="U161" s="245">
        <f t="shared" si="200"/>
        <v>0</v>
      </c>
      <c r="V161" s="245">
        <f t="shared" si="200"/>
        <v>0</v>
      </c>
      <c r="W161" s="245">
        <f t="shared" si="200"/>
        <v>0</v>
      </c>
      <c r="X161" s="245">
        <f t="shared" si="200"/>
        <v>0</v>
      </c>
      <c r="Y161" s="245">
        <f t="shared" si="200"/>
        <v>0</v>
      </c>
      <c r="Z161" s="245">
        <f t="shared" si="200"/>
        <v>0</v>
      </c>
      <c r="AA161" s="245">
        <f t="shared" si="200"/>
        <v>0</v>
      </c>
      <c r="AB161" s="245">
        <f t="shared" ref="AB161:AJ162" si="201">IFERROR(SUMIF($C$6:$C$158,$C161,AB$6:AB$158),"0")</f>
        <v>0</v>
      </c>
      <c r="AC161" s="245">
        <f t="shared" si="201"/>
        <v>0</v>
      </c>
      <c r="AD161" s="245">
        <f t="shared" si="201"/>
        <v>0</v>
      </c>
      <c r="AE161" s="245">
        <f t="shared" si="201"/>
        <v>0</v>
      </c>
      <c r="AF161" s="245">
        <f t="shared" si="201"/>
        <v>0</v>
      </c>
      <c r="AG161" s="245">
        <f t="shared" si="201"/>
        <v>0</v>
      </c>
      <c r="AH161" s="245">
        <f t="shared" si="201"/>
        <v>0</v>
      </c>
      <c r="AI161" s="245">
        <f t="shared" si="201"/>
        <v>0</v>
      </c>
      <c r="AJ161" s="245">
        <f t="shared" si="201"/>
        <v>0</v>
      </c>
      <c r="AK161" s="18"/>
      <c r="AL161" s="14"/>
    </row>
    <row r="162" spans="1:61" s="11" customFormat="1" ht="33" hidden="1" customHeight="1" x14ac:dyDescent="0.2">
      <c r="A162" s="23"/>
      <c r="B162" s="23"/>
      <c r="C162" s="23">
        <v>2</v>
      </c>
      <c r="D162" s="122"/>
      <c r="E162" s="556" t="s">
        <v>108</v>
      </c>
      <c r="F162" s="557"/>
      <c r="G162" s="246">
        <f>IFERROR(SUMIF($C$6:$C$158,$C162,G$6:G$158),"0")</f>
        <v>0</v>
      </c>
      <c r="H162" s="246">
        <f t="shared" si="199"/>
        <v>0</v>
      </c>
      <c r="I162" s="246">
        <f t="shared" si="199"/>
        <v>0</v>
      </c>
      <c r="J162" s="246">
        <f t="shared" si="199"/>
        <v>0</v>
      </c>
      <c r="K162" s="246">
        <f t="shared" si="199"/>
        <v>0</v>
      </c>
      <c r="L162" s="246">
        <f t="shared" si="199"/>
        <v>0</v>
      </c>
      <c r="M162" s="246">
        <f t="shared" si="199"/>
        <v>0</v>
      </c>
      <c r="N162" s="246">
        <f t="shared" si="199"/>
        <v>0</v>
      </c>
      <c r="O162" s="246">
        <f t="shared" si="199"/>
        <v>0</v>
      </c>
      <c r="P162" s="246">
        <f t="shared" si="199"/>
        <v>0</v>
      </c>
      <c r="Q162" s="246">
        <f t="shared" si="199"/>
        <v>0</v>
      </c>
      <c r="R162" s="246">
        <f t="shared" si="200"/>
        <v>0</v>
      </c>
      <c r="S162" s="246">
        <f t="shared" si="200"/>
        <v>0</v>
      </c>
      <c r="T162" s="246">
        <f t="shared" si="200"/>
        <v>0</v>
      </c>
      <c r="U162" s="246">
        <f t="shared" si="200"/>
        <v>0</v>
      </c>
      <c r="V162" s="246">
        <f t="shared" si="200"/>
        <v>0</v>
      </c>
      <c r="W162" s="246">
        <f t="shared" si="200"/>
        <v>0</v>
      </c>
      <c r="X162" s="246">
        <f t="shared" si="200"/>
        <v>0</v>
      </c>
      <c r="Y162" s="246">
        <f t="shared" si="200"/>
        <v>0</v>
      </c>
      <c r="Z162" s="246">
        <f t="shared" si="200"/>
        <v>0</v>
      </c>
      <c r="AA162" s="246">
        <f t="shared" si="200"/>
        <v>0</v>
      </c>
      <c r="AB162" s="246">
        <f t="shared" si="201"/>
        <v>0</v>
      </c>
      <c r="AC162" s="246">
        <f t="shared" si="201"/>
        <v>0</v>
      </c>
      <c r="AD162" s="246">
        <f t="shared" si="201"/>
        <v>0</v>
      </c>
      <c r="AE162" s="246">
        <f t="shared" si="201"/>
        <v>0</v>
      </c>
      <c r="AF162" s="246">
        <f t="shared" si="201"/>
        <v>0</v>
      </c>
      <c r="AG162" s="246">
        <f t="shared" si="201"/>
        <v>0</v>
      </c>
      <c r="AH162" s="246">
        <f t="shared" si="201"/>
        <v>0</v>
      </c>
      <c r="AI162" s="246">
        <f t="shared" si="201"/>
        <v>0</v>
      </c>
      <c r="AJ162" s="246">
        <f t="shared" si="201"/>
        <v>0</v>
      </c>
      <c r="AK162" s="18"/>
      <c r="AL162" s="14"/>
    </row>
    <row r="163" spans="1:61" s="11" customFormat="1" ht="30" hidden="1" customHeight="1" x14ac:dyDescent="0.2">
      <c r="A163" s="23"/>
      <c r="B163" s="23"/>
      <c r="C163" s="23">
        <v>2</v>
      </c>
      <c r="D163" s="123"/>
      <c r="E163" s="556" t="s">
        <v>109</v>
      </c>
      <c r="F163" s="557"/>
      <c r="G163" s="246">
        <f>IFERROR(SUMIF($C$47:$C$158,$C163,G$47:G$158),"0")</f>
        <v>0</v>
      </c>
      <c r="H163" s="246">
        <f t="shared" ref="H163:AJ163" si="202">IFERROR(SUMIF($C$47:$C$158,$C163,H$47:H$158),"0")</f>
        <v>0</v>
      </c>
      <c r="I163" s="246">
        <f t="shared" si="202"/>
        <v>0</v>
      </c>
      <c r="J163" s="246">
        <f t="shared" si="202"/>
        <v>0</v>
      </c>
      <c r="K163" s="246">
        <f t="shared" si="202"/>
        <v>0</v>
      </c>
      <c r="L163" s="246">
        <f t="shared" si="202"/>
        <v>0</v>
      </c>
      <c r="M163" s="246">
        <f t="shared" si="202"/>
        <v>0</v>
      </c>
      <c r="N163" s="246">
        <f t="shared" si="202"/>
        <v>0</v>
      </c>
      <c r="O163" s="246">
        <f t="shared" si="202"/>
        <v>0</v>
      </c>
      <c r="P163" s="246">
        <f t="shared" si="202"/>
        <v>0</v>
      </c>
      <c r="Q163" s="246">
        <f t="shared" si="202"/>
        <v>0</v>
      </c>
      <c r="R163" s="246">
        <f t="shared" si="202"/>
        <v>0</v>
      </c>
      <c r="S163" s="246">
        <f t="shared" si="202"/>
        <v>0</v>
      </c>
      <c r="T163" s="246">
        <f t="shared" si="202"/>
        <v>0</v>
      </c>
      <c r="U163" s="246">
        <f t="shared" si="202"/>
        <v>0</v>
      </c>
      <c r="V163" s="246">
        <f t="shared" si="202"/>
        <v>0</v>
      </c>
      <c r="W163" s="246">
        <f t="shared" si="202"/>
        <v>0</v>
      </c>
      <c r="X163" s="246">
        <f t="shared" si="202"/>
        <v>0</v>
      </c>
      <c r="Y163" s="246">
        <f t="shared" si="202"/>
        <v>0</v>
      </c>
      <c r="Z163" s="246">
        <f t="shared" si="202"/>
        <v>0</v>
      </c>
      <c r="AA163" s="246">
        <f t="shared" si="202"/>
        <v>0</v>
      </c>
      <c r="AB163" s="246">
        <f t="shared" si="202"/>
        <v>0</v>
      </c>
      <c r="AC163" s="246">
        <f t="shared" si="202"/>
        <v>0</v>
      </c>
      <c r="AD163" s="246">
        <f t="shared" si="202"/>
        <v>0</v>
      </c>
      <c r="AE163" s="246">
        <f t="shared" si="202"/>
        <v>0</v>
      </c>
      <c r="AF163" s="246">
        <f t="shared" si="202"/>
        <v>0</v>
      </c>
      <c r="AG163" s="246">
        <f t="shared" si="202"/>
        <v>0</v>
      </c>
      <c r="AH163" s="246">
        <f t="shared" si="202"/>
        <v>0</v>
      </c>
      <c r="AI163" s="246">
        <f t="shared" si="202"/>
        <v>0</v>
      </c>
      <c r="AJ163" s="246">
        <f t="shared" si="202"/>
        <v>0</v>
      </c>
      <c r="AK163" s="18"/>
      <c r="AL163" s="14"/>
    </row>
    <row r="164" spans="1:61" s="1" customFormat="1" ht="30" customHeight="1" x14ac:dyDescent="0.2">
      <c r="A164" s="14"/>
      <c r="B164" s="14"/>
      <c r="C164" s="144">
        <f>F2</f>
        <v>5</v>
      </c>
      <c r="D164" s="54"/>
      <c r="E164" s="558" t="s">
        <v>117</v>
      </c>
      <c r="F164" s="559"/>
      <c r="G164" s="145">
        <f>INDEX(Milch!E$44:E$54,MATCH('Gruppe 5'!$C164,Milch!$A$43:$A$54,0),1)</f>
        <v>0</v>
      </c>
      <c r="H164" s="145" t="str">
        <f>INDEX(Milch!F$43:F$54,MATCH('Gruppe 5'!$C164,Milch!$A$43:$A$54,0),1)</f>
        <v/>
      </c>
      <c r="I164" s="145" t="str">
        <f>INDEX(Milch!G$43:G$54,MATCH('Gruppe 5'!$C164,Milch!$A$43:$A$54,0),1)</f>
        <v/>
      </c>
      <c r="J164" s="145" t="str">
        <f>INDEX(Milch!H$43:H$54,MATCH('Gruppe 5'!$C164,Milch!$A$43:$A$54,0),1)</f>
        <v/>
      </c>
      <c r="K164" s="145" t="str">
        <f>INDEX(Milch!I$43:I$54,MATCH('Gruppe 5'!$C164,Milch!$A$43:$A$54,0),1)</f>
        <v/>
      </c>
      <c r="L164" s="145" t="str">
        <f>INDEX(Milch!J$43:J$54,MATCH('Gruppe 5'!$C164,Milch!$A$43:$A$54,0),1)</f>
        <v/>
      </c>
      <c r="M164" s="145" t="str">
        <f>INDEX(Milch!K$43:K$54,MATCH('Gruppe 5'!$C164,Milch!$A$43:$A$54,0),1)</f>
        <v/>
      </c>
      <c r="N164" s="145" t="str">
        <f>INDEX(Milch!L$43:L$54,MATCH('Gruppe 5'!$C164,Milch!$A$43:$A$54,0),1)</f>
        <v/>
      </c>
      <c r="O164" s="145" t="str">
        <f>INDEX(Milch!M$43:M$54,MATCH('Gruppe 5'!$C164,Milch!$A$43:$A$54,0),1)</f>
        <v/>
      </c>
      <c r="P164" s="145" t="str">
        <f>INDEX(Milch!N$43:N$54,MATCH('Gruppe 5'!$C164,Milch!$A$43:$A$54,0),1)</f>
        <v/>
      </c>
      <c r="Q164" s="145" t="str">
        <f>INDEX(Milch!O$43:O$54,MATCH('Gruppe 5'!$C164,Milch!$A$43:$A$54,0),1)</f>
        <v/>
      </c>
      <c r="R164" s="145" t="str">
        <f>INDEX(Milch!P$43:P$54,MATCH('Gruppe 5'!$C164,Milch!$A$43:$A$54,0),1)</f>
        <v/>
      </c>
      <c r="S164" s="145" t="str">
        <f>INDEX(Milch!Q$43:Q$54,MATCH('Gruppe 5'!$C164,Milch!$A$43:$A$54,0),1)</f>
        <v/>
      </c>
      <c r="T164" s="145" t="str">
        <f>INDEX(Milch!R$43:R$54,MATCH('Gruppe 5'!$C164,Milch!$A$43:$A$54,0),1)</f>
        <v/>
      </c>
      <c r="U164" s="145" t="str">
        <f>INDEX(Milch!S$43:S$54,MATCH('Gruppe 5'!$C164,Milch!$A$43:$A$54,0),1)</f>
        <v/>
      </c>
      <c r="V164" s="145" t="str">
        <f>INDEX(Milch!T$43:T$54,MATCH('Gruppe 5'!$C164,Milch!$A$43:$A$54,0),1)</f>
        <v/>
      </c>
      <c r="W164" s="145" t="str">
        <f>INDEX(Milch!U$43:U$54,MATCH('Gruppe 5'!$C164,Milch!$A$43:$A$54,0),1)</f>
        <v/>
      </c>
      <c r="X164" s="145" t="str">
        <f>INDEX(Milch!V$43:V$54,MATCH('Gruppe 5'!$C164,Milch!$A$43:$A$54,0),1)</f>
        <v/>
      </c>
      <c r="Y164" s="145" t="str">
        <f>INDEX(Milch!W$43:W$54,MATCH('Gruppe 5'!$C164,Milch!$A$43:$A$54,0),1)</f>
        <v/>
      </c>
      <c r="Z164" s="145" t="str">
        <f>INDEX(Milch!X$43:X$54,MATCH('Gruppe 5'!$C164,Milch!$A$43:$A$54,0),1)</f>
        <v/>
      </c>
      <c r="AA164" s="145" t="str">
        <f>INDEX(Milch!Y$43:Y$54,MATCH('Gruppe 5'!$C164,Milch!$A$43:$A$54,0),1)</f>
        <v/>
      </c>
      <c r="AB164" s="145" t="str">
        <f>INDEX(Milch!Z$43:Z$54,MATCH('Gruppe 5'!$C164,Milch!$A$43:$A$54,0),1)</f>
        <v/>
      </c>
      <c r="AC164" s="145" t="str">
        <f>INDEX(Milch!AA$43:AA$54,MATCH('Gruppe 5'!$C164,Milch!$A$43:$A$54,0),1)</f>
        <v/>
      </c>
      <c r="AD164" s="145" t="str">
        <f>INDEX(Milch!AB$43:AB$54,MATCH('Gruppe 5'!$C164,Milch!$A$43:$A$54,0),1)</f>
        <v/>
      </c>
      <c r="AE164" s="145" t="str">
        <f>INDEX(Milch!AC$43:AC$54,MATCH('Gruppe 5'!$C164,Milch!$A$43:$A$54,0),1)</f>
        <v/>
      </c>
      <c r="AF164" s="145" t="str">
        <f>INDEX(Milch!AD$43:AD$54,MATCH('Gruppe 5'!$C164,Milch!$A$43:$A$54,0),1)</f>
        <v/>
      </c>
      <c r="AG164" s="145" t="str">
        <f>INDEX(Milch!AE$43:AE$54,MATCH('Gruppe 5'!$C164,Milch!$A$43:$A$54,0),1)</f>
        <v/>
      </c>
      <c r="AH164" s="145" t="str">
        <f>INDEX(Milch!AF$43:AF$54,MATCH('Gruppe 5'!$C164,Milch!$A$43:$A$54,0),1)</f>
        <v/>
      </c>
      <c r="AI164" s="145" t="str">
        <f>INDEX(Milch!AG$43:AG$54,MATCH('Gruppe 5'!$C164,Milch!$A$43:$A$54,0),1)</f>
        <v/>
      </c>
      <c r="AJ164" s="145" t="str">
        <f>INDEX(Milch!AH$43:AH$54,MATCH('Gruppe 5'!$C164,Milch!$A$43:$A$54,0),1)</f>
        <v/>
      </c>
      <c r="AK164" s="42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</row>
    <row r="165" spans="1:61" s="11" customFormat="1" ht="33" customHeight="1" x14ac:dyDescent="0.2">
      <c r="A165" s="23"/>
      <c r="B165" s="23"/>
      <c r="C165" s="23"/>
      <c r="D165" s="83"/>
      <c r="E165" s="546" t="s">
        <v>16</v>
      </c>
      <c r="F165" s="547"/>
      <c r="G165" s="93" t="str">
        <f t="shared" ref="G165:AJ165" si="203">IFERROR(G160/G164,"-")</f>
        <v>-</v>
      </c>
      <c r="H165" s="93" t="str">
        <f t="shared" si="203"/>
        <v>-</v>
      </c>
      <c r="I165" s="93" t="str">
        <f t="shared" si="203"/>
        <v>-</v>
      </c>
      <c r="J165" s="93" t="str">
        <f t="shared" si="203"/>
        <v>-</v>
      </c>
      <c r="K165" s="93" t="str">
        <f t="shared" si="203"/>
        <v>-</v>
      </c>
      <c r="L165" s="93" t="str">
        <f t="shared" si="203"/>
        <v>-</v>
      </c>
      <c r="M165" s="93" t="str">
        <f t="shared" si="203"/>
        <v>-</v>
      </c>
      <c r="N165" s="93" t="str">
        <f t="shared" si="203"/>
        <v>-</v>
      </c>
      <c r="O165" s="93" t="str">
        <f t="shared" si="203"/>
        <v>-</v>
      </c>
      <c r="P165" s="93" t="str">
        <f t="shared" si="203"/>
        <v>-</v>
      </c>
      <c r="Q165" s="93" t="str">
        <f t="shared" si="203"/>
        <v>-</v>
      </c>
      <c r="R165" s="93" t="str">
        <f t="shared" si="203"/>
        <v>-</v>
      </c>
      <c r="S165" s="93" t="str">
        <f t="shared" si="203"/>
        <v>-</v>
      </c>
      <c r="T165" s="93" t="str">
        <f t="shared" si="203"/>
        <v>-</v>
      </c>
      <c r="U165" s="93" t="str">
        <f t="shared" si="203"/>
        <v>-</v>
      </c>
      <c r="V165" s="93" t="str">
        <f t="shared" si="203"/>
        <v>-</v>
      </c>
      <c r="W165" s="93" t="str">
        <f t="shared" si="203"/>
        <v>-</v>
      </c>
      <c r="X165" s="93" t="str">
        <f t="shared" si="203"/>
        <v>-</v>
      </c>
      <c r="Y165" s="93" t="str">
        <f t="shared" si="203"/>
        <v>-</v>
      </c>
      <c r="Z165" s="93" t="str">
        <f t="shared" si="203"/>
        <v>-</v>
      </c>
      <c r="AA165" s="93" t="str">
        <f t="shared" si="203"/>
        <v>-</v>
      </c>
      <c r="AB165" s="93" t="str">
        <f t="shared" si="203"/>
        <v>-</v>
      </c>
      <c r="AC165" s="93" t="str">
        <f t="shared" si="203"/>
        <v>-</v>
      </c>
      <c r="AD165" s="93" t="str">
        <f t="shared" si="203"/>
        <v>-</v>
      </c>
      <c r="AE165" s="93" t="str">
        <f t="shared" si="203"/>
        <v>-</v>
      </c>
      <c r="AF165" s="93" t="str">
        <f t="shared" si="203"/>
        <v>-</v>
      </c>
      <c r="AG165" s="93" t="str">
        <f t="shared" si="203"/>
        <v>-</v>
      </c>
      <c r="AH165" s="93" t="str">
        <f t="shared" si="203"/>
        <v>-</v>
      </c>
      <c r="AI165" s="93" t="str">
        <f t="shared" si="203"/>
        <v>-</v>
      </c>
      <c r="AJ165" s="93" t="str">
        <f t="shared" si="203"/>
        <v>-</v>
      </c>
      <c r="AK165" s="42"/>
      <c r="AL165" s="14"/>
    </row>
    <row r="166" spans="1:61" s="11" customFormat="1" ht="33" customHeight="1" x14ac:dyDescent="0.2">
      <c r="A166" s="14"/>
      <c r="B166" s="14"/>
      <c r="C166" s="14"/>
      <c r="D166" s="84" t="s">
        <v>13</v>
      </c>
      <c r="E166" s="487" t="s">
        <v>19</v>
      </c>
      <c r="F166" s="489"/>
      <c r="G166" s="88" t="str">
        <f>IFERROR(G167/G165,"-")</f>
        <v>-</v>
      </c>
      <c r="H166" s="88" t="str">
        <f t="shared" ref="H166:AJ166" si="204">IFERROR(H167/H165,"-")</f>
        <v>-</v>
      </c>
      <c r="I166" s="88" t="str">
        <f t="shared" si="204"/>
        <v>-</v>
      </c>
      <c r="J166" s="88" t="str">
        <f t="shared" si="204"/>
        <v>-</v>
      </c>
      <c r="K166" s="88" t="str">
        <f t="shared" si="204"/>
        <v>-</v>
      </c>
      <c r="L166" s="88" t="str">
        <f t="shared" si="204"/>
        <v>-</v>
      </c>
      <c r="M166" s="88" t="str">
        <f t="shared" si="204"/>
        <v>-</v>
      </c>
      <c r="N166" s="88" t="str">
        <f t="shared" si="204"/>
        <v>-</v>
      </c>
      <c r="O166" s="88" t="str">
        <f t="shared" si="204"/>
        <v>-</v>
      </c>
      <c r="P166" s="88" t="str">
        <f t="shared" si="204"/>
        <v>-</v>
      </c>
      <c r="Q166" s="88" t="str">
        <f t="shared" si="204"/>
        <v>-</v>
      </c>
      <c r="R166" s="88" t="str">
        <f t="shared" si="204"/>
        <v>-</v>
      </c>
      <c r="S166" s="88" t="str">
        <f t="shared" si="204"/>
        <v>-</v>
      </c>
      <c r="T166" s="88" t="str">
        <f t="shared" si="204"/>
        <v>-</v>
      </c>
      <c r="U166" s="88" t="str">
        <f t="shared" si="204"/>
        <v>-</v>
      </c>
      <c r="V166" s="88" t="str">
        <f t="shared" si="204"/>
        <v>-</v>
      </c>
      <c r="W166" s="88" t="str">
        <f t="shared" si="204"/>
        <v>-</v>
      </c>
      <c r="X166" s="88" t="str">
        <f t="shared" si="204"/>
        <v>-</v>
      </c>
      <c r="Y166" s="88" t="str">
        <f t="shared" si="204"/>
        <v>-</v>
      </c>
      <c r="Z166" s="88" t="str">
        <f t="shared" si="204"/>
        <v>-</v>
      </c>
      <c r="AA166" s="88" t="str">
        <f t="shared" si="204"/>
        <v>-</v>
      </c>
      <c r="AB166" s="88" t="str">
        <f t="shared" si="204"/>
        <v>-</v>
      </c>
      <c r="AC166" s="88" t="str">
        <f t="shared" si="204"/>
        <v>-</v>
      </c>
      <c r="AD166" s="88" t="str">
        <f t="shared" si="204"/>
        <v>-</v>
      </c>
      <c r="AE166" s="88" t="str">
        <f t="shared" si="204"/>
        <v>-</v>
      </c>
      <c r="AF166" s="88" t="str">
        <f t="shared" si="204"/>
        <v>-</v>
      </c>
      <c r="AG166" s="88" t="str">
        <f t="shared" si="204"/>
        <v>-</v>
      </c>
      <c r="AH166" s="88" t="str">
        <f t="shared" si="204"/>
        <v>-</v>
      </c>
      <c r="AI166" s="88" t="str">
        <f t="shared" si="204"/>
        <v>-</v>
      </c>
      <c r="AJ166" s="88" t="str">
        <f t="shared" si="204"/>
        <v>-</v>
      </c>
      <c r="AK166" s="42"/>
      <c r="AL166" s="14"/>
    </row>
    <row r="167" spans="1:61" s="11" customFormat="1" ht="33" customHeight="1" x14ac:dyDescent="0.2">
      <c r="A167" s="14"/>
      <c r="B167" s="14"/>
      <c r="C167" s="144">
        <f>F2*10</f>
        <v>50</v>
      </c>
      <c r="D167" s="84" t="s">
        <v>14</v>
      </c>
      <c r="E167" s="546" t="s">
        <v>35</v>
      </c>
      <c r="F167" s="547"/>
      <c r="G167" s="94">
        <f>INDEX(Milch!E44:E54,MATCH('Gruppe 5'!$C$167,Milch!$A$43:$A$54,0),1)</f>
        <v>0</v>
      </c>
      <c r="H167" s="94" t="str">
        <f>INDEX(Milch!F43:F54,MATCH('Gruppe 5'!$C$167,Milch!$A$43:$A$54,0),1)</f>
        <v/>
      </c>
      <c r="I167" s="94" t="str">
        <f>INDEX(Milch!G43:G54,MATCH('Gruppe 5'!$C$167,Milch!$A$43:$A$54,0),1)</f>
        <v/>
      </c>
      <c r="J167" s="94" t="str">
        <f>INDEX(Milch!H43:H54,MATCH('Gruppe 5'!$C$167,Milch!$A$43:$A$54,0),1)</f>
        <v/>
      </c>
      <c r="K167" s="94" t="str">
        <f>INDEX(Milch!I43:I54,MATCH('Gruppe 5'!$C$167,Milch!$A$43:$A$54,0),1)</f>
        <v/>
      </c>
      <c r="L167" s="94" t="str">
        <f>INDEX(Milch!J43:J54,MATCH('Gruppe 5'!$C$167,Milch!$A$43:$A$54,0),1)</f>
        <v/>
      </c>
      <c r="M167" s="94" t="str">
        <f>INDEX(Milch!K43:K54,MATCH('Gruppe 5'!$C$167,Milch!$A$43:$A$54,0),1)</f>
        <v/>
      </c>
      <c r="N167" s="94" t="str">
        <f>INDEX(Milch!L43:L54,MATCH('Gruppe 5'!$C$167,Milch!$A$43:$A$54,0),1)</f>
        <v/>
      </c>
      <c r="O167" s="94" t="str">
        <f>INDEX(Milch!M43:M54,MATCH('Gruppe 5'!$C$167,Milch!$A$43:$A$54,0),1)</f>
        <v/>
      </c>
      <c r="P167" s="94" t="str">
        <f>INDEX(Milch!N43:N54,MATCH('Gruppe 5'!$C$167,Milch!$A$43:$A$54,0),1)</f>
        <v/>
      </c>
      <c r="Q167" s="94" t="str">
        <f>INDEX(Milch!O43:O54,MATCH('Gruppe 5'!$C$167,Milch!$A$43:$A$54,0),1)</f>
        <v/>
      </c>
      <c r="R167" s="94" t="str">
        <f>INDEX(Milch!P43:P54,MATCH('Gruppe 5'!$C$167,Milch!$A$43:$A$54,0),1)</f>
        <v/>
      </c>
      <c r="S167" s="94" t="str">
        <f>INDEX(Milch!Q43:Q54,MATCH('Gruppe 5'!$C$167,Milch!$A$43:$A$54,0),1)</f>
        <v/>
      </c>
      <c r="T167" s="94" t="str">
        <f>INDEX(Milch!R43:R54,MATCH('Gruppe 5'!$C$167,Milch!$A$43:$A$54,0),1)</f>
        <v/>
      </c>
      <c r="U167" s="94" t="str">
        <f>INDEX(Milch!S43:S54,MATCH('Gruppe 5'!$C$167,Milch!$A$43:$A$54,0),1)</f>
        <v/>
      </c>
      <c r="V167" s="94" t="str">
        <f>INDEX(Milch!T43:T54,MATCH('Gruppe 5'!$C$167,Milch!$A$43:$A$54,0),1)</f>
        <v/>
      </c>
      <c r="W167" s="94" t="str">
        <f>INDEX(Milch!U43:U54,MATCH('Gruppe 5'!$C$167,Milch!$A$43:$A$54,0),1)</f>
        <v/>
      </c>
      <c r="X167" s="94" t="str">
        <f>INDEX(Milch!V43:V54,MATCH('Gruppe 5'!$C$167,Milch!$A$43:$A$54,0),1)</f>
        <v/>
      </c>
      <c r="Y167" s="94" t="str">
        <f>INDEX(Milch!W43:W54,MATCH('Gruppe 5'!$C$167,Milch!$A$43:$A$54,0),1)</f>
        <v/>
      </c>
      <c r="Z167" s="94" t="str">
        <f>INDEX(Milch!X43:X54,MATCH('Gruppe 5'!$C$167,Milch!$A$43:$A$54,0),1)</f>
        <v/>
      </c>
      <c r="AA167" s="94" t="str">
        <f>INDEX(Milch!Y43:Y54,MATCH('Gruppe 5'!$C$167,Milch!$A$43:$A$54,0),1)</f>
        <v/>
      </c>
      <c r="AB167" s="94" t="str">
        <f>INDEX(Milch!Z43:Z54,MATCH('Gruppe 5'!$C$167,Milch!$A$43:$A$54,0),1)</f>
        <v/>
      </c>
      <c r="AC167" s="94" t="str">
        <f>INDEX(Milch!AA43:AA54,MATCH('Gruppe 5'!$C$167,Milch!$A$43:$A$54,0),1)</f>
        <v/>
      </c>
      <c r="AD167" s="94" t="str">
        <f>INDEX(Milch!AB43:AB54,MATCH('Gruppe 5'!$C$167,Milch!$A$43:$A$54,0),1)</f>
        <v/>
      </c>
      <c r="AE167" s="94" t="str">
        <f>INDEX(Milch!AC43:AC54,MATCH('Gruppe 5'!$C$167,Milch!$A$43:$A$54,0),1)</f>
        <v/>
      </c>
      <c r="AF167" s="94" t="str">
        <f>INDEX(Milch!AD43:AD54,MATCH('Gruppe 5'!$C$167,Milch!$A$43:$A$54,0),1)</f>
        <v/>
      </c>
      <c r="AG167" s="94" t="str">
        <f>INDEX(Milch!AE43:AE54,MATCH('Gruppe 5'!$C$167,Milch!$A$43:$A$54,0),1)</f>
        <v/>
      </c>
      <c r="AH167" s="94" t="str">
        <f>INDEX(Milch!AF43:AF54,MATCH('Gruppe 5'!$C$167,Milch!$A$43:$A$54,0),1)</f>
        <v/>
      </c>
      <c r="AI167" s="94" t="str">
        <f>INDEX(Milch!AG43:AG54,MATCH('Gruppe 5'!$C$167,Milch!$A$43:$A$54,0),1)</f>
        <v/>
      </c>
      <c r="AJ167" s="94" t="str">
        <f>INDEX(Milch!AH43:AH54,MATCH('Gruppe 5'!$C$167,Milch!$A$43:$A$54,0),1)</f>
        <v/>
      </c>
      <c r="AK167" s="44"/>
      <c r="AL167" s="14"/>
    </row>
    <row r="168" spans="1:61" s="11" customFormat="1" ht="33" customHeight="1" x14ac:dyDescent="0.2">
      <c r="A168" s="14"/>
      <c r="B168" s="14"/>
      <c r="C168" s="14"/>
      <c r="D168" s="84" t="s">
        <v>13</v>
      </c>
      <c r="E168" s="487" t="s">
        <v>36</v>
      </c>
      <c r="F168" s="489"/>
      <c r="G168" s="98">
        <f>Milch!E7</f>
        <v>50</v>
      </c>
      <c r="H168" s="98" t="str">
        <f>Milch!F7</f>
        <v>-</v>
      </c>
      <c r="I168" s="98" t="str">
        <f>Milch!G7</f>
        <v>-</v>
      </c>
      <c r="J168" s="98" t="str">
        <f>Milch!H7</f>
        <v>-</v>
      </c>
      <c r="K168" s="98" t="str">
        <f>Milch!I7</f>
        <v>-</v>
      </c>
      <c r="L168" s="98" t="str">
        <f>Milch!J7</f>
        <v>-</v>
      </c>
      <c r="M168" s="98" t="str">
        <f>Milch!K7</f>
        <v>-</v>
      </c>
      <c r="N168" s="98" t="str">
        <f>Milch!L7</f>
        <v>-</v>
      </c>
      <c r="O168" s="98" t="str">
        <f>Milch!M7</f>
        <v>-</v>
      </c>
      <c r="P168" s="98" t="str">
        <f>Milch!N7</f>
        <v>-</v>
      </c>
      <c r="Q168" s="98" t="str">
        <f>Milch!O7</f>
        <v>-</v>
      </c>
      <c r="R168" s="98" t="str">
        <f>Milch!P7</f>
        <v>-</v>
      </c>
      <c r="S168" s="98" t="str">
        <f>Milch!Q7</f>
        <v>-</v>
      </c>
      <c r="T168" s="98" t="str">
        <f>Milch!R7</f>
        <v>-</v>
      </c>
      <c r="U168" s="98" t="str">
        <f>Milch!S7</f>
        <v>-</v>
      </c>
      <c r="V168" s="98" t="str">
        <f>Milch!T7</f>
        <v>-</v>
      </c>
      <c r="W168" s="98" t="str">
        <f>Milch!U7</f>
        <v>-</v>
      </c>
      <c r="X168" s="98" t="str">
        <f>Milch!V7</f>
        <v>-</v>
      </c>
      <c r="Y168" s="98" t="str">
        <f>Milch!W7</f>
        <v>-</v>
      </c>
      <c r="Z168" s="98" t="str">
        <f>Milch!X7</f>
        <v>-</v>
      </c>
      <c r="AA168" s="98" t="str">
        <f>Milch!Y7</f>
        <v>-</v>
      </c>
      <c r="AB168" s="98" t="str">
        <f>Milch!Z7</f>
        <v>-</v>
      </c>
      <c r="AC168" s="98" t="str">
        <f>Milch!AA7</f>
        <v>-</v>
      </c>
      <c r="AD168" s="98" t="str">
        <f>Milch!AB7</f>
        <v>-</v>
      </c>
      <c r="AE168" s="98" t="str">
        <f>Milch!AC7</f>
        <v>-</v>
      </c>
      <c r="AF168" s="98" t="str">
        <f>Milch!AD7</f>
        <v>-</v>
      </c>
      <c r="AG168" s="98" t="str">
        <f>Milch!AE7</f>
        <v>-</v>
      </c>
      <c r="AH168" s="98" t="str">
        <f>Milch!AF7</f>
        <v>-</v>
      </c>
      <c r="AI168" s="98" t="str">
        <f>Milch!AG7</f>
        <v>-</v>
      </c>
      <c r="AJ168" s="98" t="str">
        <f>Milch!AH7</f>
        <v>-</v>
      </c>
      <c r="AK168" s="73"/>
      <c r="AL168" s="14"/>
    </row>
    <row r="169" spans="1:61" s="11" customFormat="1" ht="33" customHeight="1" x14ac:dyDescent="0.2">
      <c r="A169" s="14"/>
      <c r="B169" s="14"/>
      <c r="C169" s="14"/>
      <c r="D169" s="84" t="s">
        <v>14</v>
      </c>
      <c r="E169" s="546" t="s">
        <v>17</v>
      </c>
      <c r="F169" s="547"/>
      <c r="G169" s="67">
        <f>IFERROR(G167*G168/100,"-")</f>
        <v>0</v>
      </c>
      <c r="H169" s="67" t="str">
        <f t="shared" ref="H169:AJ169" si="205">IFERROR(H167*H168/100,"-")</f>
        <v>-</v>
      </c>
      <c r="I169" s="67" t="str">
        <f t="shared" si="205"/>
        <v>-</v>
      </c>
      <c r="J169" s="67" t="str">
        <f t="shared" si="205"/>
        <v>-</v>
      </c>
      <c r="K169" s="67" t="str">
        <f t="shared" si="205"/>
        <v>-</v>
      </c>
      <c r="L169" s="67" t="str">
        <f t="shared" si="205"/>
        <v>-</v>
      </c>
      <c r="M169" s="67" t="str">
        <f t="shared" si="205"/>
        <v>-</v>
      </c>
      <c r="N169" s="67" t="str">
        <f t="shared" si="205"/>
        <v>-</v>
      </c>
      <c r="O169" s="67" t="str">
        <f t="shared" si="205"/>
        <v>-</v>
      </c>
      <c r="P169" s="67" t="str">
        <f t="shared" si="205"/>
        <v>-</v>
      </c>
      <c r="Q169" s="67" t="str">
        <f t="shared" si="205"/>
        <v>-</v>
      </c>
      <c r="R169" s="67" t="str">
        <f t="shared" si="205"/>
        <v>-</v>
      </c>
      <c r="S169" s="67" t="str">
        <f t="shared" si="205"/>
        <v>-</v>
      </c>
      <c r="T169" s="67" t="str">
        <f t="shared" si="205"/>
        <v>-</v>
      </c>
      <c r="U169" s="67" t="str">
        <f t="shared" si="205"/>
        <v>-</v>
      </c>
      <c r="V169" s="67" t="str">
        <f t="shared" si="205"/>
        <v>-</v>
      </c>
      <c r="W169" s="67" t="str">
        <f t="shared" si="205"/>
        <v>-</v>
      </c>
      <c r="X169" s="67" t="str">
        <f t="shared" si="205"/>
        <v>-</v>
      </c>
      <c r="Y169" s="67" t="str">
        <f t="shared" si="205"/>
        <v>-</v>
      </c>
      <c r="Z169" s="67" t="str">
        <f t="shared" si="205"/>
        <v>-</v>
      </c>
      <c r="AA169" s="67" t="str">
        <f t="shared" si="205"/>
        <v>-</v>
      </c>
      <c r="AB169" s="67" t="str">
        <f t="shared" si="205"/>
        <v>-</v>
      </c>
      <c r="AC169" s="67" t="str">
        <f t="shared" si="205"/>
        <v>-</v>
      </c>
      <c r="AD169" s="67" t="str">
        <f t="shared" si="205"/>
        <v>-</v>
      </c>
      <c r="AE169" s="67" t="str">
        <f t="shared" si="205"/>
        <v>-</v>
      </c>
      <c r="AF169" s="67" t="str">
        <f t="shared" si="205"/>
        <v>-</v>
      </c>
      <c r="AG169" s="67" t="str">
        <f t="shared" si="205"/>
        <v>-</v>
      </c>
      <c r="AH169" s="67" t="str">
        <f t="shared" si="205"/>
        <v>-</v>
      </c>
      <c r="AI169" s="67" t="str">
        <f t="shared" si="205"/>
        <v>-</v>
      </c>
      <c r="AJ169" s="67" t="str">
        <f t="shared" si="205"/>
        <v>-</v>
      </c>
      <c r="AK169" s="18"/>
      <c r="AL169" s="14"/>
    </row>
    <row r="170" spans="1:61" s="11" customFormat="1" ht="33" customHeight="1" x14ac:dyDescent="0.2">
      <c r="A170" s="14"/>
      <c r="B170" s="14"/>
      <c r="C170" s="14"/>
      <c r="D170" s="85" t="s">
        <v>15</v>
      </c>
      <c r="E170" s="487" t="s">
        <v>18</v>
      </c>
      <c r="F170" s="489"/>
      <c r="G170" s="120" t="str">
        <f t="shared" ref="G170:AJ170" si="206">IFERROR(G162/G164,"-")</f>
        <v>-</v>
      </c>
      <c r="H170" s="120" t="str">
        <f t="shared" si="206"/>
        <v>-</v>
      </c>
      <c r="I170" s="120" t="str">
        <f t="shared" si="206"/>
        <v>-</v>
      </c>
      <c r="J170" s="120" t="str">
        <f t="shared" si="206"/>
        <v>-</v>
      </c>
      <c r="K170" s="120" t="str">
        <f t="shared" si="206"/>
        <v>-</v>
      </c>
      <c r="L170" s="120" t="str">
        <f t="shared" si="206"/>
        <v>-</v>
      </c>
      <c r="M170" s="120" t="str">
        <f t="shared" si="206"/>
        <v>-</v>
      </c>
      <c r="N170" s="120" t="str">
        <f t="shared" si="206"/>
        <v>-</v>
      </c>
      <c r="O170" s="120" t="str">
        <f t="shared" si="206"/>
        <v>-</v>
      </c>
      <c r="P170" s="120" t="str">
        <f t="shared" si="206"/>
        <v>-</v>
      </c>
      <c r="Q170" s="120" t="str">
        <f t="shared" si="206"/>
        <v>-</v>
      </c>
      <c r="R170" s="120" t="str">
        <f t="shared" si="206"/>
        <v>-</v>
      </c>
      <c r="S170" s="120" t="str">
        <f t="shared" si="206"/>
        <v>-</v>
      </c>
      <c r="T170" s="120" t="str">
        <f t="shared" si="206"/>
        <v>-</v>
      </c>
      <c r="U170" s="120" t="str">
        <f t="shared" si="206"/>
        <v>-</v>
      </c>
      <c r="V170" s="120" t="str">
        <f t="shared" si="206"/>
        <v>-</v>
      </c>
      <c r="W170" s="120" t="str">
        <f t="shared" si="206"/>
        <v>-</v>
      </c>
      <c r="X170" s="120" t="str">
        <f t="shared" si="206"/>
        <v>-</v>
      </c>
      <c r="Y170" s="120" t="str">
        <f t="shared" si="206"/>
        <v>-</v>
      </c>
      <c r="Z170" s="120" t="str">
        <f t="shared" si="206"/>
        <v>-</v>
      </c>
      <c r="AA170" s="120" t="str">
        <f t="shared" si="206"/>
        <v>-</v>
      </c>
      <c r="AB170" s="120" t="str">
        <f t="shared" si="206"/>
        <v>-</v>
      </c>
      <c r="AC170" s="120" t="str">
        <f t="shared" si="206"/>
        <v>-</v>
      </c>
      <c r="AD170" s="120" t="str">
        <f t="shared" si="206"/>
        <v>-</v>
      </c>
      <c r="AE170" s="120" t="str">
        <f t="shared" si="206"/>
        <v>-</v>
      </c>
      <c r="AF170" s="120" t="str">
        <f t="shared" si="206"/>
        <v>-</v>
      </c>
      <c r="AG170" s="120" t="str">
        <f t="shared" si="206"/>
        <v>-</v>
      </c>
      <c r="AH170" s="120" t="str">
        <f t="shared" si="206"/>
        <v>-</v>
      </c>
      <c r="AI170" s="120" t="str">
        <f t="shared" si="206"/>
        <v>-</v>
      </c>
      <c r="AJ170" s="120" t="str">
        <f t="shared" si="206"/>
        <v>-</v>
      </c>
      <c r="AK170" s="18"/>
      <c r="AL170" s="14"/>
    </row>
    <row r="171" spans="1:61" s="11" customFormat="1" ht="33" customHeight="1" x14ac:dyDescent="0.2">
      <c r="A171" s="14"/>
      <c r="B171" s="14"/>
      <c r="C171" s="14"/>
      <c r="D171" s="84" t="s">
        <v>14</v>
      </c>
      <c r="E171" s="554" t="s">
        <v>48</v>
      </c>
      <c r="F171" s="555"/>
      <c r="G171" s="96" t="str">
        <f>IFERROR(G169-G170,"-")</f>
        <v>-</v>
      </c>
      <c r="H171" s="96" t="str">
        <f t="shared" ref="H171:AJ171" si="207">IFERROR(H169-H170,"-")</f>
        <v>-</v>
      </c>
      <c r="I171" s="96" t="str">
        <f t="shared" si="207"/>
        <v>-</v>
      </c>
      <c r="J171" s="96" t="str">
        <f t="shared" si="207"/>
        <v>-</v>
      </c>
      <c r="K171" s="96" t="str">
        <f t="shared" si="207"/>
        <v>-</v>
      </c>
      <c r="L171" s="96" t="str">
        <f t="shared" si="207"/>
        <v>-</v>
      </c>
      <c r="M171" s="96" t="str">
        <f t="shared" si="207"/>
        <v>-</v>
      </c>
      <c r="N171" s="96" t="str">
        <f t="shared" si="207"/>
        <v>-</v>
      </c>
      <c r="O171" s="96" t="str">
        <f t="shared" si="207"/>
        <v>-</v>
      </c>
      <c r="P171" s="96" t="str">
        <f t="shared" si="207"/>
        <v>-</v>
      </c>
      <c r="Q171" s="96" t="str">
        <f t="shared" si="207"/>
        <v>-</v>
      </c>
      <c r="R171" s="96" t="str">
        <f t="shared" si="207"/>
        <v>-</v>
      </c>
      <c r="S171" s="96" t="str">
        <f t="shared" si="207"/>
        <v>-</v>
      </c>
      <c r="T171" s="96" t="str">
        <f t="shared" si="207"/>
        <v>-</v>
      </c>
      <c r="U171" s="96" t="str">
        <f t="shared" si="207"/>
        <v>-</v>
      </c>
      <c r="V171" s="96" t="str">
        <f t="shared" si="207"/>
        <v>-</v>
      </c>
      <c r="W171" s="96" t="str">
        <f t="shared" si="207"/>
        <v>-</v>
      </c>
      <c r="X171" s="96" t="str">
        <f t="shared" si="207"/>
        <v>-</v>
      </c>
      <c r="Y171" s="96" t="str">
        <f t="shared" si="207"/>
        <v>-</v>
      </c>
      <c r="Z171" s="96" t="str">
        <f t="shared" si="207"/>
        <v>-</v>
      </c>
      <c r="AA171" s="96" t="str">
        <f t="shared" si="207"/>
        <v>-</v>
      </c>
      <c r="AB171" s="96" t="str">
        <f t="shared" si="207"/>
        <v>-</v>
      </c>
      <c r="AC171" s="96" t="str">
        <f t="shared" si="207"/>
        <v>-</v>
      </c>
      <c r="AD171" s="96" t="str">
        <f t="shared" si="207"/>
        <v>-</v>
      </c>
      <c r="AE171" s="96" t="str">
        <f t="shared" si="207"/>
        <v>-</v>
      </c>
      <c r="AF171" s="96" t="str">
        <f t="shared" si="207"/>
        <v>-</v>
      </c>
      <c r="AG171" s="96" t="str">
        <f t="shared" si="207"/>
        <v>-</v>
      </c>
      <c r="AH171" s="96" t="str">
        <f t="shared" si="207"/>
        <v>-</v>
      </c>
      <c r="AI171" s="96" t="str">
        <f t="shared" si="207"/>
        <v>-</v>
      </c>
      <c r="AJ171" s="96" t="str">
        <f t="shared" si="207"/>
        <v>-</v>
      </c>
      <c r="AK171" s="18"/>
      <c r="AL171" s="14"/>
    </row>
    <row r="172" spans="1:61" s="11" customFormat="1" ht="30" customHeight="1" x14ac:dyDescent="0.2">
      <c r="A172" s="14"/>
      <c r="B172" s="14"/>
      <c r="C172" s="14"/>
      <c r="D172" s="86" t="s">
        <v>21</v>
      </c>
      <c r="E172" s="495" t="s">
        <v>50</v>
      </c>
      <c r="F172" s="496"/>
      <c r="G172" s="97" t="str">
        <f>IFERROR(G170/G$167*100,"-")</f>
        <v>-</v>
      </c>
      <c r="H172" s="97" t="str">
        <f t="shared" ref="H172:AJ172" si="208">IFERROR(H170/H$167*100,"-")</f>
        <v>-</v>
      </c>
      <c r="I172" s="97" t="str">
        <f t="shared" si="208"/>
        <v>-</v>
      </c>
      <c r="J172" s="97" t="str">
        <f t="shared" si="208"/>
        <v>-</v>
      </c>
      <c r="K172" s="97" t="str">
        <f t="shared" si="208"/>
        <v>-</v>
      </c>
      <c r="L172" s="97" t="str">
        <f t="shared" si="208"/>
        <v>-</v>
      </c>
      <c r="M172" s="97" t="str">
        <f t="shared" si="208"/>
        <v>-</v>
      </c>
      <c r="N172" s="97" t="str">
        <f t="shared" si="208"/>
        <v>-</v>
      </c>
      <c r="O172" s="97" t="str">
        <f t="shared" si="208"/>
        <v>-</v>
      </c>
      <c r="P172" s="97" t="str">
        <f t="shared" si="208"/>
        <v>-</v>
      </c>
      <c r="Q172" s="97" t="str">
        <f t="shared" si="208"/>
        <v>-</v>
      </c>
      <c r="R172" s="97" t="str">
        <f t="shared" si="208"/>
        <v>-</v>
      </c>
      <c r="S172" s="97" t="str">
        <f t="shared" si="208"/>
        <v>-</v>
      </c>
      <c r="T172" s="97" t="str">
        <f t="shared" si="208"/>
        <v>-</v>
      </c>
      <c r="U172" s="97" t="str">
        <f t="shared" si="208"/>
        <v>-</v>
      </c>
      <c r="V172" s="97" t="str">
        <f t="shared" si="208"/>
        <v>-</v>
      </c>
      <c r="W172" s="97" t="str">
        <f t="shared" si="208"/>
        <v>-</v>
      </c>
      <c r="X172" s="97" t="str">
        <f t="shared" si="208"/>
        <v>-</v>
      </c>
      <c r="Y172" s="97" t="str">
        <f t="shared" si="208"/>
        <v>-</v>
      </c>
      <c r="Z172" s="97" t="str">
        <f t="shared" si="208"/>
        <v>-</v>
      </c>
      <c r="AA172" s="97" t="str">
        <f t="shared" si="208"/>
        <v>-</v>
      </c>
      <c r="AB172" s="97" t="str">
        <f t="shared" si="208"/>
        <v>-</v>
      </c>
      <c r="AC172" s="97" t="str">
        <f t="shared" si="208"/>
        <v>-</v>
      </c>
      <c r="AD172" s="97" t="str">
        <f t="shared" si="208"/>
        <v>-</v>
      </c>
      <c r="AE172" s="97" t="str">
        <f t="shared" si="208"/>
        <v>-</v>
      </c>
      <c r="AF172" s="97" t="str">
        <f t="shared" si="208"/>
        <v>-</v>
      </c>
      <c r="AG172" s="97" t="str">
        <f t="shared" si="208"/>
        <v>-</v>
      </c>
      <c r="AH172" s="97" t="str">
        <f t="shared" si="208"/>
        <v>-</v>
      </c>
      <c r="AI172" s="97" t="str">
        <f t="shared" si="208"/>
        <v>-</v>
      </c>
      <c r="AJ172" s="97" t="str">
        <f t="shared" si="208"/>
        <v>-</v>
      </c>
      <c r="AK172" s="18"/>
      <c r="AL172" s="14"/>
    </row>
    <row r="173" spans="1:61" s="11" customFormat="1" ht="30" customHeight="1" x14ac:dyDescent="0.2">
      <c r="A173" s="14"/>
      <c r="B173" s="14"/>
      <c r="C173" s="14"/>
      <c r="D173" s="87" t="s">
        <v>21</v>
      </c>
      <c r="E173" s="544" t="s">
        <v>49</v>
      </c>
      <c r="F173" s="544"/>
      <c r="G173" s="95" t="str">
        <f t="shared" ref="G173:AJ173" si="209">IFERROR(G161/(G164*G167)*1000,"-")</f>
        <v>-</v>
      </c>
      <c r="H173" s="95" t="str">
        <f t="shared" si="209"/>
        <v>-</v>
      </c>
      <c r="I173" s="95" t="str">
        <f t="shared" si="209"/>
        <v>-</v>
      </c>
      <c r="J173" s="95" t="str">
        <f t="shared" si="209"/>
        <v>-</v>
      </c>
      <c r="K173" s="95" t="str">
        <f t="shared" si="209"/>
        <v>-</v>
      </c>
      <c r="L173" s="95" t="str">
        <f t="shared" si="209"/>
        <v>-</v>
      </c>
      <c r="M173" s="95" t="str">
        <f t="shared" si="209"/>
        <v>-</v>
      </c>
      <c r="N173" s="95" t="str">
        <f t="shared" si="209"/>
        <v>-</v>
      </c>
      <c r="O173" s="95" t="str">
        <f t="shared" si="209"/>
        <v>-</v>
      </c>
      <c r="P173" s="95" t="str">
        <f t="shared" si="209"/>
        <v>-</v>
      </c>
      <c r="Q173" s="95" t="str">
        <f t="shared" si="209"/>
        <v>-</v>
      </c>
      <c r="R173" s="95" t="str">
        <f t="shared" si="209"/>
        <v>-</v>
      </c>
      <c r="S173" s="95" t="str">
        <f t="shared" si="209"/>
        <v>-</v>
      </c>
      <c r="T173" s="95" t="str">
        <f t="shared" si="209"/>
        <v>-</v>
      </c>
      <c r="U173" s="95" t="str">
        <f t="shared" si="209"/>
        <v>-</v>
      </c>
      <c r="V173" s="95" t="str">
        <f t="shared" si="209"/>
        <v>-</v>
      </c>
      <c r="W173" s="95" t="str">
        <f t="shared" si="209"/>
        <v>-</v>
      </c>
      <c r="X173" s="95" t="str">
        <f t="shared" si="209"/>
        <v>-</v>
      </c>
      <c r="Y173" s="95" t="str">
        <f t="shared" si="209"/>
        <v>-</v>
      </c>
      <c r="Z173" s="95" t="str">
        <f t="shared" si="209"/>
        <v>-</v>
      </c>
      <c r="AA173" s="95" t="str">
        <f t="shared" si="209"/>
        <v>-</v>
      </c>
      <c r="AB173" s="95" t="str">
        <f t="shared" si="209"/>
        <v>-</v>
      </c>
      <c r="AC173" s="95" t="str">
        <f t="shared" si="209"/>
        <v>-</v>
      </c>
      <c r="AD173" s="95" t="str">
        <f t="shared" si="209"/>
        <v>-</v>
      </c>
      <c r="AE173" s="95" t="str">
        <f t="shared" si="209"/>
        <v>-</v>
      </c>
      <c r="AF173" s="95" t="str">
        <f t="shared" si="209"/>
        <v>-</v>
      </c>
      <c r="AG173" s="95" t="str">
        <f t="shared" si="209"/>
        <v>-</v>
      </c>
      <c r="AH173" s="95" t="str">
        <f t="shared" si="209"/>
        <v>-</v>
      </c>
      <c r="AI173" s="95" t="str">
        <f t="shared" si="209"/>
        <v>-</v>
      </c>
      <c r="AJ173" s="95" t="str">
        <f t="shared" si="209"/>
        <v>-</v>
      </c>
      <c r="AK173" s="18"/>
      <c r="AL173" s="14"/>
    </row>
    <row r="174" spans="1:61" s="11" customFormat="1" ht="33" customHeight="1" x14ac:dyDescent="0.2">
      <c r="A174" s="14"/>
      <c r="B174" s="14"/>
      <c r="C174" s="14"/>
      <c r="D174" s="69"/>
      <c r="E174" s="545" t="s">
        <v>23</v>
      </c>
      <c r="F174" s="545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18"/>
      <c r="AL174" s="14"/>
    </row>
    <row r="175" spans="1:61" s="31" customFormat="1" ht="24" customHeight="1" x14ac:dyDescent="0.2">
      <c r="A175" s="223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5"/>
    </row>
    <row r="176" spans="1:61" s="11" customFormat="1" ht="15" customHeight="1" x14ac:dyDescent="0.2">
      <c r="A176" s="14"/>
      <c r="B176" s="14"/>
      <c r="C176" s="14"/>
      <c r="D176" s="51" t="s">
        <v>33</v>
      </c>
      <c r="E176" s="51"/>
      <c r="F176" s="51"/>
      <c r="G176" s="60"/>
      <c r="H176" s="60"/>
      <c r="AK176" s="18"/>
      <c r="AL176" s="14"/>
    </row>
    <row r="177" spans="1:38" s="11" customFormat="1" ht="30" customHeight="1" x14ac:dyDescent="0.2">
      <c r="A177" s="14"/>
      <c r="B177" s="14"/>
      <c r="C177" s="14"/>
      <c r="D177" s="546" t="s">
        <v>30</v>
      </c>
      <c r="E177" s="547"/>
      <c r="F177" s="222" t="s">
        <v>32</v>
      </c>
      <c r="G177" s="222" t="s">
        <v>51</v>
      </c>
      <c r="H177" s="222" t="s">
        <v>52</v>
      </c>
      <c r="AK177" s="78"/>
      <c r="AL177" s="14"/>
    </row>
    <row r="178" spans="1:38" s="11" customFormat="1" ht="30" customHeight="1" x14ac:dyDescent="0.2">
      <c r="A178" s="14"/>
      <c r="B178" s="14"/>
      <c r="C178" s="14"/>
      <c r="D178" s="542" t="s">
        <v>22</v>
      </c>
      <c r="E178" s="543"/>
      <c r="F178" s="99">
        <v>43146</v>
      </c>
      <c r="G178" s="255">
        <v>25000</v>
      </c>
      <c r="H178" s="117">
        <f>IFERROR(G178/(F179-F178),"-")</f>
        <v>833.33333333333337</v>
      </c>
      <c r="AK178" s="90"/>
      <c r="AL178" s="14"/>
    </row>
    <row r="179" spans="1:38" s="11" customFormat="1" ht="30" customHeight="1" x14ac:dyDescent="0.2">
      <c r="A179" s="14"/>
      <c r="B179" s="14"/>
      <c r="C179" s="14"/>
      <c r="D179" s="542" t="s">
        <v>22</v>
      </c>
      <c r="E179" s="543"/>
      <c r="F179" s="99">
        <v>43176</v>
      </c>
      <c r="G179" s="255">
        <v>24500</v>
      </c>
      <c r="H179" s="117">
        <f t="shared" ref="H179" si="210">IFERROR(G179/(F180-F179),"-")</f>
        <v>844.82758620689651</v>
      </c>
      <c r="AK179" s="90"/>
      <c r="AL179" s="14"/>
    </row>
    <row r="180" spans="1:38" s="11" customFormat="1" ht="30" customHeight="1" x14ac:dyDescent="0.2">
      <c r="A180" s="14"/>
      <c r="B180" s="14"/>
      <c r="C180" s="14"/>
      <c r="D180" s="542" t="s">
        <v>22</v>
      </c>
      <c r="E180" s="543"/>
      <c r="F180" s="99">
        <v>43205</v>
      </c>
      <c r="G180" s="255">
        <v>22500</v>
      </c>
      <c r="H180" s="117"/>
      <c r="AK180" s="90"/>
      <c r="AL180" s="14"/>
    </row>
    <row r="181" spans="1:38" s="11" customFormat="1" x14ac:dyDescent="0.2">
      <c r="A181" s="14"/>
      <c r="B181" s="14"/>
      <c r="C181" s="14"/>
      <c r="D181" s="23"/>
      <c r="E181" s="14"/>
      <c r="F181" s="14"/>
      <c r="G181" s="107"/>
      <c r="H181" s="107"/>
      <c r="AK181" s="15"/>
      <c r="AL181" s="14"/>
    </row>
    <row r="182" spans="1:38" s="11" customFormat="1" x14ac:dyDescent="0.2">
      <c r="A182" s="14"/>
      <c r="B182" s="14"/>
      <c r="C182" s="14"/>
      <c r="D182" s="23"/>
      <c r="E182" s="14"/>
      <c r="F182" s="14"/>
      <c r="G182" s="107"/>
      <c r="H182" s="107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15"/>
      <c r="AL182" s="14"/>
    </row>
    <row r="183" spans="1:38" s="11" customFormat="1" x14ac:dyDescent="0.2">
      <c r="A183" s="14"/>
      <c r="B183" s="14"/>
      <c r="C183" s="14"/>
      <c r="D183" s="23"/>
      <c r="E183" s="14"/>
      <c r="F183" s="14"/>
      <c r="G183" s="107"/>
      <c r="H183" s="107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15"/>
      <c r="AL183" s="14"/>
    </row>
    <row r="184" spans="1:38" s="11" customFormat="1" x14ac:dyDescent="0.2">
      <c r="A184" s="14"/>
      <c r="B184" s="14"/>
      <c r="C184" s="14"/>
      <c r="D184" s="23"/>
      <c r="E184" s="14"/>
      <c r="F184" s="14"/>
      <c r="G184" s="107"/>
      <c r="H184" s="107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5"/>
      <c r="AL184" s="14"/>
    </row>
    <row r="185" spans="1:38" s="11" customFormat="1" x14ac:dyDescent="0.2">
      <c r="A185" s="14"/>
      <c r="B185" s="14"/>
      <c r="C185" s="14"/>
      <c r="D185" s="23"/>
      <c r="E185" s="14"/>
      <c r="F185" s="14"/>
      <c r="G185" s="107"/>
      <c r="H185" s="107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15"/>
      <c r="AL185" s="14"/>
    </row>
    <row r="186" spans="1:38" s="11" customFormat="1" x14ac:dyDescent="0.2">
      <c r="A186" s="14"/>
      <c r="B186" s="14"/>
      <c r="C186" s="14"/>
      <c r="D186" s="23"/>
      <c r="E186" s="14"/>
      <c r="F186" s="14"/>
      <c r="G186" s="107"/>
      <c r="H186" s="107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15"/>
      <c r="AL186" s="14"/>
    </row>
    <row r="187" spans="1:38" s="11" customFormat="1" x14ac:dyDescent="0.2">
      <c r="A187" s="14"/>
      <c r="B187" s="14"/>
      <c r="C187" s="14"/>
      <c r="D187" s="23"/>
      <c r="E187" s="14"/>
      <c r="F187" s="14"/>
      <c r="G187" s="107"/>
      <c r="H187" s="107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15"/>
      <c r="AL187" s="14"/>
    </row>
    <row r="188" spans="1:38" s="11" customFormat="1" x14ac:dyDescent="0.2">
      <c r="A188" s="14"/>
      <c r="B188" s="14"/>
      <c r="C188" s="14"/>
      <c r="D188" s="23"/>
      <c r="E188" s="24"/>
      <c r="F188" s="24"/>
      <c r="G188" s="107"/>
      <c r="H188" s="107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15"/>
      <c r="AL188" s="14"/>
    </row>
    <row r="189" spans="1:38" s="11" customFormat="1" x14ac:dyDescent="0.2">
      <c r="A189" s="16"/>
      <c r="B189" s="16"/>
      <c r="C189" s="16"/>
      <c r="D189" s="23"/>
      <c r="E189" s="16"/>
      <c r="F189" s="16"/>
      <c r="G189" s="35"/>
      <c r="H189" s="35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14"/>
      <c r="AL189" s="14"/>
    </row>
    <row r="190" spans="1:38" s="11" customFormat="1" ht="15" x14ac:dyDescent="0.2">
      <c r="A190" s="17"/>
      <c r="B190" s="17"/>
      <c r="C190" s="17"/>
      <c r="D190" s="29"/>
      <c r="E190" s="17"/>
      <c r="F190" s="17"/>
      <c r="G190" s="108"/>
      <c r="H190" s="108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14"/>
      <c r="AL190" s="14"/>
    </row>
    <row r="191" spans="1:38" s="11" customFormat="1" ht="15" x14ac:dyDescent="0.2">
      <c r="A191" s="17"/>
      <c r="B191" s="17"/>
      <c r="C191" s="17"/>
      <c r="D191" s="29"/>
      <c r="E191" s="17"/>
      <c r="F191" s="17"/>
      <c r="G191" s="108"/>
      <c r="H191" s="108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14"/>
      <c r="AL191" s="14"/>
    </row>
    <row r="192" spans="1:38" s="11" customFormat="1" ht="15" x14ac:dyDescent="0.2">
      <c r="A192" s="17"/>
      <c r="B192" s="17"/>
      <c r="C192" s="17"/>
      <c r="D192" s="29"/>
      <c r="E192" s="17"/>
      <c r="F192" s="17"/>
      <c r="G192" s="108"/>
      <c r="H192" s="108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14"/>
      <c r="AL192" s="14"/>
    </row>
    <row r="193" spans="1:38" s="11" customFormat="1" ht="15" x14ac:dyDescent="0.2">
      <c r="A193" s="17"/>
      <c r="B193" s="17"/>
      <c r="C193" s="17"/>
      <c r="D193" s="29"/>
      <c r="E193" s="17"/>
      <c r="F193" s="17"/>
      <c r="G193" s="108"/>
      <c r="H193" s="108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L193" s="14"/>
    </row>
    <row r="194" spans="1:38" s="11" customFormat="1" x14ac:dyDescent="0.2">
      <c r="A194" s="18"/>
      <c r="B194" s="18"/>
      <c r="C194" s="18"/>
      <c r="D194" s="30"/>
      <c r="E194" s="21"/>
      <c r="F194" s="21"/>
      <c r="G194" s="109"/>
      <c r="H194" s="109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L194" s="14"/>
    </row>
    <row r="195" spans="1:38" s="11" customFormat="1" x14ac:dyDescent="0.2">
      <c r="A195" s="18"/>
      <c r="B195" s="18"/>
      <c r="C195" s="18"/>
      <c r="D195" s="30"/>
      <c r="E195" s="21"/>
      <c r="F195" s="21"/>
      <c r="G195" s="109"/>
      <c r="H195" s="109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L195" s="14"/>
    </row>
    <row r="196" spans="1:38" s="11" customFormat="1" x14ac:dyDescent="0.2">
      <c r="A196" s="19"/>
      <c r="B196" s="19"/>
      <c r="C196" s="19"/>
      <c r="D196" s="29"/>
      <c r="E196" s="10"/>
      <c r="F196" s="10"/>
      <c r="G196" s="110"/>
      <c r="H196" s="110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L196" s="14"/>
    </row>
    <row r="197" spans="1:38" s="11" customFormat="1" x14ac:dyDescent="0.2">
      <c r="A197" s="14"/>
      <c r="B197" s="14"/>
      <c r="C197" s="14"/>
      <c r="D197" s="23"/>
      <c r="E197" s="14"/>
      <c r="F197" s="14"/>
      <c r="G197" s="107"/>
      <c r="H197" s="107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L197" s="14"/>
    </row>
    <row r="198" spans="1:38" s="11" customFormat="1" x14ac:dyDescent="0.2">
      <c r="A198" s="14"/>
      <c r="B198" s="14"/>
      <c r="C198" s="14"/>
      <c r="D198" s="23"/>
      <c r="E198" s="14"/>
      <c r="F198" s="14"/>
      <c r="G198" s="107"/>
      <c r="H198" s="107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L198" s="14"/>
    </row>
    <row r="199" spans="1:38" s="11" customFormat="1" x14ac:dyDescent="0.2">
      <c r="A199" s="14"/>
      <c r="B199" s="14"/>
      <c r="C199" s="14"/>
      <c r="D199" s="23"/>
      <c r="E199" s="14"/>
      <c r="F199" s="14"/>
      <c r="G199" s="107"/>
      <c r="H199" s="107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L199" s="14"/>
    </row>
    <row r="200" spans="1:38" s="11" customFormat="1" x14ac:dyDescent="0.2">
      <c r="A200" s="14"/>
      <c r="B200" s="14"/>
      <c r="C200" s="14"/>
      <c r="D200" s="23"/>
      <c r="E200" s="14"/>
      <c r="F200" s="14"/>
      <c r="G200" s="107"/>
      <c r="H200" s="107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L200" s="14"/>
    </row>
    <row r="201" spans="1:38" s="11" customFormat="1" x14ac:dyDescent="0.2">
      <c r="A201" s="14"/>
      <c r="B201" s="14"/>
      <c r="C201" s="14"/>
      <c r="D201" s="23"/>
      <c r="E201" s="14"/>
      <c r="F201" s="14"/>
      <c r="G201" s="107"/>
      <c r="H201" s="107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L201" s="14"/>
    </row>
    <row r="202" spans="1:38" s="11" customFormat="1" x14ac:dyDescent="0.2">
      <c r="A202" s="14"/>
      <c r="B202" s="14"/>
      <c r="C202" s="14"/>
      <c r="D202" s="23"/>
      <c r="E202" s="14"/>
      <c r="F202" s="14"/>
      <c r="G202" s="107"/>
      <c r="H202" s="107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L202" s="14"/>
    </row>
    <row r="203" spans="1:38" s="11" customFormat="1" x14ac:dyDescent="0.2">
      <c r="A203" s="14"/>
      <c r="B203" s="14"/>
      <c r="C203" s="14"/>
      <c r="D203" s="23"/>
      <c r="E203" s="14"/>
      <c r="F203" s="14"/>
      <c r="G203" s="107"/>
      <c r="H203" s="107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14"/>
      <c r="AL203" s="14"/>
    </row>
    <row r="204" spans="1:38" s="11" customFormat="1" x14ac:dyDescent="0.2">
      <c r="A204" s="14"/>
      <c r="B204" s="14"/>
      <c r="C204" s="14"/>
      <c r="D204" s="23"/>
      <c r="E204" s="14"/>
      <c r="F204" s="14"/>
      <c r="G204" s="107"/>
      <c r="H204" s="107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14"/>
      <c r="AL204" s="14"/>
    </row>
    <row r="205" spans="1:38" s="11" customFormat="1" x14ac:dyDescent="0.2">
      <c r="A205" s="14"/>
      <c r="B205" s="14"/>
      <c r="C205" s="14"/>
      <c r="D205" s="23"/>
      <c r="E205" s="14"/>
      <c r="F205" s="14"/>
      <c r="G205" s="107"/>
      <c r="H205" s="107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14"/>
      <c r="AL205" s="14"/>
    </row>
    <row r="206" spans="1:38" s="11" customFormat="1" x14ac:dyDescent="0.2">
      <c r="A206" s="14"/>
      <c r="B206" s="14"/>
      <c r="C206" s="14"/>
      <c r="D206" s="23"/>
      <c r="E206" s="14"/>
      <c r="F206" s="14"/>
      <c r="G206" s="107"/>
      <c r="H206" s="107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14"/>
      <c r="AL206" s="14"/>
    </row>
    <row r="207" spans="1:38" s="11" customFormat="1" x14ac:dyDescent="0.2">
      <c r="A207" s="14"/>
      <c r="B207" s="14"/>
      <c r="C207" s="14"/>
      <c r="D207" s="23"/>
      <c r="E207" s="14"/>
      <c r="F207" s="14"/>
      <c r="G207" s="107"/>
      <c r="H207" s="107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14"/>
      <c r="AL207" s="14"/>
    </row>
    <row r="208" spans="1:38" s="11" customFormat="1" x14ac:dyDescent="0.2">
      <c r="A208" s="14"/>
      <c r="B208" s="14"/>
      <c r="C208" s="14"/>
      <c r="D208" s="23"/>
      <c r="E208" s="14"/>
      <c r="F208" s="14"/>
      <c r="G208" s="107"/>
      <c r="H208" s="107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14"/>
      <c r="AL208" s="14"/>
    </row>
    <row r="209" spans="1:38" s="11" customFormat="1" x14ac:dyDescent="0.2">
      <c r="A209" s="14"/>
      <c r="B209" s="14"/>
      <c r="C209" s="14"/>
      <c r="D209" s="23"/>
      <c r="E209" s="14"/>
      <c r="F209" s="14"/>
      <c r="G209" s="107"/>
      <c r="H209" s="107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14"/>
      <c r="AL209" s="14"/>
    </row>
    <row r="210" spans="1:38" s="11" customFormat="1" x14ac:dyDescent="0.2">
      <c r="A210" s="14"/>
      <c r="B210" s="14"/>
      <c r="C210" s="14"/>
      <c r="D210" s="23"/>
      <c r="E210" s="14"/>
      <c r="F210" s="14"/>
      <c r="G210" s="107"/>
      <c r="H210" s="107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14"/>
      <c r="AL210" s="14"/>
    </row>
    <row r="211" spans="1:38" s="11" customFormat="1" x14ac:dyDescent="0.2">
      <c r="A211" s="14"/>
      <c r="B211" s="14"/>
      <c r="C211" s="14"/>
      <c r="D211" s="23"/>
      <c r="E211" s="14"/>
      <c r="F211" s="14"/>
      <c r="G211" s="107"/>
      <c r="H211" s="107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14"/>
      <c r="AL211" s="14"/>
    </row>
    <row r="212" spans="1:38" s="11" customFormat="1" x14ac:dyDescent="0.2">
      <c r="A212" s="14"/>
      <c r="B212" s="14"/>
      <c r="C212" s="14"/>
      <c r="D212" s="23"/>
      <c r="E212" s="14"/>
      <c r="F212" s="14"/>
      <c r="G212" s="107"/>
      <c r="H212" s="107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14"/>
      <c r="AL212" s="14"/>
    </row>
    <row r="213" spans="1:38" s="11" customFormat="1" x14ac:dyDescent="0.2">
      <c r="A213" s="14"/>
      <c r="B213" s="14"/>
      <c r="C213" s="14"/>
      <c r="D213" s="23"/>
      <c r="E213" s="14"/>
      <c r="F213" s="14"/>
      <c r="G213" s="107"/>
      <c r="H213" s="107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14"/>
      <c r="AL213" s="14"/>
    </row>
    <row r="214" spans="1:38" s="11" customFormat="1" x14ac:dyDescent="0.2">
      <c r="A214" s="14"/>
      <c r="B214" s="14"/>
      <c r="C214" s="14"/>
      <c r="D214" s="23"/>
      <c r="E214" s="14"/>
      <c r="F214" s="14"/>
      <c r="G214" s="107"/>
      <c r="H214" s="107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16"/>
      <c r="AL214" s="14"/>
    </row>
    <row r="215" spans="1:38" s="11" customFormat="1" x14ac:dyDescent="0.2">
      <c r="A215" s="14"/>
      <c r="B215" s="14"/>
      <c r="C215" s="14"/>
      <c r="D215" s="23"/>
      <c r="E215" s="14"/>
      <c r="F215" s="14"/>
      <c r="G215" s="107"/>
      <c r="H215" s="107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17"/>
      <c r="AL215" s="14"/>
    </row>
    <row r="216" spans="1:38" s="11" customFormat="1" x14ac:dyDescent="0.2">
      <c r="A216" s="14"/>
      <c r="B216" s="14"/>
      <c r="C216" s="14"/>
      <c r="D216" s="23"/>
      <c r="E216" s="14"/>
      <c r="F216" s="14"/>
      <c r="G216" s="107"/>
      <c r="H216" s="107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17"/>
      <c r="AL216" s="14"/>
    </row>
    <row r="217" spans="1:38" s="11" customFormat="1" x14ac:dyDescent="0.2">
      <c r="A217" s="14"/>
      <c r="B217" s="14"/>
      <c r="C217" s="14"/>
      <c r="D217" s="23"/>
      <c r="E217" s="14"/>
      <c r="F217" s="14"/>
      <c r="G217" s="107"/>
      <c r="H217" s="107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17"/>
      <c r="AL217" s="14"/>
    </row>
    <row r="218" spans="1:38" s="11" customFormat="1" x14ac:dyDescent="0.2">
      <c r="A218" s="14"/>
      <c r="B218" s="14"/>
      <c r="C218" s="14"/>
      <c r="D218" s="23"/>
      <c r="E218" s="14"/>
      <c r="F218" s="14"/>
      <c r="G218" s="107"/>
      <c r="H218" s="107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17"/>
      <c r="AL218" s="14"/>
    </row>
    <row r="219" spans="1:38" s="11" customFormat="1" x14ac:dyDescent="0.2">
      <c r="A219" s="14"/>
      <c r="B219" s="14"/>
      <c r="C219" s="14"/>
      <c r="D219" s="23"/>
      <c r="E219" s="14"/>
      <c r="F219" s="14"/>
      <c r="G219" s="107"/>
      <c r="H219" s="107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18"/>
      <c r="AL219" s="14"/>
    </row>
    <row r="220" spans="1:38" s="11" customFormat="1" x14ac:dyDescent="0.2">
      <c r="A220" s="14"/>
      <c r="B220" s="14"/>
      <c r="C220" s="14"/>
      <c r="D220" s="23"/>
      <c r="E220" s="14"/>
      <c r="F220" s="14"/>
      <c r="G220" s="107"/>
      <c r="H220" s="107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4"/>
      <c r="AL220" s="14"/>
    </row>
    <row r="221" spans="1:38" s="11" customFormat="1" x14ac:dyDescent="0.2">
      <c r="A221" s="14"/>
      <c r="B221" s="14"/>
      <c r="C221" s="14"/>
      <c r="D221" s="23"/>
      <c r="E221" s="14"/>
      <c r="F221" s="14"/>
      <c r="G221" s="107"/>
      <c r="H221" s="107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"/>
      <c r="AL221" s="14"/>
    </row>
    <row r="222" spans="1:38" s="11" customFormat="1" x14ac:dyDescent="0.2">
      <c r="A222" s="14"/>
      <c r="B222" s="14"/>
      <c r="C222" s="14"/>
      <c r="D222" s="23"/>
      <c r="E222" s="14"/>
      <c r="F222" s="14"/>
      <c r="G222" s="107"/>
      <c r="H222" s="107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1"/>
      <c r="AL222" s="14"/>
    </row>
    <row r="223" spans="1:38" s="11" customFormat="1" x14ac:dyDescent="0.2">
      <c r="A223" s="14"/>
      <c r="B223" s="14"/>
      <c r="C223" s="14"/>
      <c r="D223" s="23"/>
      <c r="E223" s="14"/>
      <c r="F223" s="14"/>
      <c r="G223" s="107"/>
      <c r="H223" s="107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1"/>
      <c r="AL223" s="14"/>
    </row>
    <row r="224" spans="1:38" s="11" customFormat="1" x14ac:dyDescent="0.2">
      <c r="A224" s="14"/>
      <c r="B224" s="14"/>
      <c r="C224" s="14"/>
      <c r="D224" s="23"/>
      <c r="E224" s="14"/>
      <c r="F224" s="14"/>
      <c r="G224" s="107"/>
      <c r="H224" s="107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1"/>
      <c r="AL224" s="14"/>
    </row>
    <row r="225" spans="1:38" s="11" customFormat="1" x14ac:dyDescent="0.2">
      <c r="A225" s="14"/>
      <c r="B225" s="14"/>
      <c r="C225" s="14"/>
      <c r="D225" s="23"/>
      <c r="E225" s="14"/>
      <c r="F225" s="14"/>
      <c r="G225" s="107"/>
      <c r="H225" s="107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1"/>
      <c r="AL225" s="14"/>
    </row>
    <row r="226" spans="1:38" s="11" customFormat="1" x14ac:dyDescent="0.2">
      <c r="A226" s="14"/>
      <c r="B226" s="14"/>
      <c r="C226" s="14"/>
      <c r="D226" s="23"/>
      <c r="E226" s="14"/>
      <c r="F226" s="14"/>
      <c r="G226" s="107"/>
      <c r="H226" s="107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1"/>
      <c r="AL226" s="14"/>
    </row>
    <row r="227" spans="1:38" s="11" customFormat="1" x14ac:dyDescent="0.2">
      <c r="A227" s="14"/>
      <c r="B227" s="14"/>
      <c r="C227" s="14"/>
      <c r="D227" s="23"/>
      <c r="E227" s="14"/>
      <c r="F227" s="14"/>
      <c r="G227" s="107"/>
      <c r="H227" s="107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1"/>
      <c r="AL227" s="14"/>
    </row>
    <row r="228" spans="1:38" s="11" customFormat="1" x14ac:dyDescent="0.2">
      <c r="A228" s="14"/>
      <c r="B228" s="14"/>
      <c r="C228" s="14"/>
      <c r="D228" s="23"/>
      <c r="E228" s="14"/>
      <c r="F228" s="14"/>
      <c r="G228" s="107"/>
      <c r="H228" s="107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1"/>
      <c r="AL228" s="14"/>
    </row>
    <row r="229" spans="1:38" s="11" customFormat="1" x14ac:dyDescent="0.2">
      <c r="A229" s="14"/>
      <c r="B229" s="14"/>
      <c r="C229" s="14"/>
      <c r="D229" s="23"/>
      <c r="E229" s="14"/>
      <c r="F229" s="14"/>
      <c r="G229" s="107"/>
      <c r="H229" s="107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1"/>
      <c r="AL229" s="14"/>
    </row>
    <row r="230" spans="1:38" s="11" customFormat="1" x14ac:dyDescent="0.2">
      <c r="A230" s="14"/>
      <c r="B230" s="14"/>
      <c r="C230" s="14"/>
      <c r="D230" s="23"/>
      <c r="E230" s="14"/>
      <c r="F230" s="14"/>
      <c r="G230" s="107"/>
      <c r="H230" s="107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1"/>
      <c r="AL230" s="14"/>
    </row>
    <row r="231" spans="1:38" s="11" customFormat="1" x14ac:dyDescent="0.2">
      <c r="A231" s="14"/>
      <c r="B231" s="14"/>
      <c r="C231" s="14"/>
      <c r="D231" s="23"/>
      <c r="E231" s="14"/>
      <c r="F231" s="14"/>
      <c r="G231" s="107"/>
      <c r="H231" s="107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1"/>
      <c r="AL231" s="14"/>
    </row>
    <row r="232" spans="1:38" s="11" customFormat="1" x14ac:dyDescent="0.2">
      <c r="A232" s="14"/>
      <c r="B232" s="14"/>
      <c r="C232" s="14"/>
      <c r="D232" s="23"/>
      <c r="E232" s="14"/>
      <c r="F232" s="14"/>
      <c r="G232" s="107"/>
      <c r="H232" s="107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1"/>
      <c r="AL232" s="14"/>
    </row>
    <row r="233" spans="1:38" s="11" customFormat="1" x14ac:dyDescent="0.2">
      <c r="A233" s="14"/>
      <c r="B233" s="14"/>
      <c r="C233" s="14"/>
      <c r="D233" s="23"/>
      <c r="E233" s="14"/>
      <c r="F233" s="14"/>
      <c r="G233" s="107"/>
      <c r="H233" s="107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1"/>
      <c r="AL233" s="14"/>
    </row>
    <row r="234" spans="1:38" s="11" customFormat="1" x14ac:dyDescent="0.2">
      <c r="A234" s="14"/>
      <c r="B234" s="14"/>
      <c r="C234" s="14"/>
      <c r="D234" s="23"/>
      <c r="E234" s="14"/>
      <c r="F234" s="14"/>
      <c r="G234" s="107"/>
      <c r="H234" s="107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1"/>
      <c r="AL234" s="14"/>
    </row>
    <row r="235" spans="1:38" s="11" customFormat="1" x14ac:dyDescent="0.2">
      <c r="A235" s="14"/>
      <c r="B235" s="14"/>
      <c r="C235" s="14"/>
      <c r="D235" s="23"/>
      <c r="E235" s="14"/>
      <c r="F235" s="14"/>
      <c r="G235" s="107"/>
      <c r="H235" s="107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1"/>
      <c r="AL235" s="14"/>
    </row>
    <row r="236" spans="1:38" s="11" customFormat="1" x14ac:dyDescent="0.2">
      <c r="A236" s="14"/>
      <c r="B236" s="14"/>
      <c r="C236" s="14"/>
      <c r="D236" s="23"/>
      <c r="E236" s="14"/>
      <c r="F236" s="14"/>
      <c r="G236" s="107"/>
      <c r="H236" s="107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1"/>
      <c r="AL236" s="14"/>
    </row>
    <row r="237" spans="1:38" s="11" customFormat="1" x14ac:dyDescent="0.2">
      <c r="A237" s="14"/>
      <c r="B237" s="14"/>
      <c r="C237" s="14"/>
      <c r="D237" s="23"/>
      <c r="E237" s="14"/>
      <c r="F237" s="14"/>
      <c r="G237" s="107"/>
      <c r="H237" s="107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1"/>
      <c r="AL237" s="14"/>
    </row>
    <row r="238" spans="1:38" s="11" customFormat="1" x14ac:dyDescent="0.2">
      <c r="A238" s="14"/>
      <c r="B238" s="14"/>
      <c r="C238" s="14"/>
      <c r="D238" s="23"/>
      <c r="E238" s="14"/>
      <c r="F238" s="14"/>
      <c r="G238" s="107"/>
      <c r="H238" s="107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1"/>
      <c r="AL238" s="14"/>
    </row>
    <row r="239" spans="1:38" s="11" customFormat="1" x14ac:dyDescent="0.2">
      <c r="A239" s="14"/>
      <c r="B239" s="14"/>
      <c r="C239" s="14"/>
      <c r="D239" s="23"/>
      <c r="E239" s="14"/>
      <c r="F239" s="14"/>
      <c r="G239" s="107"/>
      <c r="H239" s="107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1"/>
      <c r="AL239" s="14"/>
    </row>
    <row r="240" spans="1:38" s="11" customFormat="1" x14ac:dyDescent="0.2">
      <c r="A240" s="14"/>
      <c r="B240" s="14"/>
      <c r="C240" s="14"/>
      <c r="D240" s="23"/>
      <c r="E240" s="14"/>
      <c r="F240" s="14"/>
      <c r="G240" s="107"/>
      <c r="H240" s="107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1"/>
      <c r="AL240" s="14"/>
    </row>
    <row r="241" spans="1:38" s="11" customFormat="1" x14ac:dyDescent="0.2">
      <c r="A241" s="14"/>
      <c r="B241" s="14"/>
      <c r="C241" s="14"/>
      <c r="D241" s="23"/>
      <c r="E241" s="14"/>
      <c r="F241" s="14"/>
      <c r="G241" s="107"/>
      <c r="H241" s="107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1"/>
      <c r="AL241" s="14"/>
    </row>
    <row r="242" spans="1:38" s="11" customFormat="1" x14ac:dyDescent="0.2">
      <c r="A242" s="14"/>
      <c r="B242" s="14"/>
      <c r="C242" s="14"/>
      <c r="D242" s="23"/>
      <c r="E242" s="14"/>
      <c r="F242" s="14"/>
      <c r="G242" s="107"/>
      <c r="H242" s="107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1"/>
      <c r="AL242" s="14"/>
    </row>
    <row r="243" spans="1:38" s="11" customFormat="1" x14ac:dyDescent="0.2">
      <c r="A243" s="14"/>
      <c r="B243" s="14"/>
      <c r="C243" s="14"/>
      <c r="D243" s="23"/>
      <c r="E243" s="14"/>
      <c r="F243" s="14"/>
      <c r="G243" s="107"/>
      <c r="H243" s="107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1"/>
      <c r="AL243" s="14"/>
    </row>
    <row r="244" spans="1:38" s="11" customFormat="1" x14ac:dyDescent="0.2">
      <c r="A244" s="14"/>
      <c r="B244" s="14"/>
      <c r="C244" s="14"/>
      <c r="D244" s="23"/>
      <c r="E244" s="14"/>
      <c r="F244" s="14"/>
      <c r="G244" s="107"/>
      <c r="H244" s="107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1"/>
      <c r="AL244" s="14"/>
    </row>
    <row r="245" spans="1:38" s="11" customFormat="1" x14ac:dyDescent="0.2">
      <c r="A245" s="14"/>
      <c r="B245" s="14"/>
      <c r="C245" s="14"/>
      <c r="D245" s="23"/>
      <c r="E245" s="14"/>
      <c r="F245" s="14"/>
      <c r="G245" s="107"/>
      <c r="H245" s="107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1"/>
      <c r="AL245" s="14"/>
    </row>
    <row r="246" spans="1:38" s="11" customFormat="1" x14ac:dyDescent="0.2">
      <c r="A246" s="14"/>
      <c r="B246" s="14"/>
      <c r="C246" s="14"/>
      <c r="D246" s="23"/>
      <c r="E246" s="14"/>
      <c r="F246" s="14"/>
      <c r="G246" s="107"/>
      <c r="H246" s="107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1"/>
      <c r="AL246" s="14"/>
    </row>
    <row r="247" spans="1:38" s="11" customFormat="1" x14ac:dyDescent="0.2">
      <c r="A247" s="14"/>
      <c r="B247" s="14"/>
      <c r="C247" s="14"/>
      <c r="D247" s="23"/>
      <c r="E247" s="14"/>
      <c r="F247" s="14"/>
      <c r="G247" s="107"/>
      <c r="H247" s="107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1"/>
      <c r="AL247" s="14"/>
    </row>
    <row r="248" spans="1:38" s="11" customFormat="1" x14ac:dyDescent="0.2">
      <c r="A248" s="14"/>
      <c r="B248" s="14"/>
      <c r="C248" s="14"/>
      <c r="D248" s="23"/>
      <c r="E248" s="14"/>
      <c r="F248" s="14"/>
      <c r="G248" s="107"/>
      <c r="H248" s="107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1"/>
      <c r="AL248" s="14"/>
    </row>
    <row r="249" spans="1:38" s="11" customFormat="1" x14ac:dyDescent="0.2">
      <c r="A249" s="14"/>
      <c r="B249" s="14"/>
      <c r="C249" s="14"/>
      <c r="D249" s="23"/>
      <c r="E249" s="14"/>
      <c r="F249" s="14"/>
      <c r="G249" s="107"/>
      <c r="H249" s="107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1"/>
      <c r="AL249" s="14"/>
    </row>
    <row r="250" spans="1:38" s="11" customFormat="1" x14ac:dyDescent="0.2">
      <c r="A250" s="14"/>
      <c r="B250" s="14"/>
      <c r="C250" s="14"/>
      <c r="D250" s="23"/>
      <c r="E250" s="14"/>
      <c r="F250" s="14"/>
      <c r="G250" s="107"/>
      <c r="H250" s="107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1"/>
      <c r="AL250" s="14"/>
    </row>
    <row r="251" spans="1:38" s="11" customFormat="1" x14ac:dyDescent="0.2">
      <c r="A251" s="14"/>
      <c r="B251" s="14"/>
      <c r="C251" s="14"/>
      <c r="D251" s="23"/>
      <c r="E251" s="14"/>
      <c r="F251" s="14"/>
      <c r="G251" s="107"/>
      <c r="H251" s="107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1"/>
      <c r="AL251" s="14"/>
    </row>
    <row r="252" spans="1:38" s="11" customFormat="1" x14ac:dyDescent="0.2">
      <c r="A252" s="14"/>
      <c r="B252" s="14"/>
      <c r="C252" s="14"/>
      <c r="D252" s="23"/>
      <c r="E252" s="14"/>
      <c r="F252" s="14"/>
      <c r="G252" s="107"/>
      <c r="H252" s="107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1"/>
      <c r="AL252" s="14"/>
    </row>
    <row r="253" spans="1:38" s="11" customFormat="1" x14ac:dyDescent="0.2">
      <c r="A253" s="14"/>
      <c r="B253" s="14"/>
      <c r="C253" s="14"/>
      <c r="D253" s="23"/>
      <c r="E253" s="14"/>
      <c r="F253" s="14"/>
      <c r="G253" s="107"/>
      <c r="H253" s="107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1"/>
      <c r="AL253" s="14"/>
    </row>
    <row r="254" spans="1:38" s="11" customFormat="1" x14ac:dyDescent="0.2">
      <c r="A254" s="14"/>
      <c r="B254" s="14"/>
      <c r="C254" s="14"/>
      <c r="D254" s="23"/>
      <c r="E254" s="14"/>
      <c r="F254" s="14"/>
      <c r="G254" s="107"/>
      <c r="H254" s="107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1"/>
      <c r="AL254" s="14"/>
    </row>
    <row r="255" spans="1:38" s="11" customFormat="1" x14ac:dyDescent="0.2">
      <c r="A255" s="14"/>
      <c r="B255" s="14"/>
      <c r="C255" s="14"/>
      <c r="D255" s="23"/>
      <c r="E255" s="14"/>
      <c r="F255" s="14"/>
      <c r="G255" s="107"/>
      <c r="H255" s="107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1"/>
      <c r="AL255" s="14"/>
    </row>
    <row r="256" spans="1:38" s="11" customFormat="1" x14ac:dyDescent="0.2">
      <c r="A256" s="14"/>
      <c r="B256" s="14"/>
      <c r="C256" s="14"/>
      <c r="D256" s="23"/>
      <c r="E256" s="14"/>
      <c r="F256" s="14"/>
      <c r="G256" s="107"/>
      <c r="H256" s="107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1"/>
      <c r="AL256" s="14"/>
    </row>
    <row r="257" spans="1:38" s="11" customFormat="1" x14ac:dyDescent="0.2">
      <c r="A257" s="14"/>
      <c r="B257" s="14"/>
      <c r="C257" s="14"/>
      <c r="D257" s="23"/>
      <c r="E257" s="14"/>
      <c r="F257" s="14"/>
      <c r="G257" s="107"/>
      <c r="H257" s="107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1"/>
      <c r="AL257" s="14"/>
    </row>
    <row r="258" spans="1:38" s="11" customFormat="1" x14ac:dyDescent="0.2">
      <c r="A258" s="14"/>
      <c r="B258" s="14"/>
      <c r="C258" s="14"/>
      <c r="D258" s="23"/>
      <c r="E258" s="14"/>
      <c r="F258" s="14"/>
      <c r="G258" s="107"/>
      <c r="H258" s="107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1"/>
      <c r="AL258" s="14"/>
    </row>
    <row r="259" spans="1:38" s="11" customFormat="1" x14ac:dyDescent="0.2">
      <c r="A259" s="14"/>
      <c r="B259" s="14"/>
      <c r="C259" s="14"/>
      <c r="D259" s="23"/>
      <c r="E259" s="14"/>
      <c r="F259" s="14"/>
      <c r="G259" s="107"/>
      <c r="H259" s="107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1"/>
      <c r="AL259" s="14"/>
    </row>
    <row r="260" spans="1:38" s="11" customFormat="1" x14ac:dyDescent="0.2">
      <c r="A260" s="14"/>
      <c r="B260" s="14"/>
      <c r="C260" s="14"/>
      <c r="D260" s="23"/>
      <c r="E260" s="14"/>
      <c r="F260" s="14"/>
      <c r="G260" s="107"/>
      <c r="H260" s="107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1"/>
      <c r="AL260" s="14"/>
    </row>
    <row r="261" spans="1:38" s="11" customFormat="1" x14ac:dyDescent="0.2">
      <c r="A261" s="14"/>
      <c r="B261" s="14"/>
      <c r="C261" s="14"/>
      <c r="D261" s="23"/>
      <c r="E261" s="14"/>
      <c r="F261" s="14"/>
      <c r="G261" s="107"/>
      <c r="H261" s="107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1"/>
      <c r="AL261" s="14"/>
    </row>
    <row r="262" spans="1:38" s="11" customFormat="1" x14ac:dyDescent="0.2">
      <c r="A262" s="14"/>
      <c r="B262" s="14"/>
      <c r="C262" s="14"/>
      <c r="D262" s="23"/>
      <c r="E262" s="14"/>
      <c r="F262" s="14"/>
      <c r="G262" s="107"/>
      <c r="H262" s="107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1"/>
      <c r="AL262" s="14"/>
    </row>
    <row r="263" spans="1:38" s="11" customFormat="1" x14ac:dyDescent="0.2">
      <c r="A263" s="14"/>
      <c r="B263" s="14"/>
      <c r="C263" s="14"/>
      <c r="D263" s="23"/>
      <c r="E263" s="14"/>
      <c r="F263" s="14"/>
      <c r="G263" s="107"/>
      <c r="H263" s="107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1"/>
      <c r="AL263" s="14"/>
    </row>
    <row r="264" spans="1:38" s="11" customFormat="1" x14ac:dyDescent="0.2">
      <c r="A264" s="14"/>
      <c r="B264" s="14"/>
      <c r="C264" s="14"/>
      <c r="D264" s="23"/>
      <c r="E264" s="14"/>
      <c r="F264" s="14"/>
      <c r="G264" s="107"/>
      <c r="H264" s="107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1"/>
      <c r="AL264" s="14"/>
    </row>
    <row r="265" spans="1:38" s="11" customFormat="1" x14ac:dyDescent="0.2">
      <c r="A265" s="14"/>
      <c r="B265" s="14"/>
      <c r="C265" s="14"/>
      <c r="D265" s="23"/>
      <c r="E265" s="14"/>
      <c r="F265" s="14"/>
      <c r="G265" s="107"/>
      <c r="H265" s="107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1"/>
      <c r="AL265" s="14"/>
    </row>
    <row r="266" spans="1:38" s="11" customFormat="1" x14ac:dyDescent="0.2">
      <c r="A266" s="14"/>
      <c r="B266" s="14"/>
      <c r="C266" s="14"/>
      <c r="D266" s="23"/>
      <c r="E266" s="14"/>
      <c r="F266" s="14"/>
      <c r="G266" s="107"/>
      <c r="H266" s="107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1"/>
      <c r="AL266" s="14"/>
    </row>
    <row r="267" spans="1:38" s="11" customFormat="1" x14ac:dyDescent="0.2">
      <c r="A267" s="14"/>
      <c r="B267" s="14"/>
      <c r="C267" s="14"/>
      <c r="D267" s="23"/>
      <c r="E267" s="14"/>
      <c r="F267" s="14"/>
      <c r="G267" s="107"/>
      <c r="H267" s="107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1"/>
      <c r="AL267" s="14"/>
    </row>
    <row r="268" spans="1:38" s="11" customFormat="1" x14ac:dyDescent="0.2">
      <c r="A268" s="14"/>
      <c r="B268" s="14"/>
      <c r="C268" s="14"/>
      <c r="D268" s="23"/>
      <c r="E268" s="14"/>
      <c r="F268" s="14"/>
      <c r="G268" s="107"/>
      <c r="H268" s="107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1"/>
      <c r="AL268" s="14"/>
    </row>
    <row r="269" spans="1:38" s="11" customFormat="1" x14ac:dyDescent="0.2">
      <c r="A269" s="14"/>
      <c r="B269" s="14"/>
      <c r="C269" s="14"/>
      <c r="D269" s="23"/>
      <c r="E269" s="14"/>
      <c r="F269" s="14"/>
      <c r="G269" s="107"/>
      <c r="H269" s="107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1"/>
      <c r="AL269" s="14"/>
    </row>
    <row r="270" spans="1:38" s="11" customFormat="1" x14ac:dyDescent="0.2">
      <c r="A270" s="14"/>
      <c r="B270" s="14"/>
      <c r="C270" s="14"/>
      <c r="D270" s="23"/>
      <c r="E270" s="14"/>
      <c r="F270" s="14"/>
      <c r="G270" s="107"/>
      <c r="H270" s="107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1"/>
      <c r="AL270" s="14"/>
    </row>
    <row r="271" spans="1:38" s="11" customFormat="1" x14ac:dyDescent="0.2">
      <c r="A271" s="14"/>
      <c r="B271" s="14"/>
      <c r="C271" s="14"/>
      <c r="D271" s="23"/>
      <c r="E271" s="14"/>
      <c r="F271" s="14"/>
      <c r="G271" s="107"/>
      <c r="H271" s="107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1"/>
      <c r="AL271" s="14"/>
    </row>
    <row r="272" spans="1:38" s="11" customFormat="1" x14ac:dyDescent="0.2">
      <c r="A272" s="14"/>
      <c r="B272" s="14"/>
      <c r="C272" s="14"/>
      <c r="D272" s="23"/>
      <c r="E272" s="14"/>
      <c r="F272" s="14"/>
      <c r="G272" s="107"/>
      <c r="H272" s="107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1"/>
      <c r="AL272" s="14"/>
    </row>
    <row r="273" spans="1:38" s="11" customFormat="1" x14ac:dyDescent="0.2">
      <c r="A273" s="14"/>
      <c r="B273" s="14"/>
      <c r="C273" s="14"/>
      <c r="D273" s="23"/>
      <c r="E273" s="14"/>
      <c r="F273" s="14"/>
      <c r="G273" s="107"/>
      <c r="H273" s="107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1"/>
      <c r="AL273" s="14"/>
    </row>
    <row r="274" spans="1:38" s="11" customFormat="1" x14ac:dyDescent="0.2">
      <c r="A274" s="14"/>
      <c r="B274" s="14"/>
      <c r="C274" s="14"/>
      <c r="D274" s="23"/>
      <c r="E274" s="14"/>
      <c r="F274" s="14"/>
      <c r="G274" s="107"/>
      <c r="H274" s="107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1"/>
      <c r="AL274" s="14"/>
    </row>
    <row r="275" spans="1:38" s="11" customFormat="1" x14ac:dyDescent="0.2">
      <c r="A275" s="14"/>
      <c r="B275" s="14"/>
      <c r="C275" s="14"/>
      <c r="D275" s="23"/>
      <c r="E275" s="14"/>
      <c r="F275" s="14"/>
      <c r="G275" s="107"/>
      <c r="H275" s="107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1"/>
      <c r="AL275" s="14"/>
    </row>
    <row r="276" spans="1:38" s="11" customFormat="1" x14ac:dyDescent="0.2">
      <c r="A276" s="14"/>
      <c r="B276" s="14"/>
      <c r="C276" s="14"/>
      <c r="D276" s="23"/>
      <c r="E276" s="14"/>
      <c r="F276" s="14"/>
      <c r="G276" s="107"/>
      <c r="H276" s="107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1"/>
      <c r="AL276" s="14"/>
    </row>
    <row r="277" spans="1:38" s="11" customFormat="1" x14ac:dyDescent="0.2">
      <c r="A277" s="14"/>
      <c r="B277" s="14"/>
      <c r="C277" s="14"/>
      <c r="D277" s="23"/>
      <c r="E277" s="14"/>
      <c r="F277" s="14"/>
      <c r="G277" s="107"/>
      <c r="H277" s="107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1"/>
      <c r="AL277" s="14"/>
    </row>
    <row r="278" spans="1:38" s="11" customFormat="1" x14ac:dyDescent="0.2">
      <c r="A278" s="14"/>
      <c r="B278" s="14"/>
      <c r="C278" s="14"/>
      <c r="D278" s="23"/>
      <c r="E278" s="14"/>
      <c r="F278" s="14"/>
      <c r="G278" s="107"/>
      <c r="H278" s="107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1"/>
      <c r="AL278" s="14"/>
    </row>
    <row r="279" spans="1:38" s="11" customFormat="1" x14ac:dyDescent="0.2">
      <c r="A279" s="14"/>
      <c r="B279" s="14"/>
      <c r="C279" s="14"/>
      <c r="D279" s="23"/>
      <c r="E279" s="14"/>
      <c r="F279" s="14"/>
      <c r="G279" s="107"/>
      <c r="H279" s="107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1"/>
      <c r="AL279" s="14"/>
    </row>
    <row r="280" spans="1:38" s="11" customFormat="1" x14ac:dyDescent="0.2">
      <c r="A280" s="14"/>
      <c r="B280" s="14"/>
      <c r="C280" s="14"/>
      <c r="D280" s="23"/>
      <c r="E280" s="14"/>
      <c r="F280" s="14"/>
      <c r="G280" s="107"/>
      <c r="H280" s="107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1"/>
      <c r="AL280" s="14"/>
    </row>
    <row r="281" spans="1:38" s="11" customFormat="1" x14ac:dyDescent="0.2">
      <c r="A281" s="14"/>
      <c r="B281" s="14"/>
      <c r="C281" s="14"/>
      <c r="D281" s="23"/>
      <c r="E281" s="14"/>
      <c r="F281" s="14"/>
      <c r="G281" s="107"/>
      <c r="H281" s="107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1"/>
      <c r="AL281" s="14"/>
    </row>
    <row r="282" spans="1:38" s="11" customFormat="1" x14ac:dyDescent="0.2">
      <c r="A282" s="14"/>
      <c r="B282" s="14"/>
      <c r="C282" s="14"/>
      <c r="D282" s="23"/>
      <c r="E282" s="14"/>
      <c r="F282" s="14"/>
      <c r="G282" s="107"/>
      <c r="H282" s="107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1"/>
      <c r="AL282" s="14"/>
    </row>
    <row r="283" spans="1:38" s="11" customFormat="1" x14ac:dyDescent="0.2">
      <c r="A283" s="14"/>
      <c r="B283" s="14"/>
      <c r="C283" s="14"/>
      <c r="D283" s="23"/>
      <c r="E283" s="14"/>
      <c r="F283" s="14"/>
      <c r="G283" s="107"/>
      <c r="H283" s="107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1"/>
      <c r="AL283" s="14"/>
    </row>
    <row r="284" spans="1:38" s="11" customFormat="1" x14ac:dyDescent="0.2">
      <c r="A284" s="14"/>
      <c r="B284" s="14"/>
      <c r="C284" s="14"/>
      <c r="D284" s="23"/>
      <c r="E284" s="14"/>
      <c r="F284" s="14"/>
      <c r="G284" s="107"/>
      <c r="H284" s="107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1"/>
      <c r="AL284" s="14"/>
    </row>
    <row r="285" spans="1:38" s="11" customFormat="1" x14ac:dyDescent="0.2">
      <c r="A285" s="14"/>
      <c r="B285" s="14"/>
      <c r="C285" s="14"/>
      <c r="D285" s="23"/>
      <c r="E285" s="14"/>
      <c r="F285" s="14"/>
      <c r="G285" s="107"/>
      <c r="H285" s="107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1"/>
      <c r="AL285" s="14"/>
    </row>
    <row r="286" spans="1:38" s="11" customFormat="1" x14ac:dyDescent="0.2">
      <c r="A286" s="14"/>
      <c r="B286" s="14"/>
      <c r="C286" s="14"/>
      <c r="D286" s="23"/>
      <c r="E286" s="14"/>
      <c r="F286" s="14"/>
      <c r="G286" s="107"/>
      <c r="H286" s="107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1"/>
      <c r="AL286" s="14"/>
    </row>
    <row r="287" spans="1:38" s="11" customFormat="1" x14ac:dyDescent="0.2">
      <c r="A287" s="14"/>
      <c r="B287" s="14"/>
      <c r="C287" s="14"/>
      <c r="D287" s="23"/>
      <c r="E287" s="14"/>
      <c r="F287" s="14"/>
      <c r="G287" s="107"/>
      <c r="H287" s="107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1"/>
      <c r="AL287" s="14"/>
    </row>
    <row r="288" spans="1:38" s="11" customFormat="1" x14ac:dyDescent="0.2">
      <c r="A288" s="14"/>
      <c r="B288" s="14"/>
      <c r="C288" s="14"/>
      <c r="D288" s="23"/>
      <c r="E288" s="14"/>
      <c r="F288" s="14"/>
      <c r="G288" s="107"/>
      <c r="H288" s="107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1"/>
      <c r="AL288" s="14"/>
    </row>
    <row r="289" spans="1:38" s="11" customFormat="1" x14ac:dyDescent="0.2">
      <c r="A289" s="14"/>
      <c r="B289" s="14"/>
      <c r="C289" s="14"/>
      <c r="D289" s="23"/>
      <c r="E289" s="14"/>
      <c r="F289" s="14"/>
      <c r="G289" s="107"/>
      <c r="H289" s="107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1"/>
      <c r="AL289" s="14"/>
    </row>
    <row r="290" spans="1:38" s="11" customFormat="1" x14ac:dyDescent="0.2">
      <c r="A290" s="14"/>
      <c r="B290" s="14"/>
      <c r="C290" s="14"/>
      <c r="D290" s="23"/>
      <c r="E290" s="14"/>
      <c r="F290" s="14"/>
      <c r="G290" s="107"/>
      <c r="H290" s="107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1"/>
      <c r="AL290" s="14"/>
    </row>
    <row r="291" spans="1:38" s="11" customFormat="1" x14ac:dyDescent="0.2">
      <c r="A291" s="14"/>
      <c r="B291" s="14"/>
      <c r="C291" s="14"/>
      <c r="D291" s="23"/>
      <c r="E291" s="14"/>
      <c r="F291" s="14"/>
      <c r="G291" s="107"/>
      <c r="H291" s="107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1"/>
      <c r="AL291" s="14"/>
    </row>
    <row r="292" spans="1:38" s="11" customFormat="1" x14ac:dyDescent="0.2">
      <c r="A292" s="14"/>
      <c r="B292" s="14"/>
      <c r="C292" s="14"/>
      <c r="D292" s="23"/>
      <c r="E292" s="14"/>
      <c r="F292" s="14"/>
      <c r="G292" s="107"/>
      <c r="H292" s="107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1"/>
      <c r="AL292" s="14"/>
    </row>
    <row r="293" spans="1:38" s="11" customFormat="1" x14ac:dyDescent="0.2">
      <c r="A293" s="14"/>
      <c r="B293" s="14"/>
      <c r="C293" s="14"/>
      <c r="D293" s="23"/>
      <c r="E293" s="14"/>
      <c r="F293" s="14"/>
      <c r="G293" s="107"/>
      <c r="H293" s="107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1"/>
      <c r="AL293" s="14"/>
    </row>
    <row r="294" spans="1:38" s="11" customFormat="1" x14ac:dyDescent="0.2">
      <c r="A294" s="14"/>
      <c r="B294" s="14"/>
      <c r="C294" s="14"/>
      <c r="D294" s="23"/>
      <c r="E294" s="14"/>
      <c r="F294" s="14"/>
      <c r="G294" s="107"/>
      <c r="H294" s="107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1"/>
      <c r="AL294" s="14"/>
    </row>
    <row r="295" spans="1:38" s="11" customFormat="1" x14ac:dyDescent="0.2">
      <c r="A295" s="14"/>
      <c r="B295" s="14"/>
      <c r="C295" s="14"/>
      <c r="D295" s="23"/>
      <c r="E295" s="14"/>
      <c r="F295" s="14"/>
      <c r="G295" s="107"/>
      <c r="H295" s="107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1"/>
      <c r="AL295" s="14"/>
    </row>
    <row r="296" spans="1:38" s="11" customFormat="1" x14ac:dyDescent="0.2">
      <c r="A296" s="14"/>
      <c r="B296" s="14"/>
      <c r="C296" s="14"/>
      <c r="D296" s="23"/>
      <c r="E296" s="14"/>
      <c r="F296" s="14"/>
      <c r="G296" s="107"/>
      <c r="H296" s="107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1"/>
      <c r="AL296" s="14"/>
    </row>
    <row r="297" spans="1:38" s="11" customFormat="1" x14ac:dyDescent="0.2">
      <c r="A297" s="14"/>
      <c r="B297" s="14"/>
      <c r="C297" s="14"/>
      <c r="D297" s="23"/>
      <c r="E297" s="14"/>
      <c r="F297" s="14"/>
      <c r="G297" s="107"/>
      <c r="H297" s="107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1"/>
      <c r="AL297" s="14"/>
    </row>
    <row r="298" spans="1:38" s="11" customFormat="1" x14ac:dyDescent="0.2">
      <c r="A298" s="14"/>
      <c r="B298" s="14"/>
      <c r="C298" s="14"/>
      <c r="D298" s="23"/>
      <c r="E298" s="14"/>
      <c r="F298" s="14"/>
      <c r="G298" s="107"/>
      <c r="H298" s="107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1"/>
      <c r="AL298" s="14"/>
    </row>
    <row r="299" spans="1:38" s="11" customFormat="1" x14ac:dyDescent="0.2">
      <c r="A299" s="14"/>
      <c r="B299" s="14"/>
      <c r="C299" s="14"/>
      <c r="D299" s="23"/>
      <c r="E299" s="14"/>
      <c r="F299" s="14"/>
      <c r="G299" s="107"/>
      <c r="H299" s="107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1"/>
      <c r="AL299" s="14"/>
    </row>
    <row r="300" spans="1:38" s="11" customFormat="1" x14ac:dyDescent="0.2">
      <c r="A300" s="14"/>
      <c r="B300" s="14"/>
      <c r="C300" s="14"/>
      <c r="D300" s="23"/>
      <c r="E300" s="14"/>
      <c r="F300" s="14"/>
      <c r="G300" s="107"/>
      <c r="H300" s="107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1"/>
      <c r="AL300" s="14"/>
    </row>
    <row r="301" spans="1:38" s="11" customFormat="1" x14ac:dyDescent="0.2">
      <c r="A301" s="14"/>
      <c r="B301" s="14"/>
      <c r="C301" s="14"/>
      <c r="D301" s="23"/>
      <c r="E301" s="14"/>
      <c r="F301" s="14"/>
      <c r="G301" s="107"/>
      <c r="H301" s="107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1"/>
      <c r="AL301" s="14"/>
    </row>
    <row r="302" spans="1:38" s="11" customFormat="1" x14ac:dyDescent="0.2">
      <c r="A302" s="14"/>
      <c r="B302" s="14"/>
      <c r="C302" s="14"/>
      <c r="D302" s="23"/>
      <c r="E302" s="14"/>
      <c r="F302" s="14"/>
      <c r="G302" s="107"/>
      <c r="H302" s="107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1"/>
      <c r="AL302" s="14"/>
    </row>
    <row r="303" spans="1:38" s="11" customFormat="1" x14ac:dyDescent="0.2">
      <c r="A303" s="14"/>
      <c r="B303" s="14"/>
      <c r="C303" s="14"/>
      <c r="D303" s="23"/>
      <c r="E303" s="14"/>
      <c r="F303" s="14"/>
      <c r="G303" s="107"/>
      <c r="H303" s="107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1"/>
      <c r="AL303" s="14"/>
    </row>
    <row r="304" spans="1:38" s="11" customFormat="1" x14ac:dyDescent="0.2">
      <c r="A304" s="14"/>
      <c r="B304" s="14"/>
      <c r="C304" s="14"/>
      <c r="D304" s="23"/>
      <c r="E304" s="14"/>
      <c r="F304" s="14"/>
      <c r="G304" s="107"/>
      <c r="H304" s="107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1"/>
      <c r="AL304" s="14"/>
    </row>
    <row r="305" spans="1:38" s="11" customFormat="1" x14ac:dyDescent="0.2">
      <c r="A305" s="14"/>
      <c r="B305" s="14"/>
      <c r="C305" s="14"/>
      <c r="D305" s="23"/>
      <c r="E305" s="14"/>
      <c r="F305" s="14"/>
      <c r="G305" s="107"/>
      <c r="H305" s="107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1"/>
      <c r="AL305" s="14"/>
    </row>
    <row r="306" spans="1:38" s="11" customFormat="1" x14ac:dyDescent="0.2">
      <c r="A306" s="14"/>
      <c r="B306" s="14"/>
      <c r="C306" s="14"/>
      <c r="D306" s="23"/>
      <c r="E306" s="14"/>
      <c r="F306" s="14"/>
      <c r="G306" s="107"/>
      <c r="H306" s="107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1"/>
      <c r="AL306" s="14"/>
    </row>
    <row r="307" spans="1:38" s="11" customFormat="1" x14ac:dyDescent="0.2">
      <c r="A307" s="14"/>
      <c r="B307" s="14"/>
      <c r="C307" s="14"/>
      <c r="D307" s="23"/>
      <c r="E307" s="14"/>
      <c r="F307" s="14"/>
      <c r="G307" s="107"/>
      <c r="H307" s="107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1"/>
      <c r="AL307" s="14"/>
    </row>
    <row r="308" spans="1:38" s="11" customFormat="1" x14ac:dyDescent="0.2">
      <c r="A308" s="14"/>
      <c r="B308" s="14"/>
      <c r="C308" s="14"/>
      <c r="D308" s="23"/>
      <c r="E308" s="14"/>
      <c r="F308" s="14"/>
      <c r="G308" s="107"/>
      <c r="H308" s="107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1"/>
      <c r="AL308" s="14"/>
    </row>
    <row r="309" spans="1:38" s="11" customFormat="1" x14ac:dyDescent="0.2">
      <c r="A309" s="14"/>
      <c r="B309" s="14"/>
      <c r="C309" s="14"/>
      <c r="D309" s="23"/>
      <c r="E309" s="14"/>
      <c r="F309" s="14"/>
      <c r="G309" s="107"/>
      <c r="H309" s="107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1"/>
      <c r="AL309" s="14"/>
    </row>
    <row r="310" spans="1:38" s="11" customFormat="1" x14ac:dyDescent="0.2">
      <c r="A310" s="14"/>
      <c r="B310" s="14"/>
      <c r="C310" s="14"/>
      <c r="D310" s="23"/>
      <c r="E310" s="14"/>
      <c r="F310" s="14"/>
      <c r="G310" s="107"/>
      <c r="H310" s="107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1"/>
      <c r="AL310" s="14"/>
    </row>
    <row r="311" spans="1:38" s="11" customFormat="1" x14ac:dyDescent="0.2">
      <c r="A311" s="14"/>
      <c r="B311" s="14"/>
      <c r="C311" s="14"/>
      <c r="D311" s="23"/>
      <c r="E311" s="14"/>
      <c r="F311" s="14"/>
      <c r="G311" s="107"/>
      <c r="H311" s="107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1"/>
      <c r="AL311" s="14"/>
    </row>
    <row r="312" spans="1:38" s="11" customFormat="1" x14ac:dyDescent="0.2">
      <c r="A312" s="14"/>
      <c r="B312" s="14"/>
      <c r="C312" s="14"/>
      <c r="D312" s="23"/>
      <c r="E312" s="14"/>
      <c r="F312" s="14"/>
      <c r="G312" s="107"/>
      <c r="H312" s="107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1"/>
      <c r="AL312" s="14"/>
    </row>
    <row r="313" spans="1:38" s="11" customFormat="1" x14ac:dyDescent="0.2">
      <c r="A313" s="14"/>
      <c r="B313" s="14"/>
      <c r="C313" s="14"/>
      <c r="D313" s="23"/>
      <c r="E313" s="14"/>
      <c r="F313" s="14"/>
      <c r="G313" s="107"/>
      <c r="H313" s="107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1"/>
      <c r="AL313" s="14"/>
    </row>
    <row r="314" spans="1:38" s="11" customFormat="1" x14ac:dyDescent="0.2">
      <c r="A314" s="14"/>
      <c r="B314" s="14"/>
      <c r="C314" s="14"/>
      <c r="D314" s="23"/>
      <c r="E314" s="14"/>
      <c r="F314" s="14"/>
      <c r="G314" s="107"/>
      <c r="H314" s="107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1"/>
      <c r="AL314" s="14"/>
    </row>
    <row r="315" spans="1:38" s="11" customFormat="1" x14ac:dyDescent="0.2">
      <c r="A315" s="14"/>
      <c r="B315" s="14"/>
      <c r="C315" s="14"/>
      <c r="D315" s="23"/>
      <c r="E315" s="14"/>
      <c r="F315" s="14"/>
      <c r="G315" s="107"/>
      <c r="H315" s="107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1"/>
      <c r="AL315" s="14"/>
    </row>
    <row r="316" spans="1:38" s="11" customFormat="1" x14ac:dyDescent="0.2">
      <c r="A316" s="14"/>
      <c r="B316" s="14"/>
      <c r="C316" s="14"/>
      <c r="D316" s="23"/>
      <c r="E316" s="14"/>
      <c r="F316" s="14"/>
      <c r="G316" s="107"/>
      <c r="H316" s="107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1"/>
      <c r="AL316" s="14"/>
    </row>
    <row r="317" spans="1:38" s="11" customFormat="1" x14ac:dyDescent="0.2">
      <c r="A317" s="14"/>
      <c r="B317" s="14"/>
      <c r="C317" s="14"/>
      <c r="D317" s="23"/>
      <c r="E317" s="14"/>
      <c r="F317" s="14"/>
      <c r="G317" s="107"/>
      <c r="H317" s="107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1"/>
      <c r="AL317" s="14"/>
    </row>
    <row r="318" spans="1:38" s="11" customFormat="1" x14ac:dyDescent="0.2">
      <c r="A318" s="14"/>
      <c r="B318" s="14"/>
      <c r="C318" s="14"/>
      <c r="D318" s="23"/>
      <c r="E318" s="14"/>
      <c r="F318" s="14"/>
      <c r="G318" s="107"/>
      <c r="H318" s="107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1"/>
      <c r="AL318" s="14"/>
    </row>
    <row r="319" spans="1:38" s="11" customFormat="1" x14ac:dyDescent="0.2">
      <c r="A319" s="14"/>
      <c r="B319" s="14"/>
      <c r="C319" s="14"/>
      <c r="D319" s="23"/>
      <c r="E319" s="14"/>
      <c r="F319" s="14"/>
      <c r="G319" s="107"/>
      <c r="H319" s="107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1"/>
      <c r="AL319" s="14"/>
    </row>
    <row r="320" spans="1:38" s="11" customFormat="1" x14ac:dyDescent="0.2">
      <c r="A320" s="14"/>
      <c r="B320" s="14"/>
      <c r="C320" s="14"/>
      <c r="D320" s="23"/>
      <c r="E320" s="14"/>
      <c r="F320" s="14"/>
      <c r="G320" s="107"/>
      <c r="H320" s="107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1"/>
      <c r="AL320" s="14"/>
    </row>
    <row r="321" spans="1:38" s="11" customFormat="1" x14ac:dyDescent="0.2">
      <c r="A321" s="14"/>
      <c r="B321" s="14"/>
      <c r="C321" s="14"/>
      <c r="D321" s="23"/>
      <c r="E321" s="14"/>
      <c r="F321" s="14"/>
      <c r="G321" s="107"/>
      <c r="H321" s="107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1"/>
      <c r="AL321" s="14"/>
    </row>
    <row r="322" spans="1:38" s="11" customFormat="1" x14ac:dyDescent="0.2">
      <c r="A322" s="14"/>
      <c r="B322" s="14"/>
      <c r="C322" s="14"/>
      <c r="D322" s="23"/>
      <c r="E322" s="14"/>
      <c r="F322" s="14"/>
      <c r="G322" s="107"/>
      <c r="H322" s="107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1"/>
      <c r="AL322" s="14"/>
    </row>
    <row r="323" spans="1:38" s="11" customFormat="1" x14ac:dyDescent="0.2">
      <c r="A323" s="14"/>
      <c r="B323" s="14"/>
      <c r="C323" s="14"/>
      <c r="D323" s="23"/>
      <c r="E323" s="14"/>
      <c r="F323" s="14"/>
      <c r="G323" s="107"/>
      <c r="H323" s="107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1"/>
      <c r="AL323" s="14"/>
    </row>
    <row r="324" spans="1:38" s="11" customFormat="1" x14ac:dyDescent="0.2">
      <c r="A324" s="14"/>
      <c r="B324" s="14"/>
      <c r="C324" s="14"/>
      <c r="D324" s="23"/>
      <c r="E324" s="14"/>
      <c r="F324" s="14"/>
      <c r="G324" s="107"/>
      <c r="H324" s="107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1"/>
      <c r="AL324" s="14"/>
    </row>
    <row r="325" spans="1:38" s="11" customFormat="1" x14ac:dyDescent="0.2">
      <c r="A325" s="14"/>
      <c r="B325" s="14"/>
      <c r="C325" s="14"/>
      <c r="D325" s="23"/>
      <c r="E325" s="14"/>
      <c r="F325" s="14"/>
      <c r="G325" s="107"/>
      <c r="H325" s="107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1"/>
      <c r="AL325" s="14"/>
    </row>
    <row r="326" spans="1:38" s="11" customFormat="1" x14ac:dyDescent="0.2">
      <c r="A326" s="14"/>
      <c r="B326" s="14"/>
      <c r="C326" s="14"/>
      <c r="D326" s="23"/>
      <c r="E326" s="14"/>
      <c r="F326" s="14"/>
      <c r="G326" s="107"/>
      <c r="H326" s="107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1"/>
      <c r="AL326" s="14"/>
    </row>
    <row r="327" spans="1:38" s="11" customFormat="1" x14ac:dyDescent="0.2">
      <c r="A327" s="14"/>
      <c r="B327" s="14"/>
      <c r="C327" s="14"/>
      <c r="D327" s="23"/>
      <c r="E327" s="14"/>
      <c r="F327" s="14"/>
      <c r="G327" s="107"/>
      <c r="H327" s="107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1"/>
      <c r="AL327" s="14"/>
    </row>
    <row r="328" spans="1:38" s="11" customFormat="1" x14ac:dyDescent="0.2">
      <c r="A328" s="14"/>
      <c r="B328" s="14"/>
      <c r="C328" s="14"/>
      <c r="D328" s="23"/>
      <c r="E328" s="14"/>
      <c r="F328" s="14"/>
      <c r="G328" s="107"/>
      <c r="H328" s="107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1"/>
      <c r="AL328" s="14"/>
    </row>
    <row r="329" spans="1:38" s="11" customFormat="1" x14ac:dyDescent="0.2">
      <c r="A329" s="14"/>
      <c r="B329" s="14"/>
      <c r="C329" s="14"/>
      <c r="D329" s="23"/>
      <c r="E329" s="14"/>
      <c r="F329" s="14"/>
      <c r="G329" s="107"/>
      <c r="H329" s="107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1"/>
      <c r="AL329" s="14"/>
    </row>
    <row r="330" spans="1:38" s="11" customFormat="1" x14ac:dyDescent="0.2">
      <c r="A330" s="14"/>
      <c r="B330" s="14"/>
      <c r="C330" s="14"/>
      <c r="D330" s="23"/>
      <c r="E330" s="14"/>
      <c r="F330" s="14"/>
      <c r="G330" s="107"/>
      <c r="H330" s="107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1"/>
      <c r="AL330" s="14"/>
    </row>
    <row r="331" spans="1:38" s="11" customFormat="1" x14ac:dyDescent="0.2">
      <c r="A331" s="14"/>
      <c r="B331" s="14"/>
      <c r="C331" s="14"/>
      <c r="D331" s="23"/>
      <c r="E331" s="14"/>
      <c r="F331" s="14"/>
      <c r="G331" s="107"/>
      <c r="H331" s="107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1"/>
      <c r="AL331" s="14"/>
    </row>
    <row r="332" spans="1:38" s="11" customFormat="1" x14ac:dyDescent="0.2">
      <c r="A332" s="14"/>
      <c r="B332" s="14"/>
      <c r="C332" s="14"/>
      <c r="D332" s="23"/>
      <c r="E332" s="14"/>
      <c r="F332" s="14"/>
      <c r="G332" s="107"/>
      <c r="H332" s="107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1"/>
      <c r="AL332" s="14"/>
    </row>
    <row r="333" spans="1:38" s="11" customFormat="1" x14ac:dyDescent="0.2">
      <c r="A333" s="14"/>
      <c r="B333" s="14"/>
      <c r="C333" s="14"/>
      <c r="D333" s="23"/>
      <c r="E333" s="14"/>
      <c r="F333" s="14"/>
      <c r="G333" s="107"/>
      <c r="H333" s="107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1"/>
      <c r="AL333" s="14"/>
    </row>
    <row r="334" spans="1:38" s="11" customFormat="1" x14ac:dyDescent="0.2">
      <c r="A334" s="14"/>
      <c r="B334" s="14"/>
      <c r="C334" s="14"/>
      <c r="D334" s="23"/>
      <c r="E334" s="14"/>
      <c r="F334" s="14"/>
      <c r="G334" s="107"/>
      <c r="H334" s="107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1"/>
      <c r="AL334" s="14"/>
    </row>
    <row r="335" spans="1:38" s="11" customFormat="1" x14ac:dyDescent="0.2">
      <c r="A335" s="14"/>
      <c r="B335" s="14"/>
      <c r="C335" s="14"/>
      <c r="D335" s="23"/>
      <c r="E335" s="14"/>
      <c r="F335" s="14"/>
      <c r="G335" s="107"/>
      <c r="H335" s="107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1"/>
      <c r="AL335" s="14"/>
    </row>
    <row r="336" spans="1:38" s="11" customFormat="1" x14ac:dyDescent="0.2">
      <c r="A336" s="14"/>
      <c r="B336" s="14"/>
      <c r="C336" s="14"/>
      <c r="D336" s="23"/>
      <c r="E336" s="14"/>
      <c r="F336" s="14"/>
      <c r="G336" s="107"/>
      <c r="H336" s="107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1"/>
      <c r="AL336" s="14"/>
    </row>
    <row r="337" spans="1:38" s="11" customFormat="1" x14ac:dyDescent="0.2">
      <c r="A337" s="14"/>
      <c r="B337" s="14"/>
      <c r="C337" s="14"/>
      <c r="D337" s="23"/>
      <c r="E337" s="14"/>
      <c r="F337" s="14"/>
      <c r="G337" s="107"/>
      <c r="H337" s="107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1"/>
      <c r="AL337" s="14"/>
    </row>
    <row r="338" spans="1:38" s="11" customFormat="1" x14ac:dyDescent="0.2">
      <c r="A338" s="14"/>
      <c r="B338" s="14"/>
      <c r="C338" s="14"/>
      <c r="D338" s="23"/>
      <c r="E338" s="14"/>
      <c r="F338" s="14"/>
      <c r="G338" s="107"/>
      <c r="H338" s="107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1"/>
      <c r="AL338" s="14"/>
    </row>
    <row r="339" spans="1:38" s="11" customFormat="1" x14ac:dyDescent="0.2">
      <c r="A339" s="14"/>
      <c r="B339" s="14"/>
      <c r="C339" s="14"/>
      <c r="D339" s="23"/>
      <c r="E339" s="14"/>
      <c r="F339" s="14"/>
      <c r="G339" s="107"/>
      <c r="H339" s="107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1"/>
      <c r="AL339" s="14"/>
    </row>
    <row r="340" spans="1:38" s="11" customFormat="1" x14ac:dyDescent="0.2">
      <c r="A340" s="14"/>
      <c r="B340" s="14"/>
      <c r="C340" s="14"/>
      <c r="D340" s="23"/>
      <c r="E340" s="14"/>
      <c r="F340" s="14"/>
      <c r="G340" s="107"/>
      <c r="H340" s="107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1"/>
      <c r="AL340" s="14"/>
    </row>
    <row r="341" spans="1:38" s="11" customFormat="1" x14ac:dyDescent="0.2">
      <c r="A341" s="14"/>
      <c r="B341" s="14"/>
      <c r="C341" s="14"/>
      <c r="D341" s="23"/>
      <c r="E341" s="14"/>
      <c r="F341" s="14"/>
      <c r="G341" s="107"/>
      <c r="H341" s="107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1"/>
      <c r="AL341" s="14"/>
    </row>
    <row r="342" spans="1:38" s="11" customFormat="1" x14ac:dyDescent="0.2">
      <c r="A342" s="14"/>
      <c r="B342" s="14"/>
      <c r="C342" s="14"/>
      <c r="D342" s="23"/>
      <c r="E342" s="14"/>
      <c r="F342" s="14"/>
      <c r="G342" s="107"/>
      <c r="H342" s="107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1"/>
      <c r="AL342" s="14"/>
    </row>
    <row r="343" spans="1:38" s="11" customFormat="1" x14ac:dyDescent="0.2">
      <c r="A343" s="14"/>
      <c r="B343" s="14"/>
      <c r="C343" s="14"/>
      <c r="D343" s="23"/>
      <c r="E343" s="14"/>
      <c r="F343" s="14"/>
      <c r="G343" s="107"/>
      <c r="H343" s="107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1"/>
      <c r="AL343" s="14"/>
    </row>
    <row r="344" spans="1:38" s="11" customFormat="1" x14ac:dyDescent="0.2">
      <c r="A344" s="14"/>
      <c r="B344" s="14"/>
      <c r="C344" s="14"/>
      <c r="D344" s="23"/>
      <c r="E344" s="14"/>
      <c r="F344" s="14"/>
      <c r="G344" s="107"/>
      <c r="H344" s="107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1"/>
      <c r="AL344" s="14"/>
    </row>
    <row r="345" spans="1:38" s="11" customFormat="1" x14ac:dyDescent="0.2">
      <c r="A345" s="14"/>
      <c r="B345" s="14"/>
      <c r="C345" s="14"/>
      <c r="D345" s="23"/>
      <c r="E345" s="14"/>
      <c r="F345" s="14"/>
      <c r="G345" s="107"/>
      <c r="H345" s="107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1"/>
      <c r="AL345" s="14"/>
    </row>
    <row r="346" spans="1:38" s="11" customFormat="1" x14ac:dyDescent="0.2">
      <c r="A346" s="14"/>
      <c r="B346" s="14"/>
      <c r="C346" s="14"/>
      <c r="D346" s="23"/>
      <c r="E346" s="14"/>
      <c r="F346" s="14"/>
      <c r="G346" s="107"/>
      <c r="H346" s="107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1"/>
      <c r="AL346" s="14"/>
    </row>
    <row r="347" spans="1:38" s="11" customFormat="1" x14ac:dyDescent="0.2">
      <c r="A347" s="14"/>
      <c r="B347" s="14"/>
      <c r="C347" s="14"/>
      <c r="D347" s="23"/>
      <c r="E347" s="14"/>
      <c r="F347" s="14"/>
      <c r="G347" s="107"/>
      <c r="H347" s="107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1"/>
      <c r="AL347" s="14"/>
    </row>
    <row r="348" spans="1:38" s="11" customFormat="1" x14ac:dyDescent="0.2">
      <c r="A348" s="14"/>
      <c r="B348" s="14"/>
      <c r="C348" s="14"/>
      <c r="D348" s="23"/>
      <c r="E348" s="14"/>
      <c r="F348" s="14"/>
      <c r="G348" s="107"/>
      <c r="H348" s="107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1"/>
      <c r="AL348" s="14"/>
    </row>
    <row r="349" spans="1:38" s="11" customFormat="1" x14ac:dyDescent="0.2">
      <c r="A349" s="14"/>
      <c r="B349" s="14"/>
      <c r="C349" s="14"/>
      <c r="D349" s="23"/>
      <c r="E349" s="14"/>
      <c r="F349" s="14"/>
      <c r="G349" s="107"/>
      <c r="H349" s="107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1"/>
      <c r="AL349" s="14"/>
    </row>
    <row r="350" spans="1:38" s="11" customFormat="1" x14ac:dyDescent="0.2">
      <c r="A350" s="14"/>
      <c r="B350" s="14"/>
      <c r="C350" s="14"/>
      <c r="D350" s="23"/>
      <c r="E350" s="14"/>
      <c r="F350" s="14"/>
      <c r="G350" s="107"/>
      <c r="H350" s="107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1"/>
      <c r="AL350" s="14"/>
    </row>
    <row r="351" spans="1:38" s="11" customFormat="1" x14ac:dyDescent="0.2">
      <c r="A351" s="14"/>
      <c r="B351" s="14"/>
      <c r="C351" s="14"/>
      <c r="D351" s="23"/>
      <c r="E351" s="14"/>
      <c r="F351" s="14"/>
      <c r="G351" s="107"/>
      <c r="H351" s="107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1"/>
      <c r="AL351" s="14"/>
    </row>
    <row r="352" spans="1:38" s="11" customFormat="1" x14ac:dyDescent="0.2">
      <c r="A352" s="14"/>
      <c r="B352" s="14"/>
      <c r="C352" s="14"/>
      <c r="D352" s="23"/>
      <c r="E352" s="14"/>
      <c r="F352" s="14"/>
      <c r="G352" s="107"/>
      <c r="H352" s="107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1"/>
      <c r="AL352" s="14"/>
    </row>
    <row r="353" spans="1:38" s="11" customFormat="1" x14ac:dyDescent="0.2">
      <c r="A353" s="14"/>
      <c r="B353" s="14"/>
      <c r="C353" s="14"/>
      <c r="D353" s="23"/>
      <c r="E353" s="14"/>
      <c r="F353" s="14"/>
      <c r="G353" s="107"/>
      <c r="H353" s="107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1"/>
      <c r="AL353" s="14"/>
    </row>
    <row r="354" spans="1:38" s="11" customFormat="1" x14ac:dyDescent="0.2">
      <c r="A354" s="14"/>
      <c r="B354" s="14"/>
      <c r="C354" s="14"/>
      <c r="D354" s="23"/>
      <c r="E354" s="14"/>
      <c r="F354" s="14"/>
      <c r="G354" s="107"/>
      <c r="H354" s="107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1"/>
      <c r="AL354" s="14"/>
    </row>
    <row r="355" spans="1:38" s="11" customFormat="1" x14ac:dyDescent="0.2">
      <c r="A355" s="14"/>
      <c r="B355" s="14"/>
      <c r="C355" s="14"/>
      <c r="D355" s="23"/>
      <c r="E355" s="14"/>
      <c r="F355" s="14"/>
      <c r="G355" s="107"/>
      <c r="H355" s="107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1"/>
      <c r="AL355" s="14"/>
    </row>
    <row r="356" spans="1:38" s="11" customFormat="1" x14ac:dyDescent="0.2">
      <c r="A356" s="14"/>
      <c r="B356" s="14"/>
      <c r="C356" s="14"/>
      <c r="D356" s="23"/>
      <c r="E356" s="14"/>
      <c r="F356" s="14"/>
      <c r="G356" s="107"/>
      <c r="H356" s="107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1"/>
      <c r="AL356" s="14"/>
    </row>
    <row r="357" spans="1:38" s="11" customFormat="1" x14ac:dyDescent="0.2">
      <c r="A357" s="14"/>
      <c r="B357" s="14"/>
      <c r="C357" s="14"/>
      <c r="D357" s="23"/>
      <c r="E357" s="14"/>
      <c r="F357" s="14"/>
      <c r="G357" s="107"/>
      <c r="H357" s="107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1"/>
      <c r="AL357" s="14"/>
    </row>
    <row r="358" spans="1:38" s="11" customFormat="1" x14ac:dyDescent="0.2">
      <c r="A358" s="14"/>
      <c r="B358" s="14"/>
      <c r="C358" s="14"/>
      <c r="D358" s="23"/>
      <c r="E358" s="14"/>
      <c r="F358" s="14"/>
      <c r="G358" s="107"/>
      <c r="H358" s="107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1"/>
      <c r="AL358" s="14"/>
    </row>
    <row r="359" spans="1:38" s="11" customFormat="1" x14ac:dyDescent="0.2">
      <c r="A359" s="14"/>
      <c r="B359" s="14"/>
      <c r="C359" s="14"/>
      <c r="D359" s="23"/>
      <c r="E359" s="14"/>
      <c r="F359" s="14"/>
      <c r="G359" s="107"/>
      <c r="H359" s="107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1"/>
      <c r="AL359" s="14"/>
    </row>
    <row r="360" spans="1:38" s="11" customFormat="1" x14ac:dyDescent="0.2">
      <c r="A360" s="14"/>
      <c r="B360" s="14"/>
      <c r="C360" s="14"/>
      <c r="D360" s="23"/>
      <c r="E360" s="14"/>
      <c r="F360" s="14"/>
      <c r="G360" s="107"/>
      <c r="H360" s="107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1"/>
      <c r="AL360" s="14"/>
    </row>
    <row r="361" spans="1:38" s="11" customFormat="1" x14ac:dyDescent="0.2">
      <c r="A361" s="14"/>
      <c r="B361" s="14"/>
      <c r="C361" s="14"/>
      <c r="D361" s="23"/>
      <c r="E361" s="14"/>
      <c r="F361" s="14"/>
      <c r="G361" s="107"/>
      <c r="H361" s="107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1"/>
      <c r="AL361" s="14"/>
    </row>
    <row r="362" spans="1:38" s="11" customFormat="1" x14ac:dyDescent="0.2">
      <c r="A362" s="14"/>
      <c r="B362" s="14"/>
      <c r="C362" s="14"/>
      <c r="D362" s="23"/>
      <c r="E362" s="14"/>
      <c r="F362" s="14"/>
      <c r="G362" s="107"/>
      <c r="H362" s="107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1"/>
      <c r="AL362" s="14"/>
    </row>
    <row r="363" spans="1:38" s="11" customFormat="1" x14ac:dyDescent="0.2">
      <c r="A363" s="14"/>
      <c r="B363" s="14"/>
      <c r="C363" s="14"/>
      <c r="D363" s="23"/>
      <c r="E363" s="14"/>
      <c r="F363" s="14"/>
      <c r="G363" s="107"/>
      <c r="H363" s="107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1"/>
      <c r="AL363" s="14"/>
    </row>
    <row r="364" spans="1:38" s="11" customFormat="1" x14ac:dyDescent="0.2">
      <c r="A364" s="14"/>
      <c r="B364" s="14"/>
      <c r="C364" s="14"/>
      <c r="D364" s="23"/>
      <c r="E364" s="14"/>
      <c r="F364" s="14"/>
      <c r="G364" s="107"/>
      <c r="H364" s="107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1"/>
      <c r="AL364" s="14"/>
    </row>
    <row r="365" spans="1:38" s="11" customFormat="1" x14ac:dyDescent="0.2">
      <c r="A365" s="14"/>
      <c r="B365" s="14"/>
      <c r="C365" s="14"/>
      <c r="D365" s="23"/>
      <c r="E365" s="14"/>
      <c r="F365" s="14"/>
      <c r="G365" s="107"/>
      <c r="H365" s="107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1"/>
      <c r="AL365" s="14"/>
    </row>
    <row r="366" spans="1:38" s="11" customFormat="1" x14ac:dyDescent="0.2">
      <c r="A366" s="14"/>
      <c r="B366" s="14"/>
      <c r="C366" s="14"/>
      <c r="D366" s="23"/>
      <c r="E366" s="14"/>
      <c r="F366" s="14"/>
      <c r="G366" s="107"/>
      <c r="H366" s="107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1"/>
      <c r="AL366" s="14"/>
    </row>
    <row r="367" spans="1:38" s="11" customFormat="1" x14ac:dyDescent="0.2">
      <c r="A367" s="14"/>
      <c r="B367" s="14"/>
      <c r="C367" s="14"/>
      <c r="D367" s="23"/>
      <c r="E367" s="14"/>
      <c r="F367" s="14"/>
      <c r="G367" s="107"/>
      <c r="H367" s="107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1"/>
      <c r="AL367" s="14"/>
    </row>
    <row r="368" spans="1:38" s="11" customFormat="1" x14ac:dyDescent="0.2">
      <c r="A368" s="14"/>
      <c r="B368" s="14"/>
      <c r="C368" s="14"/>
      <c r="D368" s="23"/>
      <c r="E368" s="14"/>
      <c r="F368" s="14"/>
      <c r="G368" s="107"/>
      <c r="H368" s="107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1"/>
      <c r="AL368" s="14"/>
    </row>
    <row r="369" spans="1:38" s="11" customFormat="1" x14ac:dyDescent="0.2">
      <c r="A369" s="14"/>
      <c r="B369" s="14"/>
      <c r="C369" s="14"/>
      <c r="D369" s="23"/>
      <c r="E369" s="14"/>
      <c r="F369" s="14"/>
      <c r="G369" s="107"/>
      <c r="H369" s="107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1"/>
      <c r="AL369" s="14"/>
    </row>
    <row r="370" spans="1:38" s="11" customFormat="1" x14ac:dyDescent="0.2">
      <c r="A370" s="14"/>
      <c r="B370" s="14"/>
      <c r="C370" s="14"/>
      <c r="D370" s="23"/>
      <c r="E370" s="14"/>
      <c r="F370" s="14"/>
      <c r="G370" s="107"/>
      <c r="H370" s="107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1"/>
      <c r="AL370" s="14"/>
    </row>
    <row r="371" spans="1:38" s="11" customFormat="1" x14ac:dyDescent="0.2">
      <c r="A371" s="14"/>
      <c r="B371" s="14"/>
      <c r="C371" s="14"/>
      <c r="D371" s="23"/>
      <c r="E371" s="14"/>
      <c r="F371" s="14"/>
      <c r="G371" s="107"/>
      <c r="H371" s="107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1"/>
      <c r="AL371" s="14"/>
    </row>
    <row r="372" spans="1:38" s="11" customFormat="1" x14ac:dyDescent="0.2">
      <c r="A372" s="14"/>
      <c r="B372" s="14"/>
      <c r="C372" s="14"/>
      <c r="D372" s="23"/>
      <c r="E372" s="14"/>
      <c r="F372" s="14"/>
      <c r="G372" s="107"/>
      <c r="H372" s="107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1"/>
      <c r="AL372" s="14"/>
    </row>
    <row r="373" spans="1:38" s="11" customFormat="1" x14ac:dyDescent="0.2">
      <c r="A373" s="14"/>
      <c r="B373" s="14"/>
      <c r="C373" s="14"/>
      <c r="D373" s="23"/>
      <c r="E373" s="14"/>
      <c r="F373" s="14"/>
      <c r="G373" s="107"/>
      <c r="H373" s="107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1"/>
      <c r="AL373" s="14"/>
    </row>
    <row r="374" spans="1:38" s="11" customFormat="1" x14ac:dyDescent="0.2">
      <c r="A374" s="14"/>
      <c r="B374" s="14"/>
      <c r="C374" s="14"/>
      <c r="D374" s="23"/>
      <c r="E374" s="14"/>
      <c r="F374" s="14"/>
      <c r="G374" s="107"/>
      <c r="H374" s="107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1"/>
      <c r="AL374" s="14"/>
    </row>
    <row r="375" spans="1:38" s="11" customFormat="1" x14ac:dyDescent="0.2">
      <c r="A375" s="14"/>
      <c r="B375" s="14"/>
      <c r="C375" s="14"/>
      <c r="D375" s="23"/>
      <c r="E375" s="14"/>
      <c r="F375" s="14"/>
      <c r="G375" s="107"/>
      <c r="H375" s="107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1"/>
      <c r="AL375" s="14"/>
    </row>
    <row r="376" spans="1:38" s="11" customFormat="1" x14ac:dyDescent="0.2">
      <c r="A376" s="14"/>
      <c r="B376" s="14"/>
      <c r="C376" s="14"/>
      <c r="D376" s="23"/>
      <c r="E376" s="14"/>
      <c r="F376" s="14"/>
      <c r="G376" s="107"/>
      <c r="H376" s="107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1"/>
      <c r="AL376" s="14"/>
    </row>
    <row r="377" spans="1:38" s="11" customFormat="1" x14ac:dyDescent="0.2">
      <c r="A377" s="14"/>
      <c r="B377" s="14"/>
      <c r="C377" s="14"/>
      <c r="D377" s="23"/>
      <c r="E377" s="14"/>
      <c r="F377" s="14"/>
      <c r="G377" s="107"/>
      <c r="H377" s="107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1"/>
      <c r="AL377" s="14"/>
    </row>
    <row r="378" spans="1:38" s="11" customFormat="1" x14ac:dyDescent="0.2">
      <c r="A378" s="14"/>
      <c r="B378" s="14"/>
      <c r="C378" s="14"/>
      <c r="D378" s="23"/>
      <c r="E378" s="14"/>
      <c r="F378" s="14"/>
      <c r="G378" s="107"/>
      <c r="H378" s="107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1"/>
      <c r="AL378" s="14"/>
    </row>
    <row r="379" spans="1:38" s="11" customFormat="1" x14ac:dyDescent="0.2">
      <c r="A379" s="14"/>
      <c r="B379" s="14"/>
      <c r="C379" s="14"/>
      <c r="D379" s="23"/>
      <c r="E379" s="14"/>
      <c r="F379" s="14"/>
      <c r="G379" s="107"/>
      <c r="H379" s="107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1"/>
      <c r="AL379" s="14"/>
    </row>
    <row r="380" spans="1:38" s="11" customFormat="1" x14ac:dyDescent="0.2">
      <c r="A380" s="14"/>
      <c r="B380" s="14"/>
      <c r="C380" s="14"/>
      <c r="D380" s="23"/>
      <c r="E380" s="14"/>
      <c r="F380" s="14"/>
      <c r="G380" s="107"/>
      <c r="H380" s="107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1"/>
      <c r="AL380" s="14"/>
    </row>
    <row r="381" spans="1:38" s="11" customFormat="1" x14ac:dyDescent="0.2">
      <c r="A381" s="14"/>
      <c r="B381" s="14"/>
      <c r="C381" s="14"/>
      <c r="D381" s="23"/>
      <c r="E381" s="14"/>
      <c r="F381" s="14"/>
      <c r="G381" s="107"/>
      <c r="H381" s="107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1"/>
      <c r="AL381" s="14"/>
    </row>
    <row r="382" spans="1:38" s="11" customFormat="1" x14ac:dyDescent="0.2">
      <c r="A382" s="14"/>
      <c r="B382" s="14"/>
      <c r="C382" s="14"/>
      <c r="D382" s="23"/>
      <c r="E382" s="14"/>
      <c r="F382" s="14"/>
      <c r="G382" s="107"/>
      <c r="H382" s="107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1"/>
      <c r="AL382" s="14"/>
    </row>
    <row r="383" spans="1:38" s="11" customFormat="1" x14ac:dyDescent="0.2">
      <c r="A383" s="14"/>
      <c r="B383" s="14"/>
      <c r="C383" s="14"/>
      <c r="D383" s="23"/>
      <c r="E383" s="14"/>
      <c r="F383" s="14"/>
      <c r="G383" s="107"/>
      <c r="H383" s="107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1"/>
      <c r="AL383" s="14"/>
    </row>
    <row r="384" spans="1:38" s="11" customFormat="1" x14ac:dyDescent="0.2">
      <c r="A384" s="14"/>
      <c r="B384" s="14"/>
      <c r="C384" s="14"/>
      <c r="D384" s="23"/>
      <c r="E384" s="14"/>
      <c r="F384" s="14"/>
      <c r="G384" s="107"/>
      <c r="H384" s="107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1"/>
      <c r="AL384" s="14"/>
    </row>
    <row r="385" spans="1:38" s="11" customFormat="1" x14ac:dyDescent="0.2">
      <c r="A385" s="14"/>
      <c r="B385" s="14"/>
      <c r="C385" s="14"/>
      <c r="D385" s="23"/>
      <c r="E385" s="14"/>
      <c r="F385" s="14"/>
      <c r="G385" s="107"/>
      <c r="H385" s="107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1"/>
      <c r="AL385" s="14"/>
    </row>
    <row r="386" spans="1:38" s="11" customFormat="1" x14ac:dyDescent="0.2">
      <c r="A386" s="14"/>
      <c r="B386" s="14"/>
      <c r="C386" s="14"/>
      <c r="D386" s="23"/>
      <c r="E386" s="14"/>
      <c r="F386" s="14"/>
      <c r="G386" s="107"/>
      <c r="H386" s="107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1"/>
      <c r="AL386" s="14"/>
    </row>
    <row r="387" spans="1:38" s="11" customFormat="1" x14ac:dyDescent="0.2">
      <c r="A387" s="14"/>
      <c r="B387" s="14"/>
      <c r="C387" s="14"/>
      <c r="D387" s="23"/>
      <c r="E387" s="14"/>
      <c r="F387" s="14"/>
      <c r="G387" s="107"/>
      <c r="H387" s="107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1"/>
      <c r="AL387" s="14"/>
    </row>
    <row r="388" spans="1:38" s="11" customFormat="1" x14ac:dyDescent="0.2">
      <c r="A388" s="14"/>
      <c r="B388" s="14"/>
      <c r="C388" s="14"/>
      <c r="D388" s="23"/>
      <c r="E388" s="14"/>
      <c r="F388" s="14"/>
      <c r="G388" s="107"/>
      <c r="H388" s="107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1"/>
      <c r="AL388" s="14"/>
    </row>
    <row r="389" spans="1:38" s="11" customFormat="1" x14ac:dyDescent="0.2">
      <c r="A389" s="14"/>
      <c r="B389" s="14"/>
      <c r="C389" s="14"/>
      <c r="D389" s="23"/>
      <c r="E389" s="14"/>
      <c r="F389" s="14"/>
      <c r="G389" s="107"/>
      <c r="H389" s="107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1"/>
      <c r="AL389" s="14"/>
    </row>
    <row r="390" spans="1:38" s="11" customFormat="1" x14ac:dyDescent="0.2">
      <c r="A390" s="14"/>
      <c r="B390" s="14"/>
      <c r="C390" s="14"/>
      <c r="D390" s="23"/>
      <c r="E390" s="14"/>
      <c r="F390" s="14"/>
      <c r="G390" s="107"/>
      <c r="H390" s="107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1"/>
      <c r="AL390" s="14"/>
    </row>
    <row r="391" spans="1:38" s="11" customFormat="1" x14ac:dyDescent="0.2">
      <c r="A391" s="14"/>
      <c r="B391" s="14"/>
      <c r="C391" s="14"/>
      <c r="D391" s="23"/>
      <c r="E391" s="14"/>
      <c r="F391" s="14"/>
      <c r="G391" s="107"/>
      <c r="H391" s="107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1"/>
      <c r="AL391" s="14"/>
    </row>
    <row r="392" spans="1:38" s="11" customFormat="1" x14ac:dyDescent="0.2">
      <c r="A392" s="14"/>
      <c r="B392" s="14"/>
      <c r="C392" s="14"/>
      <c r="D392" s="23"/>
      <c r="E392" s="14"/>
      <c r="F392" s="14"/>
      <c r="G392" s="107"/>
      <c r="H392" s="107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1"/>
      <c r="AL392" s="14"/>
    </row>
    <row r="393" spans="1:38" s="11" customFormat="1" x14ac:dyDescent="0.2">
      <c r="A393" s="14"/>
      <c r="B393" s="14"/>
      <c r="C393" s="14"/>
      <c r="D393" s="23"/>
      <c r="E393" s="14"/>
      <c r="F393" s="14"/>
      <c r="G393" s="107"/>
      <c r="H393" s="107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1"/>
      <c r="AL393" s="14"/>
    </row>
    <row r="394" spans="1:38" s="11" customFormat="1" x14ac:dyDescent="0.2">
      <c r="A394" s="14"/>
      <c r="B394" s="14"/>
      <c r="C394" s="14"/>
      <c r="D394" s="23"/>
      <c r="E394" s="14"/>
      <c r="F394" s="14"/>
      <c r="G394" s="107"/>
      <c r="H394" s="107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1"/>
      <c r="AL394" s="14"/>
    </row>
    <row r="395" spans="1:38" s="11" customFormat="1" x14ac:dyDescent="0.2">
      <c r="A395" s="14"/>
      <c r="B395" s="14"/>
      <c r="C395" s="14"/>
      <c r="D395" s="23"/>
      <c r="E395" s="14"/>
      <c r="F395" s="14"/>
      <c r="G395" s="107"/>
      <c r="H395" s="107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1"/>
      <c r="AL395" s="14"/>
    </row>
    <row r="396" spans="1:38" s="11" customFormat="1" x14ac:dyDescent="0.2">
      <c r="A396" s="14"/>
      <c r="B396" s="14"/>
      <c r="C396" s="14"/>
      <c r="D396" s="23"/>
      <c r="E396" s="14"/>
      <c r="F396" s="14"/>
      <c r="G396" s="107"/>
      <c r="H396" s="107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1"/>
      <c r="AL396" s="14"/>
    </row>
    <row r="397" spans="1:38" s="11" customFormat="1" x14ac:dyDescent="0.2">
      <c r="A397" s="14"/>
      <c r="B397" s="14"/>
      <c r="C397" s="14"/>
      <c r="D397" s="23"/>
      <c r="E397" s="14"/>
      <c r="F397" s="14"/>
      <c r="G397" s="107"/>
      <c r="H397" s="107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1"/>
      <c r="AL397" s="14"/>
    </row>
    <row r="398" spans="1:38" s="11" customFormat="1" x14ac:dyDescent="0.2">
      <c r="A398" s="14"/>
      <c r="B398" s="14"/>
      <c r="C398" s="14"/>
      <c r="D398" s="23"/>
      <c r="E398" s="14"/>
      <c r="F398" s="14"/>
      <c r="G398" s="107"/>
      <c r="H398" s="107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1"/>
      <c r="AL398" s="14"/>
    </row>
    <row r="399" spans="1:38" s="11" customFormat="1" x14ac:dyDescent="0.2">
      <c r="A399" s="14"/>
      <c r="B399" s="14"/>
      <c r="C399" s="14"/>
      <c r="D399" s="23"/>
      <c r="E399" s="14"/>
      <c r="F399" s="14"/>
      <c r="G399" s="107"/>
      <c r="H399" s="107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1"/>
      <c r="AL399" s="14"/>
    </row>
    <row r="400" spans="1:38" s="11" customFormat="1" x14ac:dyDescent="0.2">
      <c r="A400" s="14"/>
      <c r="B400" s="14"/>
      <c r="C400" s="14"/>
      <c r="D400" s="23"/>
      <c r="E400" s="14"/>
      <c r="F400" s="14"/>
      <c r="G400" s="107"/>
      <c r="H400" s="107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1"/>
      <c r="AL400" s="14"/>
    </row>
    <row r="401" spans="1:38" s="11" customFormat="1" x14ac:dyDescent="0.2">
      <c r="A401" s="14"/>
      <c r="B401" s="14"/>
      <c r="C401" s="14"/>
      <c r="D401" s="23"/>
      <c r="E401" s="14"/>
      <c r="F401" s="14"/>
      <c r="G401" s="107"/>
      <c r="H401" s="107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1"/>
      <c r="AL401" s="14"/>
    </row>
    <row r="402" spans="1:38" s="11" customFormat="1" x14ac:dyDescent="0.2">
      <c r="A402" s="14"/>
      <c r="B402" s="14"/>
      <c r="C402" s="14"/>
      <c r="D402" s="23"/>
      <c r="E402" s="14"/>
      <c r="F402" s="14"/>
      <c r="G402" s="107"/>
      <c r="H402" s="107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1"/>
      <c r="AL402" s="14"/>
    </row>
    <row r="403" spans="1:38" s="11" customFormat="1" x14ac:dyDescent="0.2">
      <c r="A403" s="14"/>
      <c r="B403" s="14"/>
      <c r="C403" s="14"/>
      <c r="D403" s="23"/>
      <c r="E403" s="14"/>
      <c r="F403" s="14"/>
      <c r="G403" s="107"/>
      <c r="H403" s="107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1"/>
      <c r="AL403" s="14"/>
    </row>
    <row r="404" spans="1:38" s="11" customFormat="1" x14ac:dyDescent="0.2">
      <c r="A404" s="14"/>
      <c r="B404" s="14"/>
      <c r="C404" s="14"/>
      <c r="D404" s="23"/>
      <c r="E404" s="14"/>
      <c r="F404" s="14"/>
      <c r="G404" s="107"/>
      <c r="H404" s="107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1"/>
      <c r="AL404" s="14"/>
    </row>
    <row r="405" spans="1:38" s="11" customFormat="1" x14ac:dyDescent="0.2">
      <c r="A405" s="14"/>
      <c r="B405" s="14"/>
      <c r="C405" s="14"/>
      <c r="D405" s="23"/>
      <c r="E405" s="14"/>
      <c r="F405" s="14"/>
      <c r="G405" s="107"/>
      <c r="H405" s="107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1"/>
      <c r="AL405" s="14"/>
    </row>
    <row r="406" spans="1:38" s="11" customFormat="1" x14ac:dyDescent="0.2">
      <c r="A406" s="14"/>
      <c r="B406" s="14"/>
      <c r="C406" s="14"/>
      <c r="D406" s="23"/>
      <c r="E406" s="14"/>
      <c r="F406" s="14"/>
      <c r="G406" s="107"/>
      <c r="H406" s="107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1"/>
      <c r="AL406" s="14"/>
    </row>
    <row r="407" spans="1:38" s="11" customFormat="1" x14ac:dyDescent="0.2">
      <c r="A407" s="14"/>
      <c r="B407" s="14"/>
      <c r="C407" s="14"/>
      <c r="D407" s="23"/>
      <c r="E407" s="14"/>
      <c r="F407" s="14"/>
      <c r="G407" s="107"/>
      <c r="H407" s="107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1"/>
      <c r="AL407" s="14"/>
    </row>
    <row r="408" spans="1:38" s="11" customFormat="1" x14ac:dyDescent="0.2">
      <c r="A408" s="14"/>
      <c r="B408" s="14"/>
      <c r="C408" s="14"/>
      <c r="D408" s="23"/>
      <c r="E408" s="14"/>
      <c r="F408" s="14"/>
      <c r="G408" s="107"/>
      <c r="H408" s="107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1"/>
      <c r="AL408" s="14"/>
    </row>
    <row r="409" spans="1:38" s="11" customFormat="1" x14ac:dyDescent="0.2">
      <c r="A409" s="14"/>
      <c r="B409" s="14"/>
      <c r="C409" s="14"/>
      <c r="D409" s="23"/>
      <c r="E409" s="14"/>
      <c r="F409" s="14"/>
      <c r="G409" s="107"/>
      <c r="H409" s="107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1"/>
      <c r="AL409" s="14"/>
    </row>
    <row r="410" spans="1:38" s="11" customFormat="1" x14ac:dyDescent="0.2">
      <c r="A410" s="14"/>
      <c r="B410" s="14"/>
      <c r="C410" s="14"/>
      <c r="D410" s="23"/>
      <c r="E410" s="14"/>
      <c r="F410" s="14"/>
      <c r="G410" s="107"/>
      <c r="H410" s="107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1"/>
      <c r="AL410" s="14"/>
    </row>
    <row r="411" spans="1:38" s="11" customFormat="1" x14ac:dyDescent="0.2">
      <c r="A411" s="14"/>
      <c r="B411" s="14"/>
      <c r="C411" s="14"/>
      <c r="D411" s="23"/>
      <c r="E411" s="14"/>
      <c r="F411" s="14"/>
      <c r="G411" s="107"/>
      <c r="H411" s="107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1"/>
      <c r="AL411" s="14"/>
    </row>
    <row r="412" spans="1:38" s="11" customFormat="1" x14ac:dyDescent="0.2">
      <c r="A412" s="14"/>
      <c r="B412" s="14"/>
      <c r="C412" s="14"/>
      <c r="D412" s="23"/>
      <c r="E412" s="14"/>
      <c r="F412" s="14"/>
      <c r="G412" s="107"/>
      <c r="H412" s="107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1"/>
      <c r="AL412" s="14"/>
    </row>
    <row r="413" spans="1:38" s="11" customFormat="1" x14ac:dyDescent="0.2">
      <c r="A413" s="14"/>
      <c r="B413" s="14"/>
      <c r="C413" s="14"/>
      <c r="D413" s="23"/>
      <c r="E413" s="14"/>
      <c r="F413" s="14"/>
      <c r="G413" s="107"/>
      <c r="H413" s="107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1"/>
      <c r="AL413" s="14"/>
    </row>
    <row r="414" spans="1:38" s="11" customFormat="1" x14ac:dyDescent="0.2">
      <c r="A414" s="14"/>
      <c r="B414" s="14"/>
      <c r="C414" s="14"/>
      <c r="D414" s="23"/>
      <c r="E414" s="14"/>
      <c r="F414" s="14"/>
      <c r="G414" s="107"/>
      <c r="H414" s="107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1"/>
      <c r="AL414" s="14"/>
    </row>
    <row r="415" spans="1:38" s="11" customFormat="1" x14ac:dyDescent="0.2">
      <c r="A415" s="14"/>
      <c r="B415" s="14"/>
      <c r="C415" s="14"/>
      <c r="D415" s="23"/>
      <c r="E415" s="14"/>
      <c r="F415" s="14"/>
      <c r="G415" s="107"/>
      <c r="H415" s="107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1"/>
      <c r="AL415" s="14"/>
    </row>
    <row r="416" spans="1:38" s="11" customFormat="1" x14ac:dyDescent="0.2">
      <c r="A416" s="14"/>
      <c r="B416" s="14"/>
      <c r="C416" s="14"/>
      <c r="D416" s="23"/>
      <c r="E416" s="14"/>
      <c r="F416" s="14"/>
      <c r="G416" s="107"/>
      <c r="H416" s="107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1"/>
      <c r="AL416" s="14"/>
    </row>
    <row r="417" spans="1:38" s="11" customFormat="1" x14ac:dyDescent="0.2">
      <c r="A417" s="14"/>
      <c r="B417" s="14"/>
      <c r="C417" s="14"/>
      <c r="D417" s="23"/>
      <c r="E417" s="14"/>
      <c r="F417" s="14"/>
      <c r="G417" s="107"/>
      <c r="H417" s="107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1"/>
      <c r="AL417" s="14"/>
    </row>
    <row r="418" spans="1:38" s="11" customFormat="1" x14ac:dyDescent="0.2">
      <c r="A418" s="14"/>
      <c r="B418" s="14"/>
      <c r="C418" s="14"/>
      <c r="D418" s="23"/>
      <c r="E418" s="14"/>
      <c r="F418" s="14"/>
      <c r="G418" s="107"/>
      <c r="H418" s="107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1"/>
      <c r="AL418" s="14"/>
    </row>
    <row r="419" spans="1:38" s="11" customFormat="1" x14ac:dyDescent="0.2">
      <c r="A419" s="14"/>
      <c r="B419" s="14"/>
      <c r="C419" s="14"/>
      <c r="D419" s="23"/>
      <c r="E419" s="14"/>
      <c r="F419" s="14"/>
      <c r="G419" s="107"/>
      <c r="H419" s="107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1"/>
      <c r="AL419" s="14"/>
    </row>
    <row r="420" spans="1:38" s="11" customFormat="1" x14ac:dyDescent="0.2">
      <c r="A420" s="14"/>
      <c r="B420" s="14"/>
      <c r="C420" s="14"/>
      <c r="D420" s="23"/>
      <c r="E420" s="14"/>
      <c r="F420" s="14"/>
      <c r="G420" s="107"/>
      <c r="H420" s="107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1"/>
      <c r="AL420" s="14"/>
    </row>
    <row r="421" spans="1:38" s="11" customFormat="1" x14ac:dyDescent="0.2">
      <c r="A421" s="14"/>
      <c r="B421" s="14"/>
      <c r="C421" s="14"/>
      <c r="D421" s="23"/>
      <c r="E421" s="14"/>
      <c r="F421" s="14"/>
      <c r="G421" s="107"/>
      <c r="H421" s="107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1"/>
      <c r="AL421" s="14"/>
    </row>
    <row r="422" spans="1:38" s="11" customFormat="1" x14ac:dyDescent="0.2">
      <c r="A422" s="14"/>
      <c r="B422" s="14"/>
      <c r="C422" s="14"/>
      <c r="D422" s="23"/>
      <c r="E422" s="14"/>
      <c r="F422" s="14"/>
      <c r="G422" s="107"/>
      <c r="H422" s="107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1"/>
      <c r="AL422" s="14"/>
    </row>
    <row r="423" spans="1:38" s="11" customFormat="1" x14ac:dyDescent="0.2">
      <c r="A423" s="14"/>
      <c r="B423" s="14"/>
      <c r="C423" s="14"/>
      <c r="D423" s="23"/>
      <c r="E423" s="14"/>
      <c r="F423" s="14"/>
      <c r="G423" s="107"/>
      <c r="H423" s="107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1"/>
      <c r="AL423" s="14"/>
    </row>
    <row r="424" spans="1:38" s="11" customFormat="1" x14ac:dyDescent="0.2">
      <c r="A424" s="14"/>
      <c r="B424" s="14"/>
      <c r="C424" s="14"/>
      <c r="D424" s="23"/>
      <c r="E424" s="14"/>
      <c r="F424" s="14"/>
      <c r="G424" s="107"/>
      <c r="H424" s="107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1"/>
      <c r="AL424" s="14"/>
    </row>
    <row r="425" spans="1:38" s="11" customFormat="1" x14ac:dyDescent="0.2">
      <c r="A425" s="14"/>
      <c r="B425" s="14"/>
      <c r="C425" s="14"/>
      <c r="D425" s="23"/>
      <c r="E425" s="14"/>
      <c r="F425" s="14"/>
      <c r="G425" s="107"/>
      <c r="H425" s="107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1"/>
      <c r="AL425" s="14"/>
    </row>
    <row r="426" spans="1:38" s="11" customFormat="1" x14ac:dyDescent="0.2">
      <c r="A426" s="14"/>
      <c r="B426" s="14"/>
      <c r="C426" s="14"/>
      <c r="D426" s="23"/>
      <c r="E426" s="14"/>
      <c r="F426" s="14"/>
      <c r="G426" s="107"/>
      <c r="H426" s="107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1"/>
      <c r="AL426" s="14"/>
    </row>
    <row r="427" spans="1:38" s="11" customFormat="1" x14ac:dyDescent="0.2">
      <c r="A427" s="14"/>
      <c r="B427" s="14"/>
      <c r="C427" s="14"/>
      <c r="D427" s="23"/>
      <c r="E427" s="14"/>
      <c r="F427" s="14"/>
      <c r="G427" s="107"/>
      <c r="H427" s="107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1"/>
      <c r="AL427" s="14"/>
    </row>
    <row r="428" spans="1:38" s="11" customFormat="1" x14ac:dyDescent="0.2">
      <c r="A428" s="14"/>
      <c r="B428" s="14"/>
      <c r="C428" s="14"/>
      <c r="D428" s="23"/>
      <c r="E428" s="14"/>
      <c r="F428" s="14"/>
      <c r="G428" s="107"/>
      <c r="H428" s="107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1"/>
      <c r="AL428" s="14"/>
    </row>
    <row r="429" spans="1:38" s="11" customFormat="1" x14ac:dyDescent="0.2">
      <c r="A429" s="14"/>
      <c r="B429" s="14"/>
      <c r="C429" s="14"/>
      <c r="D429" s="23"/>
      <c r="E429" s="14"/>
      <c r="F429" s="14"/>
      <c r="G429" s="107"/>
      <c r="H429" s="107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1"/>
      <c r="AL429" s="14"/>
    </row>
    <row r="430" spans="1:38" s="11" customFormat="1" x14ac:dyDescent="0.2">
      <c r="A430" s="14"/>
      <c r="B430" s="14"/>
      <c r="C430" s="14"/>
      <c r="D430" s="23"/>
      <c r="E430" s="14"/>
      <c r="F430" s="14"/>
      <c r="G430" s="107"/>
      <c r="H430" s="107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1"/>
      <c r="AL430" s="14"/>
    </row>
    <row r="431" spans="1:38" s="11" customFormat="1" x14ac:dyDescent="0.2">
      <c r="A431" s="14"/>
      <c r="B431" s="14"/>
      <c r="C431" s="14"/>
      <c r="D431" s="23"/>
      <c r="E431" s="14"/>
      <c r="F431" s="14"/>
      <c r="G431" s="107"/>
      <c r="H431" s="107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1"/>
      <c r="AL431" s="14"/>
    </row>
    <row r="432" spans="1:38" s="11" customFormat="1" x14ac:dyDescent="0.2">
      <c r="A432" s="14"/>
      <c r="B432" s="14"/>
      <c r="C432" s="14"/>
      <c r="D432" s="23"/>
      <c r="E432" s="14"/>
      <c r="F432" s="14"/>
      <c r="G432" s="107"/>
      <c r="H432" s="107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1"/>
      <c r="AL432" s="14"/>
    </row>
    <row r="433" spans="1:38" s="11" customFormat="1" x14ac:dyDescent="0.2">
      <c r="A433" s="14"/>
      <c r="B433" s="14"/>
      <c r="C433" s="14"/>
      <c r="D433" s="23"/>
      <c r="E433" s="14"/>
      <c r="F433" s="14"/>
      <c r="G433" s="107"/>
      <c r="H433" s="107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1"/>
      <c r="AL433" s="14"/>
    </row>
    <row r="434" spans="1:38" s="11" customFormat="1" x14ac:dyDescent="0.2">
      <c r="A434" s="14"/>
      <c r="B434" s="14"/>
      <c r="C434" s="14"/>
      <c r="D434" s="23"/>
      <c r="E434" s="14"/>
      <c r="F434" s="14"/>
      <c r="G434" s="107"/>
      <c r="H434" s="107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1"/>
      <c r="AL434" s="14"/>
    </row>
    <row r="435" spans="1:38" s="11" customFormat="1" x14ac:dyDescent="0.2">
      <c r="A435" s="14"/>
      <c r="B435" s="14"/>
      <c r="C435" s="14"/>
      <c r="D435" s="23"/>
      <c r="E435" s="14"/>
      <c r="F435" s="14"/>
      <c r="G435" s="107"/>
      <c r="H435" s="107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1"/>
      <c r="AL435" s="14"/>
    </row>
    <row r="436" spans="1:38" s="11" customFormat="1" x14ac:dyDescent="0.2">
      <c r="A436" s="14"/>
      <c r="B436" s="14"/>
      <c r="C436" s="14"/>
      <c r="D436" s="23"/>
      <c r="E436" s="14"/>
      <c r="F436" s="14"/>
      <c r="G436" s="107"/>
      <c r="H436" s="107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1"/>
      <c r="AL436" s="14"/>
    </row>
    <row r="437" spans="1:38" s="11" customFormat="1" x14ac:dyDescent="0.2">
      <c r="A437" s="14"/>
      <c r="B437" s="14"/>
      <c r="C437" s="14"/>
      <c r="D437" s="23"/>
      <c r="E437" s="14"/>
      <c r="F437" s="14"/>
      <c r="G437" s="107"/>
      <c r="H437" s="107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1"/>
      <c r="AL437" s="14"/>
    </row>
    <row r="438" spans="1:38" s="11" customFormat="1" x14ac:dyDescent="0.2">
      <c r="A438" s="14"/>
      <c r="B438" s="14"/>
      <c r="C438" s="14"/>
      <c r="D438" s="23"/>
      <c r="E438" s="14"/>
      <c r="F438" s="14"/>
      <c r="G438" s="107"/>
      <c r="H438" s="107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1"/>
      <c r="AL438" s="14"/>
    </row>
    <row r="439" spans="1:38" s="11" customFormat="1" x14ac:dyDescent="0.2">
      <c r="A439" s="14"/>
      <c r="B439" s="14"/>
      <c r="C439" s="14"/>
      <c r="D439" s="23"/>
      <c r="E439" s="14"/>
      <c r="F439" s="14"/>
      <c r="G439" s="107"/>
      <c r="H439" s="107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1"/>
      <c r="AL439" s="14"/>
    </row>
    <row r="440" spans="1:38" s="11" customFormat="1" x14ac:dyDescent="0.2">
      <c r="A440" s="14"/>
      <c r="B440" s="14"/>
      <c r="C440" s="14"/>
      <c r="D440" s="23"/>
      <c r="E440" s="14"/>
      <c r="F440" s="14"/>
      <c r="G440" s="107"/>
      <c r="H440" s="107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1"/>
      <c r="AL440" s="14"/>
    </row>
    <row r="441" spans="1:38" s="11" customFormat="1" x14ac:dyDescent="0.2">
      <c r="A441" s="14"/>
      <c r="B441" s="14"/>
      <c r="C441" s="14"/>
      <c r="D441" s="23"/>
      <c r="E441" s="14"/>
      <c r="F441" s="14"/>
      <c r="G441" s="107"/>
      <c r="H441" s="107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1"/>
      <c r="AL441" s="14"/>
    </row>
    <row r="442" spans="1:38" s="11" customFormat="1" x14ac:dyDescent="0.2">
      <c r="A442" s="14"/>
      <c r="B442" s="14"/>
      <c r="C442" s="14"/>
      <c r="D442" s="23"/>
      <c r="E442" s="14"/>
      <c r="F442" s="14"/>
      <c r="G442" s="107"/>
      <c r="H442" s="107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1"/>
      <c r="AL442" s="14"/>
    </row>
    <row r="443" spans="1:38" s="11" customFormat="1" x14ac:dyDescent="0.2">
      <c r="A443" s="14"/>
      <c r="B443" s="14"/>
      <c r="C443" s="14"/>
      <c r="D443" s="23"/>
      <c r="E443" s="14"/>
      <c r="F443" s="14"/>
      <c r="G443" s="107"/>
      <c r="H443" s="107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1"/>
      <c r="AL443" s="14"/>
    </row>
    <row r="444" spans="1:38" s="11" customFormat="1" x14ac:dyDescent="0.2">
      <c r="A444" s="14"/>
      <c r="B444" s="14"/>
      <c r="C444" s="14"/>
      <c r="D444" s="23"/>
      <c r="E444" s="14"/>
      <c r="F444" s="14"/>
      <c r="G444" s="107"/>
      <c r="H444" s="107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1"/>
      <c r="AL444" s="14"/>
    </row>
    <row r="445" spans="1:38" s="11" customFormat="1" x14ac:dyDescent="0.2">
      <c r="A445" s="14"/>
      <c r="B445" s="14"/>
      <c r="C445" s="14"/>
      <c r="D445" s="23"/>
      <c r="E445" s="14"/>
      <c r="F445" s="14"/>
      <c r="G445" s="107"/>
      <c r="H445" s="107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1"/>
      <c r="AL445" s="14"/>
    </row>
    <row r="446" spans="1:38" s="11" customFormat="1" x14ac:dyDescent="0.2">
      <c r="A446" s="14"/>
      <c r="B446" s="14"/>
      <c r="C446" s="14"/>
      <c r="D446" s="23"/>
      <c r="E446" s="14"/>
      <c r="F446" s="14"/>
      <c r="G446" s="107"/>
      <c r="H446" s="107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1"/>
      <c r="AL446" s="14"/>
    </row>
    <row r="447" spans="1:38" s="11" customFormat="1" x14ac:dyDescent="0.2">
      <c r="A447" s="14"/>
      <c r="B447" s="14"/>
      <c r="C447" s="14"/>
      <c r="D447" s="23"/>
      <c r="E447" s="14"/>
      <c r="F447" s="14"/>
      <c r="G447" s="107"/>
      <c r="H447" s="107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1"/>
      <c r="AL447" s="14"/>
    </row>
    <row r="448" spans="1:38" s="11" customFormat="1" x14ac:dyDescent="0.2">
      <c r="A448" s="14"/>
      <c r="B448" s="14"/>
      <c r="C448" s="14"/>
      <c r="D448" s="23"/>
      <c r="E448" s="14"/>
      <c r="F448" s="14"/>
      <c r="G448" s="107"/>
      <c r="H448" s="107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1"/>
      <c r="AL448" s="14"/>
    </row>
    <row r="449" spans="1:38" s="11" customFormat="1" x14ac:dyDescent="0.2">
      <c r="A449" s="14"/>
      <c r="B449" s="14"/>
      <c r="C449" s="14"/>
      <c r="D449" s="23"/>
      <c r="E449" s="14"/>
      <c r="F449" s="14"/>
      <c r="G449" s="107"/>
      <c r="H449" s="107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1"/>
      <c r="AL449" s="14"/>
    </row>
    <row r="450" spans="1:38" s="11" customFormat="1" x14ac:dyDescent="0.2">
      <c r="A450" s="14"/>
      <c r="B450" s="14"/>
      <c r="C450" s="14"/>
      <c r="D450" s="23"/>
      <c r="E450" s="14"/>
      <c r="F450" s="14"/>
      <c r="G450" s="107"/>
      <c r="H450" s="107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1"/>
      <c r="AL450" s="14"/>
    </row>
    <row r="451" spans="1:38" s="11" customFormat="1" x14ac:dyDescent="0.2">
      <c r="A451" s="14"/>
      <c r="B451" s="14"/>
      <c r="C451" s="14"/>
      <c r="D451" s="23"/>
      <c r="E451" s="14"/>
      <c r="F451" s="14"/>
      <c r="G451" s="107"/>
      <c r="H451" s="107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1"/>
      <c r="AL451" s="14"/>
    </row>
    <row r="452" spans="1:38" s="11" customFormat="1" x14ac:dyDescent="0.2">
      <c r="A452" s="14"/>
      <c r="B452" s="14"/>
      <c r="C452" s="14"/>
      <c r="D452" s="23"/>
      <c r="E452" s="14"/>
      <c r="F452" s="14"/>
      <c r="G452" s="107"/>
      <c r="H452" s="107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1"/>
      <c r="AL452" s="14"/>
    </row>
    <row r="453" spans="1:38" s="11" customFormat="1" x14ac:dyDescent="0.2">
      <c r="A453" s="14"/>
      <c r="B453" s="14"/>
      <c r="C453" s="14"/>
      <c r="D453" s="23"/>
      <c r="E453" s="14"/>
      <c r="F453" s="14"/>
      <c r="G453" s="107"/>
      <c r="H453" s="107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1"/>
      <c r="AL453" s="14"/>
    </row>
    <row r="454" spans="1:38" s="11" customFormat="1" x14ac:dyDescent="0.2">
      <c r="A454" s="14"/>
      <c r="B454" s="14"/>
      <c r="C454" s="14"/>
      <c r="D454" s="23"/>
      <c r="E454" s="14"/>
      <c r="F454" s="14"/>
      <c r="G454" s="107"/>
      <c r="H454" s="107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1"/>
      <c r="AL454" s="14"/>
    </row>
    <row r="455" spans="1:38" s="11" customFormat="1" x14ac:dyDescent="0.2">
      <c r="A455" s="14"/>
      <c r="B455" s="14"/>
      <c r="C455" s="14"/>
      <c r="D455" s="23"/>
      <c r="E455" s="14"/>
      <c r="F455" s="14"/>
      <c r="G455" s="107"/>
      <c r="H455" s="107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1"/>
      <c r="AL455" s="14"/>
    </row>
    <row r="456" spans="1:38" s="11" customFormat="1" x14ac:dyDescent="0.2">
      <c r="A456" s="14"/>
      <c r="B456" s="14"/>
      <c r="C456" s="14"/>
      <c r="D456" s="23"/>
      <c r="E456" s="14"/>
      <c r="F456" s="14"/>
      <c r="G456" s="107"/>
      <c r="H456" s="107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1"/>
      <c r="AL456" s="14"/>
    </row>
    <row r="457" spans="1:38" s="11" customFormat="1" x14ac:dyDescent="0.2">
      <c r="A457" s="14"/>
      <c r="B457" s="14"/>
      <c r="C457" s="14"/>
      <c r="D457" s="23"/>
      <c r="E457" s="14"/>
      <c r="F457" s="14"/>
      <c r="G457" s="107"/>
      <c r="H457" s="107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1"/>
      <c r="AL457" s="14"/>
    </row>
    <row r="458" spans="1:38" s="11" customFormat="1" x14ac:dyDescent="0.2">
      <c r="A458" s="14"/>
      <c r="B458" s="14"/>
      <c r="C458" s="14"/>
      <c r="D458" s="23"/>
      <c r="E458" s="14"/>
      <c r="F458" s="14"/>
      <c r="G458" s="107"/>
      <c r="H458" s="107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1"/>
      <c r="AL458" s="14"/>
    </row>
    <row r="459" spans="1:38" s="11" customFormat="1" x14ac:dyDescent="0.2">
      <c r="A459" s="14"/>
      <c r="B459" s="14"/>
      <c r="C459" s="14"/>
      <c r="D459" s="23"/>
      <c r="E459" s="14"/>
      <c r="F459" s="14"/>
      <c r="G459" s="107"/>
      <c r="H459" s="107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1"/>
      <c r="AL459" s="14"/>
    </row>
    <row r="460" spans="1:38" s="11" customFormat="1" x14ac:dyDescent="0.2">
      <c r="A460" s="14"/>
      <c r="B460" s="14"/>
      <c r="C460" s="14"/>
      <c r="D460" s="23"/>
      <c r="E460" s="14"/>
      <c r="F460" s="14"/>
      <c r="G460" s="107"/>
      <c r="H460" s="107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1"/>
      <c r="AL460" s="14"/>
    </row>
    <row r="461" spans="1:38" s="11" customFormat="1" x14ac:dyDescent="0.2">
      <c r="A461" s="14"/>
      <c r="B461" s="14"/>
      <c r="C461" s="14"/>
      <c r="D461" s="23"/>
      <c r="E461" s="14"/>
      <c r="F461" s="14"/>
      <c r="G461" s="107"/>
      <c r="H461" s="107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1"/>
      <c r="AL461" s="14"/>
    </row>
    <row r="462" spans="1:38" s="11" customFormat="1" x14ac:dyDescent="0.2">
      <c r="A462" s="14"/>
      <c r="B462" s="14"/>
      <c r="C462" s="14"/>
      <c r="D462" s="23"/>
      <c r="E462" s="14"/>
      <c r="F462" s="14"/>
      <c r="G462" s="107"/>
      <c r="H462" s="107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1"/>
      <c r="AL462" s="14"/>
    </row>
    <row r="463" spans="1:38" s="11" customFormat="1" x14ac:dyDescent="0.2">
      <c r="A463" s="14"/>
      <c r="B463" s="14"/>
      <c r="C463" s="14"/>
      <c r="D463" s="23"/>
      <c r="E463" s="14"/>
      <c r="F463" s="14"/>
      <c r="G463" s="107"/>
      <c r="H463" s="107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1"/>
      <c r="AL463" s="14"/>
    </row>
    <row r="464" spans="1:38" s="11" customFormat="1" x14ac:dyDescent="0.2">
      <c r="A464" s="14"/>
      <c r="B464" s="14"/>
      <c r="C464" s="14"/>
      <c r="D464" s="23"/>
      <c r="E464" s="14"/>
      <c r="F464" s="14"/>
      <c r="G464" s="107"/>
      <c r="H464" s="107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1"/>
      <c r="AL464" s="14"/>
    </row>
    <row r="465" spans="1:38" s="11" customFormat="1" x14ac:dyDescent="0.2">
      <c r="A465" s="14"/>
      <c r="B465" s="14"/>
      <c r="C465" s="14"/>
      <c r="D465" s="23"/>
      <c r="E465" s="14"/>
      <c r="F465" s="14"/>
      <c r="G465" s="107"/>
      <c r="H465" s="107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1"/>
      <c r="AL465" s="14"/>
    </row>
    <row r="466" spans="1:38" s="11" customFormat="1" x14ac:dyDescent="0.2">
      <c r="A466" s="14"/>
      <c r="B466" s="14"/>
      <c r="C466" s="14"/>
      <c r="D466" s="23"/>
      <c r="E466" s="14"/>
      <c r="F466" s="14"/>
      <c r="G466" s="107"/>
      <c r="H466" s="107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1"/>
      <c r="AL466" s="14"/>
    </row>
    <row r="467" spans="1:38" s="11" customFormat="1" x14ac:dyDescent="0.2">
      <c r="A467" s="14"/>
      <c r="B467" s="14"/>
      <c r="C467" s="14"/>
      <c r="D467" s="23"/>
      <c r="E467" s="14"/>
      <c r="F467" s="14"/>
      <c r="G467" s="107"/>
      <c r="H467" s="107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1"/>
      <c r="AL467" s="14"/>
    </row>
    <row r="468" spans="1:38" s="11" customFormat="1" x14ac:dyDescent="0.2">
      <c r="A468" s="14"/>
      <c r="B468" s="14"/>
      <c r="C468" s="14"/>
      <c r="D468" s="23"/>
      <c r="E468" s="14"/>
      <c r="F468" s="14"/>
      <c r="G468" s="107"/>
      <c r="H468" s="107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1"/>
      <c r="AL468" s="14"/>
    </row>
    <row r="469" spans="1:38" s="11" customFormat="1" x14ac:dyDescent="0.2">
      <c r="A469" s="14"/>
      <c r="B469" s="14"/>
      <c r="C469" s="14"/>
      <c r="D469" s="23"/>
      <c r="E469" s="14"/>
      <c r="F469" s="14"/>
      <c r="G469" s="107"/>
      <c r="H469" s="107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1"/>
      <c r="AL469" s="14"/>
    </row>
    <row r="470" spans="1:38" s="11" customFormat="1" x14ac:dyDescent="0.2">
      <c r="A470" s="14"/>
      <c r="B470" s="14"/>
      <c r="C470" s="14"/>
      <c r="D470" s="23"/>
      <c r="E470" s="14"/>
      <c r="F470" s="14"/>
      <c r="G470" s="107"/>
      <c r="H470" s="107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1"/>
      <c r="AL470" s="14"/>
    </row>
    <row r="471" spans="1:38" s="11" customFormat="1" x14ac:dyDescent="0.2">
      <c r="A471" s="14"/>
      <c r="B471" s="14"/>
      <c r="C471" s="14"/>
      <c r="D471" s="23"/>
      <c r="E471" s="14"/>
      <c r="F471" s="14"/>
      <c r="G471" s="107"/>
      <c r="H471" s="107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1"/>
      <c r="AL471" s="14"/>
    </row>
    <row r="472" spans="1:38" s="11" customFormat="1" x14ac:dyDescent="0.2">
      <c r="A472" s="14"/>
      <c r="B472" s="14"/>
      <c r="C472" s="14"/>
      <c r="D472" s="23"/>
      <c r="E472" s="14"/>
      <c r="F472" s="14"/>
      <c r="G472" s="107"/>
      <c r="H472" s="107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1"/>
      <c r="AL472" s="14"/>
    </row>
    <row r="473" spans="1:38" s="11" customFormat="1" x14ac:dyDescent="0.2">
      <c r="A473" s="14"/>
      <c r="B473" s="14"/>
      <c r="C473" s="14"/>
      <c r="D473" s="23"/>
      <c r="E473" s="14"/>
      <c r="F473" s="14"/>
      <c r="G473" s="107"/>
      <c r="H473" s="107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1"/>
      <c r="AL473" s="14"/>
    </row>
    <row r="474" spans="1:38" s="11" customFormat="1" x14ac:dyDescent="0.2">
      <c r="A474" s="14"/>
      <c r="B474" s="14"/>
      <c r="C474" s="14"/>
      <c r="D474" s="23"/>
      <c r="E474" s="14"/>
      <c r="F474" s="14"/>
      <c r="G474" s="107"/>
      <c r="H474" s="107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1"/>
      <c r="AL474" s="14"/>
    </row>
    <row r="475" spans="1:38" s="11" customFormat="1" x14ac:dyDescent="0.2">
      <c r="A475" s="14"/>
      <c r="B475" s="14"/>
      <c r="C475" s="14"/>
      <c r="D475" s="23"/>
      <c r="E475" s="14"/>
      <c r="F475" s="14"/>
      <c r="G475" s="107"/>
      <c r="H475" s="107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1"/>
      <c r="AL475" s="14"/>
    </row>
    <row r="476" spans="1:38" s="11" customFormat="1" x14ac:dyDescent="0.2">
      <c r="A476" s="14"/>
      <c r="B476" s="14"/>
      <c r="C476" s="14"/>
      <c r="D476" s="23"/>
      <c r="E476" s="14"/>
      <c r="F476" s="14"/>
      <c r="G476" s="107"/>
      <c r="H476" s="107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1"/>
      <c r="AL476" s="14"/>
    </row>
    <row r="477" spans="1:38" s="11" customFormat="1" x14ac:dyDescent="0.2">
      <c r="A477" s="14"/>
      <c r="B477" s="14"/>
      <c r="C477" s="14"/>
      <c r="D477" s="23"/>
      <c r="E477" s="14"/>
      <c r="F477" s="14"/>
      <c r="G477" s="107"/>
      <c r="H477" s="107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1"/>
      <c r="AL477" s="14"/>
    </row>
    <row r="478" spans="1:38" s="11" customFormat="1" x14ac:dyDescent="0.2">
      <c r="A478" s="14"/>
      <c r="B478" s="14"/>
      <c r="C478" s="14"/>
      <c r="D478" s="23"/>
      <c r="E478" s="14"/>
      <c r="F478" s="14"/>
      <c r="G478" s="107"/>
      <c r="H478" s="107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1"/>
      <c r="AL478" s="14"/>
    </row>
    <row r="479" spans="1:38" s="11" customFormat="1" x14ac:dyDescent="0.2">
      <c r="A479" s="14"/>
      <c r="B479" s="14"/>
      <c r="C479" s="14"/>
      <c r="D479" s="23"/>
      <c r="E479" s="14"/>
      <c r="F479" s="14"/>
      <c r="G479" s="107"/>
      <c r="H479" s="107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1"/>
      <c r="AL479" s="14"/>
    </row>
    <row r="480" spans="1:38" s="11" customFormat="1" x14ac:dyDescent="0.2">
      <c r="A480" s="14"/>
      <c r="B480" s="14"/>
      <c r="C480" s="14"/>
      <c r="D480" s="23"/>
      <c r="E480" s="14"/>
      <c r="F480" s="14"/>
      <c r="G480" s="107"/>
      <c r="H480" s="107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1"/>
      <c r="AL480" s="14"/>
    </row>
    <row r="481" spans="1:38" s="11" customFormat="1" x14ac:dyDescent="0.2">
      <c r="A481" s="14"/>
      <c r="B481" s="14"/>
      <c r="C481" s="14"/>
      <c r="D481" s="23"/>
      <c r="E481" s="14"/>
      <c r="F481" s="14"/>
      <c r="G481" s="107"/>
      <c r="H481" s="107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1"/>
      <c r="AL481" s="14"/>
    </row>
    <row r="482" spans="1:38" s="11" customFormat="1" x14ac:dyDescent="0.2">
      <c r="A482" s="14"/>
      <c r="B482" s="14"/>
      <c r="C482" s="14"/>
      <c r="D482" s="23"/>
      <c r="E482" s="14"/>
      <c r="F482" s="14"/>
      <c r="G482" s="107"/>
      <c r="H482" s="107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1"/>
      <c r="AL482" s="14"/>
    </row>
    <row r="483" spans="1:38" s="11" customFormat="1" x14ac:dyDescent="0.2">
      <c r="A483" s="14"/>
      <c r="B483" s="14"/>
      <c r="C483" s="14"/>
      <c r="D483" s="23"/>
      <c r="E483" s="14"/>
      <c r="F483" s="14"/>
      <c r="G483" s="107"/>
      <c r="H483" s="107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1"/>
      <c r="AL483" s="14"/>
    </row>
    <row r="484" spans="1:38" s="11" customFormat="1" x14ac:dyDescent="0.2">
      <c r="A484" s="14"/>
      <c r="B484" s="14"/>
      <c r="C484" s="14"/>
      <c r="D484" s="23"/>
      <c r="E484" s="14"/>
      <c r="F484" s="14"/>
      <c r="G484" s="107"/>
      <c r="H484" s="107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1"/>
      <c r="AL484" s="14"/>
    </row>
    <row r="485" spans="1:38" s="11" customFormat="1" x14ac:dyDescent="0.2">
      <c r="A485" s="14"/>
      <c r="B485" s="14"/>
      <c r="C485" s="14"/>
      <c r="D485" s="23"/>
      <c r="E485" s="14"/>
      <c r="F485" s="14"/>
      <c r="G485" s="107"/>
      <c r="H485" s="107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1"/>
      <c r="AL485" s="14"/>
    </row>
    <row r="486" spans="1:38" s="11" customFormat="1" x14ac:dyDescent="0.2">
      <c r="A486" s="14"/>
      <c r="B486" s="14"/>
      <c r="C486" s="14"/>
      <c r="D486" s="23"/>
      <c r="E486" s="14"/>
      <c r="F486" s="14"/>
      <c r="G486" s="107"/>
      <c r="H486" s="107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1"/>
      <c r="AL486" s="14"/>
    </row>
    <row r="487" spans="1:38" s="11" customFormat="1" x14ac:dyDescent="0.2">
      <c r="A487" s="14"/>
      <c r="B487" s="14"/>
      <c r="C487" s="14"/>
      <c r="D487" s="23"/>
      <c r="E487" s="14"/>
      <c r="F487" s="14"/>
      <c r="G487" s="107"/>
      <c r="H487" s="107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1"/>
      <c r="AL487" s="14"/>
    </row>
    <row r="488" spans="1:38" s="11" customFormat="1" x14ac:dyDescent="0.2">
      <c r="A488" s="14"/>
      <c r="B488" s="14"/>
      <c r="C488" s="14"/>
      <c r="D488" s="23"/>
      <c r="E488" s="14"/>
      <c r="F488" s="14"/>
      <c r="G488" s="107"/>
      <c r="H488" s="107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1"/>
      <c r="AL488" s="14"/>
    </row>
    <row r="489" spans="1:38" s="11" customFormat="1" x14ac:dyDescent="0.2">
      <c r="A489" s="14"/>
      <c r="B489" s="14"/>
      <c r="C489" s="14"/>
      <c r="D489" s="23"/>
      <c r="E489" s="14"/>
      <c r="F489" s="14"/>
      <c r="G489" s="107"/>
      <c r="H489" s="107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1"/>
      <c r="AL489" s="14"/>
    </row>
    <row r="490" spans="1:38" s="11" customFormat="1" x14ac:dyDescent="0.2">
      <c r="A490" s="14"/>
      <c r="B490" s="14"/>
      <c r="C490" s="14"/>
      <c r="D490" s="23"/>
      <c r="E490" s="14"/>
      <c r="F490" s="14"/>
      <c r="G490" s="107"/>
      <c r="H490" s="107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1"/>
      <c r="AL490" s="14"/>
    </row>
    <row r="491" spans="1:38" s="11" customFormat="1" x14ac:dyDescent="0.2">
      <c r="A491" s="14"/>
      <c r="B491" s="14"/>
      <c r="C491" s="14"/>
      <c r="D491" s="23"/>
      <c r="E491" s="14"/>
      <c r="F491" s="14"/>
      <c r="G491" s="107"/>
      <c r="H491" s="107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1"/>
      <c r="AL491" s="1"/>
    </row>
    <row r="492" spans="1:38" s="11" customFormat="1" x14ac:dyDescent="0.2">
      <c r="A492" s="14"/>
      <c r="B492" s="14"/>
      <c r="C492" s="14"/>
      <c r="D492" s="23"/>
      <c r="E492" s="14"/>
      <c r="F492" s="14"/>
      <c r="G492" s="107"/>
      <c r="H492" s="107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1"/>
      <c r="AL492" s="1"/>
    </row>
    <row r="493" spans="1:38" s="11" customFormat="1" x14ac:dyDescent="0.2">
      <c r="A493" s="14"/>
      <c r="B493" s="14"/>
      <c r="C493" s="14"/>
      <c r="D493" s="23"/>
      <c r="E493" s="14"/>
      <c r="F493" s="14"/>
      <c r="G493" s="107"/>
      <c r="H493" s="107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1"/>
      <c r="AL493" s="1"/>
    </row>
    <row r="494" spans="1:38" s="11" customFormat="1" x14ac:dyDescent="0.2">
      <c r="A494" s="14"/>
      <c r="B494" s="14"/>
      <c r="C494" s="14"/>
      <c r="D494" s="23"/>
      <c r="E494" s="14"/>
      <c r="F494" s="14"/>
      <c r="G494" s="107"/>
      <c r="H494" s="107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1"/>
      <c r="AL494" s="1"/>
    </row>
    <row r="495" spans="1:38" s="11" customFormat="1" x14ac:dyDescent="0.2">
      <c r="A495" s="14"/>
      <c r="B495" s="14"/>
      <c r="C495" s="14"/>
      <c r="D495" s="23"/>
      <c r="E495" s="14"/>
      <c r="F495" s="14"/>
      <c r="G495" s="107"/>
      <c r="H495" s="107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1"/>
      <c r="AL495" s="1"/>
    </row>
    <row r="496" spans="1:38" s="11" customFormat="1" x14ac:dyDescent="0.2">
      <c r="A496" s="14"/>
      <c r="B496" s="14"/>
      <c r="C496" s="14"/>
      <c r="D496" s="23"/>
      <c r="E496" s="14"/>
      <c r="F496" s="14"/>
      <c r="G496" s="107"/>
      <c r="H496" s="107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1"/>
      <c r="AL496" s="1"/>
    </row>
    <row r="497" spans="1:38" s="11" customFormat="1" x14ac:dyDescent="0.2">
      <c r="A497" s="14"/>
      <c r="B497" s="14"/>
      <c r="C497" s="14"/>
      <c r="D497" s="23"/>
      <c r="E497" s="14"/>
      <c r="F497" s="14"/>
      <c r="G497" s="107"/>
      <c r="H497" s="107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1"/>
      <c r="AL497" s="1"/>
    </row>
    <row r="498" spans="1:38" s="11" customFormat="1" x14ac:dyDescent="0.2">
      <c r="A498" s="14"/>
      <c r="B498" s="14"/>
      <c r="C498" s="14"/>
      <c r="D498" s="23"/>
      <c r="E498" s="14"/>
      <c r="F498" s="14"/>
      <c r="G498" s="107"/>
      <c r="H498" s="107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1"/>
      <c r="AL498" s="1"/>
    </row>
    <row r="499" spans="1:38" s="11" customFormat="1" x14ac:dyDescent="0.2">
      <c r="A499" s="14"/>
      <c r="B499" s="14"/>
      <c r="C499" s="14"/>
      <c r="D499" s="23"/>
      <c r="E499" s="14"/>
      <c r="F499" s="14"/>
      <c r="G499" s="107"/>
      <c r="H499" s="107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1"/>
      <c r="AL499" s="1"/>
    </row>
    <row r="500" spans="1:38" s="11" customFormat="1" x14ac:dyDescent="0.2">
      <c r="A500" s="14"/>
      <c r="B500" s="14"/>
      <c r="C500" s="14"/>
      <c r="D500" s="23"/>
      <c r="E500" s="14"/>
      <c r="F500" s="14"/>
      <c r="G500" s="107"/>
      <c r="H500" s="107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1"/>
      <c r="AL500" s="1"/>
    </row>
    <row r="501" spans="1:38" s="11" customFormat="1" x14ac:dyDescent="0.2">
      <c r="A501" s="14"/>
      <c r="B501" s="14"/>
      <c r="C501" s="14"/>
      <c r="D501" s="23"/>
      <c r="E501" s="14"/>
      <c r="F501" s="14"/>
      <c r="G501" s="107"/>
      <c r="H501" s="107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1"/>
      <c r="AL501" s="1"/>
    </row>
    <row r="502" spans="1:38" s="11" customFormat="1" x14ac:dyDescent="0.2">
      <c r="A502" s="14"/>
      <c r="B502" s="14"/>
      <c r="C502" s="14"/>
      <c r="D502" s="23"/>
      <c r="E502" s="14"/>
      <c r="F502" s="14"/>
      <c r="G502" s="107"/>
      <c r="H502" s="107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1"/>
      <c r="AL502" s="1"/>
    </row>
    <row r="503" spans="1:38" s="11" customFormat="1" x14ac:dyDescent="0.2">
      <c r="A503" s="14"/>
      <c r="B503" s="14"/>
      <c r="C503" s="14"/>
      <c r="D503" s="23"/>
      <c r="E503" s="14"/>
      <c r="F503" s="14"/>
      <c r="G503" s="107"/>
      <c r="H503" s="107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1"/>
      <c r="AL503" s="1"/>
    </row>
    <row r="504" spans="1:38" s="11" customFormat="1" x14ac:dyDescent="0.2">
      <c r="A504" s="14"/>
      <c r="B504" s="14"/>
      <c r="C504" s="14"/>
      <c r="D504" s="23"/>
      <c r="E504" s="14"/>
      <c r="F504" s="14"/>
      <c r="G504" s="107"/>
      <c r="H504" s="107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1"/>
      <c r="AL504" s="1"/>
    </row>
    <row r="505" spans="1:38" s="11" customFormat="1" x14ac:dyDescent="0.2">
      <c r="A505" s="14"/>
      <c r="B505" s="14"/>
      <c r="C505" s="14"/>
      <c r="D505" s="23"/>
      <c r="E505" s="14"/>
      <c r="F505" s="14"/>
      <c r="G505" s="107"/>
      <c r="H505" s="107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1"/>
      <c r="AL505" s="1"/>
    </row>
    <row r="506" spans="1:38" s="11" customFormat="1" x14ac:dyDescent="0.2">
      <c r="A506" s="14"/>
      <c r="B506" s="14"/>
      <c r="C506" s="14"/>
      <c r="D506" s="23"/>
      <c r="E506" s="14"/>
      <c r="F506" s="14"/>
      <c r="G506" s="107"/>
      <c r="H506" s="107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1"/>
      <c r="AL506" s="1"/>
    </row>
    <row r="507" spans="1:38" s="11" customFormat="1" x14ac:dyDescent="0.2">
      <c r="A507" s="14"/>
      <c r="B507" s="14"/>
      <c r="C507" s="14"/>
      <c r="D507" s="23"/>
      <c r="E507" s="14"/>
      <c r="F507" s="14"/>
      <c r="G507" s="107"/>
      <c r="H507" s="107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1"/>
      <c r="AL507" s="1"/>
    </row>
    <row r="508" spans="1:38" s="11" customFormat="1" x14ac:dyDescent="0.2">
      <c r="A508" s="14"/>
      <c r="B508" s="14"/>
      <c r="C508" s="14"/>
      <c r="D508" s="23"/>
      <c r="E508" s="14"/>
      <c r="F508" s="14"/>
      <c r="G508" s="107"/>
      <c r="H508" s="107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1"/>
      <c r="AL508" s="1"/>
    </row>
    <row r="509" spans="1:38" s="11" customFormat="1" x14ac:dyDescent="0.2">
      <c r="A509" s="14"/>
      <c r="B509" s="14"/>
      <c r="C509" s="14"/>
      <c r="D509" s="23"/>
      <c r="E509" s="14"/>
      <c r="F509" s="14"/>
      <c r="G509" s="107"/>
      <c r="H509" s="107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1"/>
      <c r="AL509" s="1"/>
    </row>
    <row r="510" spans="1:38" s="11" customFormat="1" x14ac:dyDescent="0.2">
      <c r="A510" s="14"/>
      <c r="B510" s="14"/>
      <c r="C510" s="14"/>
      <c r="D510" s="23"/>
      <c r="E510" s="14"/>
      <c r="F510" s="14"/>
      <c r="G510" s="107"/>
      <c r="H510" s="107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1"/>
      <c r="AL510" s="1"/>
    </row>
    <row r="511" spans="1:38" s="11" customFormat="1" x14ac:dyDescent="0.2">
      <c r="A511" s="14"/>
      <c r="B511" s="14"/>
      <c r="C511" s="14"/>
      <c r="D511" s="23"/>
      <c r="E511" s="14"/>
      <c r="F511" s="14"/>
      <c r="G511" s="107"/>
      <c r="H511" s="107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1"/>
      <c r="AL511" s="1"/>
    </row>
    <row r="512" spans="1:38" s="11" customFormat="1" x14ac:dyDescent="0.2">
      <c r="A512" s="14"/>
      <c r="B512" s="14"/>
      <c r="C512" s="14"/>
      <c r="D512" s="23"/>
      <c r="E512" s="14"/>
      <c r="F512" s="14"/>
      <c r="G512" s="107"/>
      <c r="H512" s="107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1"/>
      <c r="AL512" s="1"/>
    </row>
    <row r="513" spans="1:38" s="11" customFormat="1" x14ac:dyDescent="0.2">
      <c r="A513" s="14"/>
      <c r="B513" s="14"/>
      <c r="C513" s="14"/>
      <c r="D513" s="23"/>
      <c r="E513" s="14"/>
      <c r="F513" s="14"/>
      <c r="G513" s="107"/>
      <c r="H513" s="107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1"/>
      <c r="AL513" s="1"/>
    </row>
    <row r="514" spans="1:38" s="11" customFormat="1" x14ac:dyDescent="0.2">
      <c r="A514" s="14"/>
      <c r="B514" s="14"/>
      <c r="C514" s="14"/>
      <c r="D514" s="23"/>
      <c r="E514" s="14"/>
      <c r="F514" s="14"/>
      <c r="G514" s="107"/>
      <c r="H514" s="107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1"/>
      <c r="AL514" s="1"/>
    </row>
    <row r="515" spans="1:38" s="11" customFormat="1" x14ac:dyDescent="0.2">
      <c r="A515" s="14"/>
      <c r="B515" s="14"/>
      <c r="C515" s="14"/>
      <c r="D515" s="23"/>
      <c r="E515" s="14"/>
      <c r="F515" s="14"/>
      <c r="G515" s="107"/>
      <c r="H515" s="107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1"/>
      <c r="AL515" s="1"/>
    </row>
    <row r="516" spans="1:38" s="11" customFormat="1" x14ac:dyDescent="0.2">
      <c r="A516" s="14"/>
      <c r="B516" s="14"/>
      <c r="C516" s="14"/>
      <c r="D516" s="23"/>
      <c r="E516" s="14"/>
      <c r="F516" s="14"/>
      <c r="G516" s="107"/>
      <c r="H516" s="107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1"/>
      <c r="AL516" s="1"/>
    </row>
    <row r="517" spans="1:38" s="11" customFormat="1" x14ac:dyDescent="0.2">
      <c r="A517" s="14"/>
      <c r="B517" s="14"/>
      <c r="C517" s="14"/>
      <c r="D517" s="23"/>
      <c r="E517" s="14"/>
      <c r="F517" s="14"/>
      <c r="G517" s="107"/>
      <c r="H517" s="107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1"/>
      <c r="AL517" s="1"/>
    </row>
    <row r="518" spans="1:38" s="11" customFormat="1" x14ac:dyDescent="0.2">
      <c r="A518" s="14"/>
      <c r="B518" s="14"/>
      <c r="C518" s="14"/>
      <c r="D518" s="23"/>
      <c r="E518" s="14"/>
      <c r="F518" s="14"/>
      <c r="G518" s="107"/>
      <c r="H518" s="107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1"/>
      <c r="AL518" s="1"/>
    </row>
    <row r="519" spans="1:38" s="11" customFormat="1" x14ac:dyDescent="0.2">
      <c r="A519" s="14"/>
      <c r="B519" s="14"/>
      <c r="C519" s="14"/>
      <c r="D519" s="23"/>
      <c r="E519" s="14"/>
      <c r="F519" s="14"/>
      <c r="G519" s="107"/>
      <c r="H519" s="107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1"/>
      <c r="AL519" s="1"/>
    </row>
    <row r="520" spans="1:38" s="11" customFormat="1" x14ac:dyDescent="0.2">
      <c r="A520" s="14"/>
      <c r="B520" s="14"/>
      <c r="C520" s="14"/>
      <c r="D520" s="23"/>
      <c r="E520" s="14"/>
      <c r="F520" s="14"/>
      <c r="G520" s="107"/>
      <c r="H520" s="107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1"/>
      <c r="AL520" s="1"/>
    </row>
    <row r="521" spans="1:38" s="11" customFormat="1" x14ac:dyDescent="0.2">
      <c r="A521" s="14"/>
      <c r="B521" s="14"/>
      <c r="C521" s="14"/>
      <c r="D521" s="23"/>
      <c r="E521" s="14"/>
      <c r="F521" s="14"/>
      <c r="G521" s="107"/>
      <c r="H521" s="107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1"/>
      <c r="AL521" s="1"/>
    </row>
    <row r="522" spans="1:38" s="11" customFormat="1" x14ac:dyDescent="0.2">
      <c r="A522" s="14"/>
      <c r="B522" s="14"/>
      <c r="C522" s="14"/>
      <c r="D522" s="23"/>
      <c r="E522" s="14"/>
      <c r="F522" s="14"/>
      <c r="G522" s="107"/>
      <c r="H522" s="107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1"/>
      <c r="AL522" s="1"/>
    </row>
    <row r="523" spans="1:38" s="11" customFormat="1" x14ac:dyDescent="0.2">
      <c r="A523" s="14"/>
      <c r="B523" s="14"/>
      <c r="C523" s="14"/>
      <c r="D523" s="23"/>
      <c r="E523" s="14"/>
      <c r="F523" s="14"/>
      <c r="G523" s="107"/>
      <c r="H523" s="107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1"/>
      <c r="AL523" s="1"/>
    </row>
    <row r="524" spans="1:38" s="11" customFormat="1" x14ac:dyDescent="0.2">
      <c r="A524" s="14"/>
      <c r="B524" s="14"/>
      <c r="C524" s="14"/>
      <c r="D524" s="23"/>
      <c r="E524" s="14"/>
      <c r="F524" s="14"/>
      <c r="G524" s="107"/>
      <c r="H524" s="107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1"/>
      <c r="AL524" s="1"/>
    </row>
    <row r="525" spans="1:38" s="11" customFormat="1" x14ac:dyDescent="0.2">
      <c r="A525" s="14"/>
      <c r="B525" s="14"/>
      <c r="C525" s="14"/>
      <c r="D525" s="23"/>
      <c r="E525" s="14"/>
      <c r="F525" s="14"/>
      <c r="G525" s="107"/>
      <c r="H525" s="107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1"/>
      <c r="AL525" s="1"/>
    </row>
    <row r="526" spans="1:38" s="11" customFormat="1" x14ac:dyDescent="0.2">
      <c r="A526" s="14"/>
      <c r="B526" s="14"/>
      <c r="C526" s="14"/>
      <c r="D526" s="23"/>
      <c r="E526" s="14"/>
      <c r="F526" s="14"/>
      <c r="G526" s="107"/>
      <c r="H526" s="107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1"/>
      <c r="AL526" s="1"/>
    </row>
    <row r="527" spans="1:38" s="11" customFormat="1" x14ac:dyDescent="0.2">
      <c r="A527" s="14"/>
      <c r="B527" s="14"/>
      <c r="C527" s="14"/>
      <c r="D527" s="23"/>
      <c r="E527" s="14"/>
      <c r="F527" s="14"/>
      <c r="G527" s="107"/>
      <c r="H527" s="107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1"/>
      <c r="AL527" s="1"/>
    </row>
    <row r="528" spans="1:38" s="11" customFormat="1" x14ac:dyDescent="0.2">
      <c r="A528" s="14"/>
      <c r="B528" s="14"/>
      <c r="C528" s="14"/>
      <c r="D528" s="23"/>
      <c r="E528" s="14"/>
      <c r="F528" s="14"/>
      <c r="G528" s="107"/>
      <c r="H528" s="107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1"/>
      <c r="AL528" s="1"/>
    </row>
    <row r="529" spans="1:38" s="11" customFormat="1" x14ac:dyDescent="0.2">
      <c r="A529" s="14"/>
      <c r="B529" s="14"/>
      <c r="C529" s="14"/>
      <c r="D529" s="23"/>
      <c r="E529" s="14"/>
      <c r="F529" s="14"/>
      <c r="G529" s="107"/>
      <c r="H529" s="107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1"/>
      <c r="AL529" s="1"/>
    </row>
    <row r="530" spans="1:38" s="11" customFormat="1" x14ac:dyDescent="0.2">
      <c r="A530" s="14"/>
      <c r="B530" s="14"/>
      <c r="C530" s="14"/>
      <c r="D530" s="23"/>
      <c r="E530" s="14"/>
      <c r="F530" s="14"/>
      <c r="G530" s="107"/>
      <c r="H530" s="107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1"/>
      <c r="AL530" s="1"/>
    </row>
    <row r="531" spans="1:38" s="11" customFormat="1" x14ac:dyDescent="0.2">
      <c r="A531" s="14"/>
      <c r="B531" s="14"/>
      <c r="C531" s="14"/>
      <c r="D531" s="23"/>
      <c r="E531" s="14"/>
      <c r="F531" s="14"/>
      <c r="G531" s="107"/>
      <c r="H531" s="107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1"/>
      <c r="AL531" s="1"/>
    </row>
    <row r="532" spans="1:38" s="11" customFormat="1" x14ac:dyDescent="0.2">
      <c r="A532" s="14"/>
      <c r="B532" s="14"/>
      <c r="C532" s="14"/>
      <c r="D532" s="23"/>
      <c r="E532" s="14"/>
      <c r="F532" s="14"/>
      <c r="G532" s="107"/>
      <c r="H532" s="107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1"/>
      <c r="AL532" s="1"/>
    </row>
    <row r="533" spans="1:38" s="11" customFormat="1" x14ac:dyDescent="0.2">
      <c r="A533" s="14"/>
      <c r="B533" s="14"/>
      <c r="C533" s="14"/>
      <c r="D533" s="23"/>
      <c r="E533" s="14"/>
      <c r="F533" s="14"/>
      <c r="G533" s="107"/>
      <c r="H533" s="107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1"/>
      <c r="AL533" s="1"/>
    </row>
    <row r="534" spans="1:38" s="11" customFormat="1" x14ac:dyDescent="0.2">
      <c r="A534" s="14"/>
      <c r="B534" s="14"/>
      <c r="C534" s="14"/>
      <c r="D534" s="23"/>
      <c r="E534" s="14"/>
      <c r="F534" s="14"/>
      <c r="G534" s="107"/>
      <c r="H534" s="107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1"/>
      <c r="AL534" s="1"/>
    </row>
    <row r="535" spans="1:38" s="11" customFormat="1" x14ac:dyDescent="0.2">
      <c r="A535" s="14"/>
      <c r="B535" s="14"/>
      <c r="C535" s="14"/>
      <c r="D535" s="23"/>
      <c r="E535" s="14"/>
      <c r="F535" s="14"/>
      <c r="G535" s="107"/>
      <c r="H535" s="107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1"/>
      <c r="AL535" s="1"/>
    </row>
    <row r="536" spans="1:38" s="11" customFormat="1" x14ac:dyDescent="0.2">
      <c r="A536" s="14"/>
      <c r="B536" s="14"/>
      <c r="C536" s="14"/>
      <c r="D536" s="23"/>
      <c r="E536" s="14"/>
      <c r="F536" s="14"/>
      <c r="G536" s="107"/>
      <c r="H536" s="107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1"/>
      <c r="AL536" s="1"/>
    </row>
    <row r="537" spans="1:38" s="11" customFormat="1" x14ac:dyDescent="0.2">
      <c r="A537" s="14"/>
      <c r="B537" s="14"/>
      <c r="C537" s="14"/>
      <c r="D537" s="23"/>
      <c r="E537" s="14"/>
      <c r="F537" s="14"/>
      <c r="G537" s="107"/>
      <c r="H537" s="107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1"/>
      <c r="AL537" s="1"/>
    </row>
    <row r="538" spans="1:38" s="11" customFormat="1" x14ac:dyDescent="0.2">
      <c r="A538" s="14"/>
      <c r="B538" s="14"/>
      <c r="C538" s="14"/>
      <c r="D538" s="23"/>
      <c r="E538" s="14"/>
      <c r="F538" s="14"/>
      <c r="G538" s="107"/>
      <c r="H538" s="107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1"/>
      <c r="AL538" s="1"/>
    </row>
    <row r="539" spans="1:38" s="11" customFormat="1" x14ac:dyDescent="0.2">
      <c r="A539" s="14"/>
      <c r="B539" s="14"/>
      <c r="C539" s="14"/>
      <c r="D539" s="23"/>
      <c r="E539" s="14"/>
      <c r="F539" s="14"/>
      <c r="G539" s="107"/>
      <c r="H539" s="107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1"/>
      <c r="AL539" s="1"/>
    </row>
    <row r="540" spans="1:38" s="11" customFormat="1" x14ac:dyDescent="0.2">
      <c r="A540" s="14"/>
      <c r="B540" s="14"/>
      <c r="C540" s="14"/>
      <c r="D540" s="23"/>
      <c r="E540" s="14"/>
      <c r="F540" s="14"/>
      <c r="G540" s="107"/>
      <c r="H540" s="107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1"/>
      <c r="AL540" s="1"/>
    </row>
    <row r="541" spans="1:38" s="11" customFormat="1" x14ac:dyDescent="0.2">
      <c r="A541" s="14"/>
      <c r="B541" s="14"/>
      <c r="C541" s="14"/>
      <c r="D541" s="23"/>
      <c r="E541" s="14"/>
      <c r="F541" s="14"/>
      <c r="G541" s="107"/>
      <c r="H541" s="107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1"/>
      <c r="AL541" s="1"/>
    </row>
    <row r="542" spans="1:38" s="11" customFormat="1" x14ac:dyDescent="0.2">
      <c r="A542" s="14"/>
      <c r="B542" s="14"/>
      <c r="C542" s="14"/>
      <c r="D542" s="23"/>
      <c r="E542" s="14"/>
      <c r="F542" s="14"/>
      <c r="G542" s="107"/>
      <c r="H542" s="107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1"/>
      <c r="AL542" s="1"/>
    </row>
    <row r="543" spans="1:38" s="11" customFormat="1" x14ac:dyDescent="0.2">
      <c r="A543" s="14"/>
      <c r="B543" s="14"/>
      <c r="C543" s="14"/>
      <c r="D543" s="23"/>
      <c r="E543" s="14"/>
      <c r="F543" s="14"/>
      <c r="G543" s="107"/>
      <c r="H543" s="107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1"/>
      <c r="AL543" s="1"/>
    </row>
    <row r="544" spans="1:38" s="11" customFormat="1" x14ac:dyDescent="0.2">
      <c r="A544" s="14"/>
      <c r="B544" s="14"/>
      <c r="C544" s="14"/>
      <c r="D544" s="23"/>
      <c r="E544" s="14"/>
      <c r="F544" s="14"/>
      <c r="G544" s="107"/>
      <c r="H544" s="107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1"/>
      <c r="AL544" s="1"/>
    </row>
    <row r="545" spans="1:38" s="11" customFormat="1" x14ac:dyDescent="0.2">
      <c r="A545" s="14"/>
      <c r="B545" s="14"/>
      <c r="C545" s="14"/>
      <c r="D545" s="23"/>
      <c r="E545" s="14"/>
      <c r="F545" s="14"/>
      <c r="G545" s="107"/>
      <c r="H545" s="107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1"/>
      <c r="AL545" s="1"/>
    </row>
    <row r="546" spans="1:38" s="11" customFormat="1" x14ac:dyDescent="0.2">
      <c r="A546" s="14"/>
      <c r="B546" s="14"/>
      <c r="C546" s="14"/>
      <c r="D546" s="23"/>
      <c r="E546" s="14"/>
      <c r="F546" s="14"/>
      <c r="G546" s="107"/>
      <c r="H546" s="107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1"/>
      <c r="AL546" s="1"/>
    </row>
    <row r="547" spans="1:38" s="11" customFormat="1" x14ac:dyDescent="0.2">
      <c r="A547" s="14"/>
      <c r="B547" s="14"/>
      <c r="C547" s="14"/>
      <c r="D547" s="23"/>
      <c r="E547" s="14"/>
      <c r="F547" s="14"/>
      <c r="G547" s="107"/>
      <c r="H547" s="107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1"/>
      <c r="AL547" s="1"/>
    </row>
    <row r="548" spans="1:38" s="11" customFormat="1" x14ac:dyDescent="0.2">
      <c r="A548" s="14"/>
      <c r="B548" s="14"/>
      <c r="C548" s="14"/>
      <c r="D548" s="23"/>
      <c r="E548" s="14"/>
      <c r="F548" s="14"/>
      <c r="G548" s="107"/>
      <c r="H548" s="107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1"/>
      <c r="AL548" s="1"/>
    </row>
    <row r="549" spans="1:38" s="11" customFormat="1" x14ac:dyDescent="0.2">
      <c r="A549" s="14"/>
      <c r="B549" s="14"/>
      <c r="C549" s="14"/>
      <c r="D549" s="23"/>
      <c r="E549" s="14"/>
      <c r="F549" s="14"/>
      <c r="G549" s="107"/>
      <c r="H549" s="107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1"/>
      <c r="AL549" s="1"/>
    </row>
    <row r="550" spans="1:38" s="11" customFormat="1" x14ac:dyDescent="0.2">
      <c r="A550" s="14"/>
      <c r="B550" s="14"/>
      <c r="C550" s="14"/>
      <c r="D550" s="23"/>
      <c r="E550" s="14"/>
      <c r="F550" s="14"/>
      <c r="G550" s="107"/>
      <c r="H550" s="107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1"/>
      <c r="AL550" s="1"/>
    </row>
    <row r="551" spans="1:38" s="11" customFormat="1" x14ac:dyDescent="0.2">
      <c r="A551" s="14"/>
      <c r="B551" s="14"/>
      <c r="C551" s="14"/>
      <c r="D551" s="23"/>
      <c r="E551" s="14"/>
      <c r="F551" s="14"/>
      <c r="G551" s="107"/>
      <c r="H551" s="107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1"/>
      <c r="AL551" s="1"/>
    </row>
    <row r="552" spans="1:38" s="11" customFormat="1" x14ac:dyDescent="0.2">
      <c r="A552" s="14"/>
      <c r="B552" s="14"/>
      <c r="C552" s="14"/>
      <c r="D552" s="23"/>
      <c r="E552" s="14"/>
      <c r="F552" s="14"/>
      <c r="G552" s="107"/>
      <c r="H552" s="107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1"/>
      <c r="AL552" s="1"/>
    </row>
    <row r="553" spans="1:38" s="11" customFormat="1" x14ac:dyDescent="0.2">
      <c r="A553" s="14"/>
      <c r="B553" s="14"/>
      <c r="C553" s="14"/>
      <c r="D553" s="23"/>
      <c r="E553" s="14"/>
      <c r="F553" s="14"/>
      <c r="G553" s="107"/>
      <c r="H553" s="107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1"/>
      <c r="AL553" s="1"/>
    </row>
    <row r="554" spans="1:38" s="11" customFormat="1" x14ac:dyDescent="0.2">
      <c r="A554" s="14"/>
      <c r="B554" s="14"/>
      <c r="C554" s="14"/>
      <c r="D554" s="23"/>
      <c r="E554" s="14"/>
      <c r="F554" s="14"/>
      <c r="G554" s="107"/>
      <c r="H554" s="107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1"/>
      <c r="AL554" s="1"/>
    </row>
    <row r="555" spans="1:38" s="11" customFormat="1" x14ac:dyDescent="0.2">
      <c r="A555" s="14"/>
      <c r="B555" s="14"/>
      <c r="C555" s="14"/>
      <c r="D555" s="23"/>
      <c r="E555" s="14"/>
      <c r="F555" s="14"/>
      <c r="G555" s="107"/>
      <c r="H555" s="107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1"/>
      <c r="AL555" s="1"/>
    </row>
    <row r="556" spans="1:38" s="11" customFormat="1" x14ac:dyDescent="0.2">
      <c r="A556" s="14"/>
      <c r="B556" s="14"/>
      <c r="C556" s="14"/>
      <c r="D556" s="23"/>
      <c r="E556" s="14"/>
      <c r="F556" s="14"/>
      <c r="G556" s="107"/>
      <c r="H556" s="107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1"/>
      <c r="AL556" s="1"/>
    </row>
    <row r="557" spans="1:38" s="11" customFormat="1" x14ac:dyDescent="0.2">
      <c r="A557" s="14"/>
      <c r="B557" s="14"/>
      <c r="C557" s="14"/>
      <c r="D557" s="23"/>
      <c r="E557" s="14"/>
      <c r="F557" s="14"/>
      <c r="G557" s="107"/>
      <c r="H557" s="107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1"/>
      <c r="AL557" s="1"/>
    </row>
    <row r="558" spans="1:38" s="11" customFormat="1" x14ac:dyDescent="0.2">
      <c r="A558" s="14"/>
      <c r="B558" s="14"/>
      <c r="C558" s="14"/>
      <c r="D558" s="23"/>
      <c r="E558" s="14"/>
      <c r="F558" s="14"/>
      <c r="G558" s="107"/>
      <c r="H558" s="107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1"/>
      <c r="AL558" s="1"/>
    </row>
    <row r="559" spans="1:38" s="11" customFormat="1" x14ac:dyDescent="0.2">
      <c r="A559" s="14"/>
      <c r="B559" s="14"/>
      <c r="C559" s="14"/>
      <c r="D559" s="23"/>
      <c r="E559" s="14"/>
      <c r="F559" s="14"/>
      <c r="G559" s="107"/>
      <c r="H559" s="107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1"/>
      <c r="AL559" s="1"/>
    </row>
    <row r="560" spans="1:38" s="11" customFormat="1" x14ac:dyDescent="0.2">
      <c r="A560" s="14"/>
      <c r="B560" s="14"/>
      <c r="C560" s="14"/>
      <c r="D560" s="23"/>
      <c r="E560" s="14"/>
      <c r="F560" s="14"/>
      <c r="G560" s="107"/>
      <c r="H560" s="107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1"/>
      <c r="AL560" s="1"/>
    </row>
    <row r="561" spans="1:38" s="11" customFormat="1" x14ac:dyDescent="0.2">
      <c r="A561" s="14"/>
      <c r="B561" s="14"/>
      <c r="C561" s="14"/>
      <c r="D561" s="23"/>
      <c r="E561" s="14"/>
      <c r="F561" s="14"/>
      <c r="G561" s="107"/>
      <c r="H561" s="107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1"/>
      <c r="AL561" s="1"/>
    </row>
    <row r="562" spans="1:38" s="11" customFormat="1" x14ac:dyDescent="0.2">
      <c r="A562" s="14"/>
      <c r="B562" s="14"/>
      <c r="C562" s="14"/>
      <c r="D562" s="23"/>
      <c r="E562" s="14"/>
      <c r="F562" s="14"/>
      <c r="G562" s="107"/>
      <c r="H562" s="107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1"/>
      <c r="AL562" s="1"/>
    </row>
    <row r="563" spans="1:38" s="11" customFormat="1" x14ac:dyDescent="0.2">
      <c r="A563" s="14"/>
      <c r="B563" s="14"/>
      <c r="C563" s="14"/>
      <c r="D563" s="23"/>
      <c r="E563" s="14"/>
      <c r="F563" s="14"/>
      <c r="G563" s="107"/>
      <c r="H563" s="107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1"/>
      <c r="AL563" s="1"/>
    </row>
    <row r="564" spans="1:38" s="11" customFormat="1" x14ac:dyDescent="0.2">
      <c r="A564" s="14"/>
      <c r="B564" s="14"/>
      <c r="C564" s="14"/>
      <c r="D564" s="23"/>
      <c r="E564" s="14"/>
      <c r="F564" s="14"/>
      <c r="G564" s="107"/>
      <c r="H564" s="107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1"/>
      <c r="AL564" s="1"/>
    </row>
    <row r="565" spans="1:38" s="11" customFormat="1" x14ac:dyDescent="0.2">
      <c r="A565" s="14"/>
      <c r="B565" s="14"/>
      <c r="C565" s="14"/>
      <c r="D565" s="23"/>
      <c r="E565" s="14"/>
      <c r="F565" s="14"/>
      <c r="G565" s="107"/>
      <c r="H565" s="107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1"/>
      <c r="AL565" s="1"/>
    </row>
    <row r="566" spans="1:38" s="11" customFormat="1" x14ac:dyDescent="0.2">
      <c r="A566" s="14"/>
      <c r="B566" s="14"/>
      <c r="C566" s="14"/>
      <c r="D566" s="23"/>
      <c r="E566" s="14"/>
      <c r="F566" s="14"/>
      <c r="G566" s="107"/>
      <c r="H566" s="107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1"/>
      <c r="AL566" s="1"/>
    </row>
    <row r="567" spans="1:38" s="11" customFormat="1" x14ac:dyDescent="0.2">
      <c r="A567" s="14"/>
      <c r="B567" s="14"/>
      <c r="C567" s="14"/>
      <c r="D567" s="23"/>
      <c r="E567" s="14"/>
      <c r="F567" s="14"/>
      <c r="G567" s="107"/>
      <c r="H567" s="107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1"/>
      <c r="AL567" s="1"/>
    </row>
    <row r="568" spans="1:38" s="11" customFormat="1" x14ac:dyDescent="0.2">
      <c r="A568" s="14"/>
      <c r="B568" s="14"/>
      <c r="C568" s="14"/>
      <c r="D568" s="23"/>
      <c r="E568" s="14"/>
      <c r="F568" s="14"/>
      <c r="G568" s="107"/>
      <c r="H568" s="107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1"/>
      <c r="AL568" s="1"/>
    </row>
    <row r="569" spans="1:38" s="11" customFormat="1" x14ac:dyDescent="0.2">
      <c r="A569" s="14"/>
      <c r="B569" s="14"/>
      <c r="C569" s="14"/>
      <c r="D569" s="23"/>
      <c r="E569" s="14"/>
      <c r="F569" s="14"/>
      <c r="G569" s="107"/>
      <c r="H569" s="107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1"/>
      <c r="AL569" s="1"/>
    </row>
    <row r="570" spans="1:38" s="11" customFormat="1" x14ac:dyDescent="0.2">
      <c r="A570" s="14"/>
      <c r="B570" s="14"/>
      <c r="C570" s="14"/>
      <c r="D570" s="23"/>
      <c r="E570" s="14"/>
      <c r="F570" s="14"/>
      <c r="G570" s="107"/>
      <c r="H570" s="107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1"/>
      <c r="AL570" s="1"/>
    </row>
    <row r="571" spans="1:38" s="11" customFormat="1" x14ac:dyDescent="0.2">
      <c r="A571" s="14"/>
      <c r="B571" s="14"/>
      <c r="C571" s="14"/>
      <c r="D571" s="23"/>
      <c r="E571" s="14"/>
      <c r="F571" s="14"/>
      <c r="G571" s="107"/>
      <c r="H571" s="107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1"/>
      <c r="AL571" s="1"/>
    </row>
    <row r="572" spans="1:38" s="11" customFormat="1" x14ac:dyDescent="0.2">
      <c r="A572" s="14"/>
      <c r="B572" s="14"/>
      <c r="C572" s="14"/>
      <c r="D572" s="23"/>
      <c r="E572" s="14"/>
      <c r="F572" s="14"/>
      <c r="G572" s="107"/>
      <c r="H572" s="107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1"/>
      <c r="AL572" s="1"/>
    </row>
    <row r="573" spans="1:38" s="11" customFormat="1" x14ac:dyDescent="0.2">
      <c r="A573" s="14"/>
      <c r="B573" s="14"/>
      <c r="C573" s="14"/>
      <c r="D573" s="23"/>
      <c r="E573" s="14"/>
      <c r="F573" s="14"/>
      <c r="G573" s="107"/>
      <c r="H573" s="107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1"/>
      <c r="AL573" s="1"/>
    </row>
    <row r="574" spans="1:38" s="11" customFormat="1" x14ac:dyDescent="0.2">
      <c r="A574" s="14"/>
      <c r="B574" s="14"/>
      <c r="C574" s="14"/>
      <c r="D574" s="23"/>
      <c r="E574" s="14"/>
      <c r="F574" s="14"/>
      <c r="G574" s="107"/>
      <c r="H574" s="107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1"/>
      <c r="AL574" s="1"/>
    </row>
    <row r="575" spans="1:38" s="11" customFormat="1" x14ac:dyDescent="0.2">
      <c r="A575" s="14"/>
      <c r="B575" s="14"/>
      <c r="C575" s="14"/>
      <c r="D575" s="23"/>
      <c r="E575" s="14"/>
      <c r="F575" s="14"/>
      <c r="G575" s="107"/>
      <c r="H575" s="107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1"/>
      <c r="AL575" s="1"/>
    </row>
    <row r="576" spans="1:38" s="11" customFormat="1" x14ac:dyDescent="0.2">
      <c r="A576" s="14"/>
      <c r="B576" s="14"/>
      <c r="C576" s="14"/>
      <c r="D576" s="23"/>
      <c r="E576" s="14"/>
      <c r="F576" s="14"/>
      <c r="G576" s="107"/>
      <c r="H576" s="107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1"/>
      <c r="AL576" s="1"/>
    </row>
    <row r="577" spans="1:38" s="11" customFormat="1" x14ac:dyDescent="0.2">
      <c r="A577" s="14"/>
      <c r="B577" s="14"/>
      <c r="C577" s="14"/>
      <c r="D577" s="23"/>
      <c r="E577" s="14"/>
      <c r="F577" s="14"/>
      <c r="G577" s="107"/>
      <c r="H577" s="107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1"/>
      <c r="AL577" s="1"/>
    </row>
    <row r="578" spans="1:38" s="11" customFormat="1" x14ac:dyDescent="0.2">
      <c r="A578" s="14"/>
      <c r="B578" s="14"/>
      <c r="C578" s="14"/>
      <c r="D578" s="23"/>
      <c r="E578" s="14"/>
      <c r="F578" s="14"/>
      <c r="G578" s="107"/>
      <c r="H578" s="107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1"/>
      <c r="AL578" s="1"/>
    </row>
    <row r="579" spans="1:38" s="11" customFormat="1" x14ac:dyDescent="0.2">
      <c r="A579" s="14"/>
      <c r="B579" s="14"/>
      <c r="C579" s="14"/>
      <c r="D579" s="23"/>
      <c r="E579" s="14"/>
      <c r="F579" s="14"/>
      <c r="G579" s="107"/>
      <c r="H579" s="107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1"/>
      <c r="AL579" s="1"/>
    </row>
    <row r="580" spans="1:38" s="11" customFormat="1" x14ac:dyDescent="0.2">
      <c r="A580" s="14"/>
      <c r="B580" s="14"/>
      <c r="C580" s="14"/>
      <c r="D580" s="23"/>
      <c r="E580" s="14"/>
      <c r="F580" s="14"/>
      <c r="G580" s="107"/>
      <c r="H580" s="107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1"/>
      <c r="AL580" s="1"/>
    </row>
    <row r="581" spans="1:38" s="11" customFormat="1" x14ac:dyDescent="0.2">
      <c r="A581" s="14"/>
      <c r="B581" s="14"/>
      <c r="C581" s="14"/>
      <c r="D581" s="23"/>
      <c r="E581" s="14"/>
      <c r="F581" s="14"/>
      <c r="G581" s="107"/>
      <c r="H581" s="107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1"/>
      <c r="AL581" s="1"/>
    </row>
    <row r="582" spans="1:38" s="11" customFormat="1" x14ac:dyDescent="0.2">
      <c r="A582" s="14"/>
      <c r="B582" s="14"/>
      <c r="C582" s="14"/>
      <c r="D582" s="23"/>
      <c r="E582" s="14"/>
      <c r="F582" s="14"/>
      <c r="G582" s="107"/>
      <c r="H582" s="107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1"/>
      <c r="AL582" s="1"/>
    </row>
    <row r="583" spans="1:38" s="11" customFormat="1" x14ac:dyDescent="0.2">
      <c r="A583" s="14"/>
      <c r="B583" s="14"/>
      <c r="C583" s="14"/>
      <c r="D583" s="23"/>
      <c r="E583" s="14"/>
      <c r="F583" s="14"/>
      <c r="G583" s="107"/>
      <c r="H583" s="107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1"/>
      <c r="AL583" s="1"/>
    </row>
    <row r="584" spans="1:38" s="11" customFormat="1" x14ac:dyDescent="0.2">
      <c r="A584" s="14"/>
      <c r="B584" s="14"/>
      <c r="C584" s="14"/>
      <c r="D584" s="23"/>
      <c r="E584" s="14"/>
      <c r="F584" s="14"/>
      <c r="G584" s="107"/>
      <c r="H584" s="107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1"/>
      <c r="AL584" s="1"/>
    </row>
    <row r="585" spans="1:38" s="11" customFormat="1" x14ac:dyDescent="0.2">
      <c r="A585" s="14"/>
      <c r="B585" s="14"/>
      <c r="C585" s="14"/>
      <c r="D585" s="23"/>
      <c r="E585" s="14"/>
      <c r="F585" s="14"/>
      <c r="G585" s="107"/>
      <c r="H585" s="107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1"/>
      <c r="AL585" s="1"/>
    </row>
    <row r="586" spans="1:38" s="11" customFormat="1" x14ac:dyDescent="0.2">
      <c r="A586" s="14"/>
      <c r="B586" s="14"/>
      <c r="C586" s="14"/>
      <c r="D586" s="23"/>
      <c r="E586" s="14"/>
      <c r="F586" s="14"/>
      <c r="G586" s="107"/>
      <c r="H586" s="107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1"/>
      <c r="AL586" s="1"/>
    </row>
    <row r="587" spans="1:38" s="11" customFormat="1" x14ac:dyDescent="0.2">
      <c r="A587" s="14"/>
      <c r="B587" s="14"/>
      <c r="C587" s="14"/>
      <c r="D587" s="23"/>
      <c r="E587" s="14"/>
      <c r="F587" s="14"/>
      <c r="G587" s="107"/>
      <c r="H587" s="107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1"/>
      <c r="AL587" s="1"/>
    </row>
    <row r="588" spans="1:38" s="11" customFormat="1" x14ac:dyDescent="0.2">
      <c r="A588" s="14"/>
      <c r="B588" s="14"/>
      <c r="C588" s="14"/>
      <c r="D588" s="23"/>
      <c r="E588" s="14"/>
      <c r="F588" s="14"/>
      <c r="G588" s="107"/>
      <c r="H588" s="107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1"/>
      <c r="AL588" s="1"/>
    </row>
    <row r="589" spans="1:38" s="11" customFormat="1" x14ac:dyDescent="0.2">
      <c r="A589" s="14"/>
      <c r="B589" s="14"/>
      <c r="C589" s="14"/>
      <c r="D589" s="23"/>
      <c r="E589" s="14"/>
      <c r="F589" s="14"/>
      <c r="G589" s="107"/>
      <c r="H589" s="107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1"/>
      <c r="AL589" s="1"/>
    </row>
    <row r="590" spans="1:38" s="11" customFormat="1" x14ac:dyDescent="0.2">
      <c r="A590" s="14"/>
      <c r="B590" s="14"/>
      <c r="C590" s="14"/>
      <c r="D590" s="23"/>
      <c r="E590" s="14"/>
      <c r="F590" s="14"/>
      <c r="G590" s="107"/>
      <c r="H590" s="107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1"/>
      <c r="AL590" s="1"/>
    </row>
    <row r="591" spans="1:38" s="11" customFormat="1" x14ac:dyDescent="0.2">
      <c r="A591" s="14"/>
      <c r="B591" s="14"/>
      <c r="C591" s="14"/>
      <c r="D591" s="23"/>
      <c r="E591" s="14"/>
      <c r="F591" s="14"/>
      <c r="G591" s="107"/>
      <c r="H591" s="107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1"/>
      <c r="AL591" s="1"/>
    </row>
    <row r="592" spans="1:38" s="11" customFormat="1" x14ac:dyDescent="0.2">
      <c r="A592" s="14"/>
      <c r="B592" s="14"/>
      <c r="C592" s="14"/>
      <c r="D592" s="23"/>
      <c r="E592" s="14"/>
      <c r="F592" s="14"/>
      <c r="G592" s="107"/>
      <c r="H592" s="107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1"/>
      <c r="AL592" s="1"/>
    </row>
    <row r="593" spans="1:38" s="11" customFormat="1" x14ac:dyDescent="0.2">
      <c r="A593" s="14"/>
      <c r="B593" s="14"/>
      <c r="C593" s="14"/>
      <c r="D593" s="23"/>
      <c r="E593" s="14"/>
      <c r="F593" s="14"/>
      <c r="G593" s="107"/>
      <c r="H593" s="107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1"/>
      <c r="AL593" s="1"/>
    </row>
    <row r="594" spans="1:38" s="11" customFormat="1" x14ac:dyDescent="0.2">
      <c r="A594" s="14"/>
      <c r="B594" s="14"/>
      <c r="C594" s="14"/>
      <c r="D594" s="23"/>
      <c r="E594" s="14"/>
      <c r="F594" s="14"/>
      <c r="G594" s="107"/>
      <c r="H594" s="107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1"/>
      <c r="AL594" s="1"/>
    </row>
    <row r="595" spans="1:38" s="11" customFormat="1" x14ac:dyDescent="0.2">
      <c r="A595" s="14"/>
      <c r="B595" s="14"/>
      <c r="C595" s="14"/>
      <c r="D595" s="23"/>
      <c r="E595" s="14"/>
      <c r="F595" s="14"/>
      <c r="G595" s="107"/>
      <c r="H595" s="107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1"/>
      <c r="AL595" s="1"/>
    </row>
    <row r="596" spans="1:38" s="11" customFormat="1" x14ac:dyDescent="0.2">
      <c r="A596" s="14"/>
      <c r="B596" s="14"/>
      <c r="C596" s="14"/>
      <c r="D596" s="23"/>
      <c r="E596" s="14"/>
      <c r="F596" s="14"/>
      <c r="G596" s="107"/>
      <c r="H596" s="107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1"/>
      <c r="AL596" s="1"/>
    </row>
    <row r="597" spans="1:38" s="11" customFormat="1" x14ac:dyDescent="0.2">
      <c r="A597" s="14"/>
      <c r="B597" s="14"/>
      <c r="C597" s="14"/>
      <c r="D597" s="23"/>
      <c r="E597" s="14"/>
      <c r="F597" s="14"/>
      <c r="G597" s="107"/>
      <c r="H597" s="107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1"/>
      <c r="AL597" s="1"/>
    </row>
    <row r="598" spans="1:38" s="11" customFormat="1" x14ac:dyDescent="0.2">
      <c r="A598" s="14"/>
      <c r="B598" s="14"/>
      <c r="C598" s="14"/>
      <c r="D598" s="23"/>
      <c r="E598" s="14"/>
      <c r="F598" s="14"/>
      <c r="G598" s="107"/>
      <c r="H598" s="107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1"/>
      <c r="AL598" s="1"/>
    </row>
    <row r="599" spans="1:38" s="11" customFormat="1" x14ac:dyDescent="0.2">
      <c r="A599" s="14"/>
      <c r="B599" s="14"/>
      <c r="C599" s="14"/>
      <c r="D599" s="23"/>
      <c r="E599" s="14"/>
      <c r="F599" s="14"/>
      <c r="G599" s="107"/>
      <c r="H599" s="107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1"/>
      <c r="AL599" s="1"/>
    </row>
    <row r="600" spans="1:38" s="11" customFormat="1" x14ac:dyDescent="0.2">
      <c r="A600" s="14"/>
      <c r="B600" s="14"/>
      <c r="C600" s="14"/>
      <c r="D600" s="23"/>
      <c r="E600" s="14"/>
      <c r="F600" s="14"/>
      <c r="G600" s="107"/>
      <c r="H600" s="107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1"/>
      <c r="AL600" s="1"/>
    </row>
    <row r="601" spans="1:38" s="11" customFormat="1" x14ac:dyDescent="0.2">
      <c r="A601" s="14"/>
      <c r="B601" s="14"/>
      <c r="C601" s="14"/>
      <c r="D601" s="23"/>
      <c r="E601" s="14"/>
      <c r="F601" s="14"/>
      <c r="G601" s="107"/>
      <c r="H601" s="107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1"/>
      <c r="AL601" s="1"/>
    </row>
    <row r="602" spans="1:38" s="11" customFormat="1" x14ac:dyDescent="0.2">
      <c r="A602" s="14"/>
      <c r="B602" s="14"/>
      <c r="C602" s="14"/>
      <c r="D602" s="23"/>
      <c r="E602" s="14"/>
      <c r="F602" s="14"/>
      <c r="G602" s="107"/>
      <c r="H602" s="107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1"/>
      <c r="AL602" s="1"/>
    </row>
    <row r="603" spans="1:38" s="11" customFormat="1" x14ac:dyDescent="0.2">
      <c r="A603" s="14"/>
      <c r="B603" s="14"/>
      <c r="C603" s="14"/>
      <c r="D603" s="23"/>
      <c r="E603" s="14"/>
      <c r="F603" s="14"/>
      <c r="G603" s="107"/>
      <c r="H603" s="107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1"/>
      <c r="AL603" s="1"/>
    </row>
    <row r="604" spans="1:38" s="11" customFormat="1" x14ac:dyDescent="0.2">
      <c r="A604" s="14"/>
      <c r="B604" s="14"/>
      <c r="C604" s="14"/>
      <c r="D604" s="23"/>
      <c r="E604" s="14"/>
      <c r="F604" s="14"/>
      <c r="G604" s="107"/>
      <c r="H604" s="107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1"/>
      <c r="AL604" s="1"/>
    </row>
    <row r="605" spans="1:38" s="11" customFormat="1" x14ac:dyDescent="0.2">
      <c r="A605" s="14"/>
      <c r="B605" s="14"/>
      <c r="C605" s="14"/>
      <c r="D605" s="23"/>
      <c r="E605" s="14"/>
      <c r="F605" s="14"/>
      <c r="G605" s="107"/>
      <c r="H605" s="107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1"/>
      <c r="AL605" s="1"/>
    </row>
    <row r="606" spans="1:38" s="11" customFormat="1" x14ac:dyDescent="0.2">
      <c r="A606" s="14"/>
      <c r="B606" s="14"/>
      <c r="C606" s="14"/>
      <c r="D606" s="23"/>
      <c r="E606" s="14"/>
      <c r="F606" s="14"/>
      <c r="G606" s="107"/>
      <c r="H606" s="107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1"/>
      <c r="AL606" s="1"/>
    </row>
    <row r="607" spans="1:38" s="11" customFormat="1" x14ac:dyDescent="0.2">
      <c r="A607" s="14"/>
      <c r="B607" s="14"/>
      <c r="C607" s="14"/>
      <c r="D607" s="23"/>
      <c r="E607" s="14"/>
      <c r="F607" s="14"/>
      <c r="G607" s="107"/>
      <c r="H607" s="107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1"/>
      <c r="AL607" s="1"/>
    </row>
    <row r="608" spans="1:38" s="11" customFormat="1" x14ac:dyDescent="0.2">
      <c r="A608" s="14"/>
      <c r="B608" s="14"/>
      <c r="C608" s="14"/>
      <c r="D608" s="23"/>
      <c r="E608" s="14"/>
      <c r="F608" s="14"/>
      <c r="G608" s="107"/>
      <c r="H608" s="107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1"/>
      <c r="AL608" s="1"/>
    </row>
    <row r="609" spans="1:38" s="11" customFormat="1" x14ac:dyDescent="0.2">
      <c r="A609" s="14"/>
      <c r="B609" s="14"/>
      <c r="C609" s="14"/>
      <c r="D609" s="23"/>
      <c r="E609" s="14"/>
      <c r="F609" s="14"/>
      <c r="G609" s="107"/>
      <c r="H609" s="107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1"/>
      <c r="AL609" s="1"/>
    </row>
    <row r="610" spans="1:38" s="11" customFormat="1" x14ac:dyDescent="0.2">
      <c r="A610" s="14"/>
      <c r="B610" s="14"/>
      <c r="C610" s="14"/>
      <c r="D610" s="23"/>
      <c r="E610" s="14"/>
      <c r="F610" s="14"/>
      <c r="G610" s="107"/>
      <c r="H610" s="107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1"/>
      <c r="AL610" s="1"/>
    </row>
    <row r="611" spans="1:38" s="11" customFormat="1" x14ac:dyDescent="0.2">
      <c r="A611" s="14"/>
      <c r="B611" s="14"/>
      <c r="C611" s="14"/>
      <c r="D611" s="23"/>
      <c r="E611" s="14"/>
      <c r="F611" s="14"/>
      <c r="G611" s="107"/>
      <c r="H611" s="107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1"/>
      <c r="AL611" s="1"/>
    </row>
    <row r="612" spans="1:38" s="11" customFormat="1" x14ac:dyDescent="0.2">
      <c r="A612" s="14"/>
      <c r="B612" s="14"/>
      <c r="C612" s="14"/>
      <c r="D612" s="23"/>
      <c r="E612" s="14"/>
      <c r="F612" s="14"/>
      <c r="G612" s="107"/>
      <c r="H612" s="107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1"/>
      <c r="AL612" s="1"/>
    </row>
    <row r="613" spans="1:38" s="11" customFormat="1" x14ac:dyDescent="0.2">
      <c r="A613" s="14"/>
      <c r="B613" s="14"/>
      <c r="C613" s="14"/>
      <c r="D613" s="23"/>
      <c r="E613" s="14"/>
      <c r="F613" s="14"/>
      <c r="G613" s="107"/>
      <c r="H613" s="107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1"/>
      <c r="AL613" s="1"/>
    </row>
    <row r="614" spans="1:38" s="11" customFormat="1" x14ac:dyDescent="0.2">
      <c r="A614" s="14"/>
      <c r="B614" s="14"/>
      <c r="C614" s="14"/>
      <c r="D614" s="23"/>
      <c r="E614" s="14"/>
      <c r="F614" s="14"/>
      <c r="G614" s="107"/>
      <c r="H614" s="107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1"/>
      <c r="AL614" s="1"/>
    </row>
    <row r="615" spans="1:38" s="11" customFormat="1" x14ac:dyDescent="0.2">
      <c r="A615" s="14"/>
      <c r="B615" s="14"/>
      <c r="C615" s="14"/>
      <c r="D615" s="23"/>
      <c r="E615" s="14"/>
      <c r="F615" s="14"/>
      <c r="G615" s="107"/>
      <c r="H615" s="107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1"/>
      <c r="AL615" s="1"/>
    </row>
    <row r="616" spans="1:38" s="11" customFormat="1" x14ac:dyDescent="0.2">
      <c r="A616" s="14"/>
      <c r="B616" s="14"/>
      <c r="C616" s="14"/>
      <c r="D616" s="23"/>
      <c r="E616" s="14"/>
      <c r="F616" s="14"/>
      <c r="G616" s="107"/>
      <c r="H616" s="107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1"/>
      <c r="AL616" s="1"/>
    </row>
    <row r="617" spans="1:38" s="11" customFormat="1" x14ac:dyDescent="0.2">
      <c r="A617" s="14"/>
      <c r="B617" s="14"/>
      <c r="C617" s="14"/>
      <c r="D617" s="23"/>
      <c r="E617" s="14"/>
      <c r="F617" s="14"/>
      <c r="G617" s="107"/>
      <c r="H617" s="107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1"/>
      <c r="AL617" s="1"/>
    </row>
    <row r="618" spans="1:38" s="11" customFormat="1" x14ac:dyDescent="0.2">
      <c r="A618" s="14"/>
      <c r="B618" s="14"/>
      <c r="C618" s="14"/>
      <c r="D618" s="23"/>
      <c r="E618" s="14"/>
      <c r="F618" s="14"/>
      <c r="G618" s="107"/>
      <c r="H618" s="107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1"/>
      <c r="AL618" s="1"/>
    </row>
    <row r="619" spans="1:38" s="11" customFormat="1" x14ac:dyDescent="0.2">
      <c r="A619" s="14"/>
      <c r="B619" s="14"/>
      <c r="C619" s="14"/>
      <c r="D619" s="23"/>
      <c r="E619" s="14"/>
      <c r="F619" s="14"/>
      <c r="G619" s="107"/>
      <c r="H619" s="107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1"/>
      <c r="AL619" s="1"/>
    </row>
    <row r="620" spans="1:38" s="11" customFormat="1" x14ac:dyDescent="0.2">
      <c r="A620" s="14"/>
      <c r="B620" s="14"/>
      <c r="C620" s="14"/>
      <c r="D620" s="23"/>
      <c r="E620" s="14"/>
      <c r="F620" s="14"/>
      <c r="G620" s="107"/>
      <c r="H620" s="107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1"/>
      <c r="AL620" s="1"/>
    </row>
    <row r="621" spans="1:38" s="11" customFormat="1" x14ac:dyDescent="0.2">
      <c r="A621" s="14"/>
      <c r="B621" s="14"/>
      <c r="C621" s="14"/>
      <c r="D621" s="23"/>
      <c r="E621" s="14"/>
      <c r="F621" s="14"/>
      <c r="G621" s="107"/>
      <c r="H621" s="107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1"/>
      <c r="AL621" s="1"/>
    </row>
    <row r="622" spans="1:38" s="11" customFormat="1" x14ac:dyDescent="0.2">
      <c r="A622" s="14"/>
      <c r="B622" s="14"/>
      <c r="C622" s="14"/>
      <c r="D622" s="23"/>
      <c r="E622" s="14"/>
      <c r="F622" s="14"/>
      <c r="G622" s="107"/>
      <c r="H622" s="107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1"/>
      <c r="AL622" s="1"/>
    </row>
    <row r="623" spans="1:38" s="11" customFormat="1" x14ac:dyDescent="0.2">
      <c r="A623" s="14"/>
      <c r="B623" s="14"/>
      <c r="C623" s="14"/>
      <c r="D623" s="23"/>
      <c r="E623" s="14"/>
      <c r="F623" s="14"/>
      <c r="G623" s="107"/>
      <c r="H623" s="107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1"/>
      <c r="AL623" s="1"/>
    </row>
    <row r="624" spans="1:38" s="11" customFormat="1" x14ac:dyDescent="0.2">
      <c r="A624" s="14"/>
      <c r="B624" s="14"/>
      <c r="C624" s="14"/>
      <c r="D624" s="23"/>
      <c r="E624" s="14"/>
      <c r="F624" s="14"/>
      <c r="G624" s="107"/>
      <c r="H624" s="107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1"/>
      <c r="AL624" s="1"/>
    </row>
    <row r="625" spans="1:38" s="11" customFormat="1" x14ac:dyDescent="0.2">
      <c r="A625" s="14"/>
      <c r="B625" s="14"/>
      <c r="C625" s="14"/>
      <c r="D625" s="23"/>
      <c r="E625" s="14"/>
      <c r="F625" s="14"/>
      <c r="G625" s="107"/>
      <c r="H625" s="107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1"/>
      <c r="AL625" s="1"/>
    </row>
    <row r="626" spans="1:38" s="11" customFormat="1" x14ac:dyDescent="0.2">
      <c r="A626" s="14"/>
      <c r="B626" s="14"/>
      <c r="C626" s="14"/>
      <c r="D626" s="23"/>
      <c r="E626" s="14"/>
      <c r="F626" s="14"/>
      <c r="G626" s="107"/>
      <c r="H626" s="107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1"/>
      <c r="AL626" s="1"/>
    </row>
    <row r="627" spans="1:38" s="11" customFormat="1" x14ac:dyDescent="0.2">
      <c r="A627" s="14"/>
      <c r="B627" s="14"/>
      <c r="C627" s="14"/>
      <c r="D627" s="23"/>
      <c r="E627" s="14"/>
      <c r="F627" s="14"/>
      <c r="G627" s="107"/>
      <c r="H627" s="107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1"/>
      <c r="AL627" s="1"/>
    </row>
    <row r="628" spans="1:38" s="11" customFormat="1" x14ac:dyDescent="0.2">
      <c r="A628" s="14"/>
      <c r="B628" s="14"/>
      <c r="C628" s="14"/>
      <c r="D628" s="23"/>
      <c r="E628" s="14"/>
      <c r="F628" s="14"/>
      <c r="G628" s="107"/>
      <c r="H628" s="107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1"/>
      <c r="AL628" s="1"/>
    </row>
    <row r="629" spans="1:38" s="11" customFormat="1" x14ac:dyDescent="0.2">
      <c r="A629" s="14"/>
      <c r="B629" s="14"/>
      <c r="C629" s="14"/>
      <c r="D629" s="23"/>
      <c r="E629" s="14"/>
      <c r="F629" s="14"/>
      <c r="G629" s="107"/>
      <c r="H629" s="107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1"/>
      <c r="AL629" s="1"/>
    </row>
    <row r="630" spans="1:38" s="11" customFormat="1" x14ac:dyDescent="0.2">
      <c r="A630" s="14"/>
      <c r="B630" s="14"/>
      <c r="C630" s="14"/>
      <c r="D630" s="23"/>
      <c r="E630" s="14"/>
      <c r="F630" s="14"/>
      <c r="G630" s="107"/>
      <c r="H630" s="107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1"/>
      <c r="AL630" s="1"/>
    </row>
    <row r="631" spans="1:38" s="11" customFormat="1" x14ac:dyDescent="0.2">
      <c r="A631" s="14"/>
      <c r="B631" s="14"/>
      <c r="C631" s="14"/>
      <c r="D631" s="23"/>
      <c r="E631" s="14"/>
      <c r="F631" s="14"/>
      <c r="G631" s="107"/>
      <c r="H631" s="107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1"/>
      <c r="AL631" s="1"/>
    </row>
    <row r="632" spans="1:38" s="11" customFormat="1" x14ac:dyDescent="0.2">
      <c r="A632" s="14"/>
      <c r="B632" s="14"/>
      <c r="C632" s="14"/>
      <c r="D632" s="23"/>
      <c r="E632" s="14"/>
      <c r="F632" s="14"/>
      <c r="G632" s="107"/>
      <c r="H632" s="107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1"/>
      <c r="AL632" s="1"/>
    </row>
    <row r="633" spans="1:38" s="11" customFormat="1" x14ac:dyDescent="0.2">
      <c r="A633" s="14"/>
      <c r="B633" s="14"/>
      <c r="C633" s="14"/>
      <c r="D633" s="23"/>
      <c r="E633" s="14"/>
      <c r="F633" s="14"/>
      <c r="G633" s="107"/>
      <c r="H633" s="107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1"/>
      <c r="AL633" s="1"/>
    </row>
    <row r="634" spans="1:38" s="11" customFormat="1" x14ac:dyDescent="0.2">
      <c r="A634" s="14"/>
      <c r="B634" s="14"/>
      <c r="C634" s="14"/>
      <c r="D634" s="23"/>
      <c r="E634" s="14"/>
      <c r="F634" s="14"/>
      <c r="G634" s="107"/>
      <c r="H634" s="107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1"/>
      <c r="AL634" s="1"/>
    </row>
    <row r="635" spans="1:38" s="11" customFormat="1" x14ac:dyDescent="0.2">
      <c r="A635" s="14"/>
      <c r="B635" s="14"/>
      <c r="C635" s="14"/>
      <c r="D635" s="23"/>
      <c r="E635" s="14"/>
      <c r="F635" s="14"/>
      <c r="G635" s="107"/>
      <c r="H635" s="107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1"/>
      <c r="AL635" s="1"/>
    </row>
    <row r="636" spans="1:38" s="11" customFormat="1" x14ac:dyDescent="0.2">
      <c r="A636" s="14"/>
      <c r="B636" s="14"/>
      <c r="C636" s="14"/>
      <c r="D636" s="23"/>
      <c r="E636" s="14"/>
      <c r="F636" s="14"/>
      <c r="G636" s="107"/>
      <c r="H636" s="107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1"/>
      <c r="AL636" s="1"/>
    </row>
    <row r="637" spans="1:38" s="11" customFormat="1" x14ac:dyDescent="0.2">
      <c r="A637" s="14"/>
      <c r="B637" s="14"/>
      <c r="C637" s="14"/>
      <c r="D637" s="23"/>
      <c r="E637" s="14"/>
      <c r="F637" s="14"/>
      <c r="G637" s="107"/>
      <c r="H637" s="107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1"/>
      <c r="AL637" s="1"/>
    </row>
    <row r="638" spans="1:38" s="11" customFormat="1" x14ac:dyDescent="0.2">
      <c r="A638" s="14"/>
      <c r="B638" s="14"/>
      <c r="C638" s="14"/>
      <c r="D638" s="23"/>
      <c r="E638" s="14"/>
      <c r="F638" s="14"/>
      <c r="G638" s="107"/>
      <c r="H638" s="107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1"/>
      <c r="AL638" s="1"/>
    </row>
    <row r="639" spans="1:38" s="11" customFormat="1" x14ac:dyDescent="0.2">
      <c r="A639" s="14"/>
      <c r="B639" s="14"/>
      <c r="C639" s="14"/>
      <c r="D639" s="23"/>
      <c r="E639" s="14"/>
      <c r="F639" s="14"/>
      <c r="G639" s="107"/>
      <c r="H639" s="107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1"/>
      <c r="AL639" s="1"/>
    </row>
    <row r="640" spans="1:38" s="11" customFormat="1" x14ac:dyDescent="0.2">
      <c r="A640" s="14"/>
      <c r="B640" s="14"/>
      <c r="C640" s="14"/>
      <c r="D640" s="23"/>
      <c r="E640" s="14"/>
      <c r="F640" s="14"/>
      <c r="G640" s="107"/>
      <c r="H640" s="107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1"/>
      <c r="AL640" s="1"/>
    </row>
    <row r="641" spans="1:38" s="11" customFormat="1" x14ac:dyDescent="0.2">
      <c r="A641" s="14"/>
      <c r="B641" s="14"/>
      <c r="C641" s="14"/>
      <c r="D641" s="23"/>
      <c r="E641" s="14"/>
      <c r="F641" s="14"/>
      <c r="G641" s="107"/>
      <c r="H641" s="107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1"/>
      <c r="AL641" s="1"/>
    </row>
    <row r="642" spans="1:38" s="11" customFormat="1" x14ac:dyDescent="0.2">
      <c r="A642" s="14"/>
      <c r="B642" s="14"/>
      <c r="C642" s="14"/>
      <c r="D642" s="23"/>
      <c r="E642" s="14"/>
      <c r="F642" s="14"/>
      <c r="G642" s="107"/>
      <c r="H642" s="107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1"/>
      <c r="AL642" s="1"/>
    </row>
    <row r="643" spans="1:38" s="11" customFormat="1" x14ac:dyDescent="0.2">
      <c r="A643" s="14"/>
      <c r="B643" s="14"/>
      <c r="C643" s="14"/>
      <c r="D643" s="23"/>
      <c r="E643" s="14"/>
      <c r="F643" s="14"/>
      <c r="G643" s="107"/>
      <c r="H643" s="107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1"/>
      <c r="AL643" s="1"/>
    </row>
    <row r="644" spans="1:38" s="11" customFormat="1" x14ac:dyDescent="0.2">
      <c r="A644" s="14"/>
      <c r="B644" s="14"/>
      <c r="C644" s="14"/>
      <c r="D644" s="23"/>
      <c r="E644" s="14"/>
      <c r="F644" s="14"/>
      <c r="G644" s="107"/>
      <c r="H644" s="107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1"/>
      <c r="AL644" s="1"/>
    </row>
    <row r="645" spans="1:38" s="11" customFormat="1" x14ac:dyDescent="0.2">
      <c r="A645" s="14"/>
      <c r="B645" s="14"/>
      <c r="C645" s="14"/>
      <c r="D645" s="23"/>
      <c r="E645" s="14"/>
      <c r="F645" s="14"/>
      <c r="G645" s="107"/>
      <c r="H645" s="107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1"/>
      <c r="AL645" s="1"/>
    </row>
    <row r="646" spans="1:38" s="11" customFormat="1" x14ac:dyDescent="0.2">
      <c r="A646" s="14"/>
      <c r="B646" s="14"/>
      <c r="C646" s="14"/>
      <c r="D646" s="23"/>
      <c r="E646" s="14"/>
      <c r="F646" s="14"/>
      <c r="G646" s="107"/>
      <c r="H646" s="107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1"/>
      <c r="AL646" s="1"/>
    </row>
    <row r="647" spans="1:38" s="11" customFormat="1" x14ac:dyDescent="0.2">
      <c r="A647" s="14"/>
      <c r="B647" s="14"/>
      <c r="C647" s="14"/>
      <c r="D647" s="23"/>
      <c r="E647" s="14"/>
      <c r="F647" s="14"/>
      <c r="G647" s="107"/>
      <c r="H647" s="107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1"/>
      <c r="AL647" s="1"/>
    </row>
    <row r="648" spans="1:38" s="11" customFormat="1" x14ac:dyDescent="0.2">
      <c r="A648" s="14"/>
      <c r="B648" s="14"/>
      <c r="C648" s="14"/>
      <c r="D648" s="23"/>
      <c r="E648" s="14"/>
      <c r="F648" s="14"/>
      <c r="G648" s="107"/>
      <c r="H648" s="107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1"/>
      <c r="AL648" s="1"/>
    </row>
    <row r="649" spans="1:38" s="11" customFormat="1" x14ac:dyDescent="0.2">
      <c r="A649" s="14"/>
      <c r="B649" s="14"/>
      <c r="C649" s="14"/>
      <c r="D649" s="23"/>
      <c r="E649" s="14"/>
      <c r="F649" s="14"/>
      <c r="G649" s="107"/>
      <c r="H649" s="107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1"/>
      <c r="AL649" s="1"/>
    </row>
    <row r="650" spans="1:38" s="11" customFormat="1" x14ac:dyDescent="0.2">
      <c r="A650" s="14"/>
      <c r="B650" s="14"/>
      <c r="C650" s="14"/>
      <c r="D650" s="23"/>
      <c r="E650" s="14"/>
      <c r="F650" s="14"/>
      <c r="G650" s="107"/>
      <c r="H650" s="107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1"/>
      <c r="AL650" s="1"/>
    </row>
    <row r="651" spans="1:38" s="11" customFormat="1" x14ac:dyDescent="0.2">
      <c r="A651" s="14"/>
      <c r="B651" s="14"/>
      <c r="C651" s="14"/>
      <c r="D651" s="23"/>
      <c r="E651" s="14"/>
      <c r="F651" s="14"/>
      <c r="G651" s="107"/>
      <c r="H651" s="107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1"/>
      <c r="AL651" s="1"/>
    </row>
    <row r="652" spans="1:38" s="11" customFormat="1" x14ac:dyDescent="0.2">
      <c r="A652" s="14"/>
      <c r="B652" s="14"/>
      <c r="C652" s="14"/>
      <c r="D652" s="23"/>
      <c r="E652" s="14"/>
      <c r="F652" s="14"/>
      <c r="G652" s="107"/>
      <c r="H652" s="107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1"/>
      <c r="AL652" s="1"/>
    </row>
    <row r="653" spans="1:38" s="11" customFormat="1" x14ac:dyDescent="0.2">
      <c r="A653" s="14"/>
      <c r="B653" s="14"/>
      <c r="C653" s="14"/>
      <c r="D653" s="23"/>
      <c r="E653" s="14"/>
      <c r="F653" s="14"/>
      <c r="G653" s="107"/>
      <c r="H653" s="107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1"/>
      <c r="AL653" s="1"/>
    </row>
    <row r="654" spans="1:38" s="11" customFormat="1" x14ac:dyDescent="0.2">
      <c r="A654" s="14"/>
      <c r="B654" s="14"/>
      <c r="C654" s="14"/>
      <c r="D654" s="23"/>
      <c r="E654" s="14"/>
      <c r="F654" s="14"/>
      <c r="G654" s="107"/>
      <c r="H654" s="107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1"/>
      <c r="AL654" s="1"/>
    </row>
    <row r="655" spans="1:38" s="11" customFormat="1" x14ac:dyDescent="0.2">
      <c r="A655" s="14"/>
      <c r="B655" s="14"/>
      <c r="C655" s="14"/>
      <c r="D655" s="23"/>
      <c r="E655" s="14"/>
      <c r="F655" s="14"/>
      <c r="G655" s="107"/>
      <c r="H655" s="107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1"/>
      <c r="AL655" s="1"/>
    </row>
    <row r="656" spans="1:38" s="11" customFormat="1" x14ac:dyDescent="0.2">
      <c r="A656" s="14"/>
      <c r="B656" s="14"/>
      <c r="C656" s="14"/>
      <c r="D656" s="23"/>
      <c r="E656" s="14"/>
      <c r="F656" s="14"/>
      <c r="G656" s="107"/>
      <c r="H656" s="107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1"/>
      <c r="AL656" s="1"/>
    </row>
    <row r="657" spans="1:38" s="11" customFormat="1" x14ac:dyDescent="0.2">
      <c r="A657" s="14"/>
      <c r="B657" s="14"/>
      <c r="C657" s="14"/>
      <c r="D657" s="23"/>
      <c r="E657" s="14"/>
      <c r="F657" s="14"/>
      <c r="G657" s="107"/>
      <c r="H657" s="107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1"/>
      <c r="AL657" s="1"/>
    </row>
    <row r="658" spans="1:38" s="11" customFormat="1" x14ac:dyDescent="0.2">
      <c r="A658" s="14"/>
      <c r="B658" s="14"/>
      <c r="C658" s="14"/>
      <c r="D658" s="23"/>
      <c r="E658" s="14"/>
      <c r="F658" s="14"/>
      <c r="G658" s="107"/>
      <c r="H658" s="107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1"/>
      <c r="AL658" s="1"/>
    </row>
    <row r="659" spans="1:38" s="11" customFormat="1" x14ac:dyDescent="0.2">
      <c r="A659" s="14"/>
      <c r="B659" s="14"/>
      <c r="C659" s="14"/>
      <c r="D659" s="23"/>
      <c r="E659" s="14"/>
      <c r="F659" s="14"/>
      <c r="G659" s="107"/>
      <c r="H659" s="107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1"/>
      <c r="AL659" s="1"/>
    </row>
    <row r="660" spans="1:38" s="11" customFormat="1" x14ac:dyDescent="0.2">
      <c r="A660" s="14"/>
      <c r="B660" s="14"/>
      <c r="C660" s="14"/>
      <c r="D660" s="23"/>
      <c r="E660" s="14"/>
      <c r="F660" s="14"/>
      <c r="G660" s="107"/>
      <c r="H660" s="107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1"/>
      <c r="AL660" s="1"/>
    </row>
    <row r="661" spans="1:38" s="11" customFormat="1" x14ac:dyDescent="0.2">
      <c r="A661" s="14"/>
      <c r="B661" s="14"/>
      <c r="C661" s="14"/>
      <c r="D661" s="23"/>
      <c r="E661" s="14"/>
      <c r="F661" s="14"/>
      <c r="G661" s="107"/>
      <c r="H661" s="107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1"/>
      <c r="AL661" s="1"/>
    </row>
    <row r="662" spans="1:38" s="11" customFormat="1" x14ac:dyDescent="0.2">
      <c r="A662" s="14"/>
      <c r="B662" s="14"/>
      <c r="C662" s="14"/>
      <c r="D662" s="23"/>
      <c r="E662" s="14"/>
      <c r="F662" s="14"/>
      <c r="G662" s="107"/>
      <c r="H662" s="107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1"/>
      <c r="AL662" s="1"/>
    </row>
    <row r="663" spans="1:38" s="11" customFormat="1" x14ac:dyDescent="0.2">
      <c r="A663" s="14"/>
      <c r="B663" s="14"/>
      <c r="C663" s="14"/>
      <c r="D663" s="23"/>
      <c r="E663" s="14"/>
      <c r="F663" s="14"/>
      <c r="G663" s="107"/>
      <c r="H663" s="107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1"/>
      <c r="AL663" s="1"/>
    </row>
    <row r="664" spans="1:38" s="11" customFormat="1" x14ac:dyDescent="0.2">
      <c r="A664" s="14"/>
      <c r="B664" s="14"/>
      <c r="C664" s="14"/>
      <c r="D664" s="23"/>
      <c r="E664" s="14"/>
      <c r="F664" s="14"/>
      <c r="G664" s="107"/>
      <c r="H664" s="107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1"/>
      <c r="AL664" s="1"/>
    </row>
    <row r="665" spans="1:38" s="11" customFormat="1" x14ac:dyDescent="0.2">
      <c r="A665" s="14"/>
      <c r="B665" s="14"/>
      <c r="C665" s="14"/>
      <c r="D665" s="23"/>
      <c r="E665" s="14"/>
      <c r="F665" s="14"/>
      <c r="G665" s="107"/>
      <c r="H665" s="107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1"/>
      <c r="AL665" s="1"/>
    </row>
    <row r="666" spans="1:38" s="11" customFormat="1" x14ac:dyDescent="0.2">
      <c r="A666" s="14"/>
      <c r="B666" s="14"/>
      <c r="C666" s="14"/>
      <c r="D666" s="23"/>
      <c r="E666" s="14"/>
      <c r="F666" s="14"/>
      <c r="G666" s="107"/>
      <c r="H666" s="107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1"/>
      <c r="AL666" s="1"/>
    </row>
    <row r="667" spans="1:38" s="11" customFormat="1" x14ac:dyDescent="0.2">
      <c r="A667" s="14"/>
      <c r="B667" s="14"/>
      <c r="C667" s="14"/>
      <c r="D667" s="23"/>
      <c r="E667" s="14"/>
      <c r="F667" s="14"/>
      <c r="G667" s="107"/>
      <c r="H667" s="107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1"/>
      <c r="AL667" s="1"/>
    </row>
    <row r="668" spans="1:38" s="11" customFormat="1" x14ac:dyDescent="0.2">
      <c r="A668" s="14"/>
      <c r="B668" s="14"/>
      <c r="C668" s="14"/>
      <c r="D668" s="23"/>
      <c r="E668" s="14"/>
      <c r="F668" s="14"/>
      <c r="G668" s="107"/>
      <c r="H668" s="107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1"/>
      <c r="AL668" s="1"/>
    </row>
    <row r="669" spans="1:38" s="11" customFormat="1" x14ac:dyDescent="0.2">
      <c r="A669" s="14"/>
      <c r="B669" s="14"/>
      <c r="C669" s="14"/>
      <c r="D669" s="23"/>
      <c r="E669" s="14"/>
      <c r="F669" s="14"/>
      <c r="G669" s="107"/>
      <c r="H669" s="107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1"/>
      <c r="AL669" s="1"/>
    </row>
    <row r="670" spans="1:38" s="11" customFormat="1" x14ac:dyDescent="0.2">
      <c r="A670" s="14"/>
      <c r="B670" s="14"/>
      <c r="C670" s="14"/>
      <c r="D670" s="23"/>
      <c r="E670" s="14"/>
      <c r="F670" s="14"/>
      <c r="G670" s="107"/>
      <c r="H670" s="107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1"/>
      <c r="AL670" s="1"/>
    </row>
    <row r="671" spans="1:38" s="11" customFormat="1" x14ac:dyDescent="0.2">
      <c r="A671" s="14"/>
      <c r="B671" s="14"/>
      <c r="C671" s="14"/>
      <c r="D671" s="23"/>
      <c r="E671" s="14"/>
      <c r="F671" s="14"/>
      <c r="G671" s="107"/>
      <c r="H671" s="107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1"/>
      <c r="AL671" s="1"/>
    </row>
    <row r="672" spans="1:38" s="11" customFormat="1" x14ac:dyDescent="0.2">
      <c r="A672" s="14"/>
      <c r="B672" s="14"/>
      <c r="C672" s="14"/>
      <c r="D672" s="23"/>
      <c r="E672" s="14"/>
      <c r="F672" s="14"/>
      <c r="G672" s="107"/>
      <c r="H672" s="107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1"/>
      <c r="AL672" s="1"/>
    </row>
    <row r="673" spans="1:38" s="11" customFormat="1" x14ac:dyDescent="0.2">
      <c r="A673" s="14"/>
      <c r="B673" s="14"/>
      <c r="C673" s="14"/>
      <c r="D673" s="23"/>
      <c r="E673" s="14"/>
      <c r="F673" s="14"/>
      <c r="G673" s="107"/>
      <c r="H673" s="107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1"/>
      <c r="AL673" s="1"/>
    </row>
    <row r="674" spans="1:38" s="11" customFormat="1" x14ac:dyDescent="0.2">
      <c r="A674" s="14"/>
      <c r="B674" s="14"/>
      <c r="C674" s="14"/>
      <c r="D674" s="23"/>
      <c r="E674" s="14"/>
      <c r="F674" s="14"/>
      <c r="G674" s="107"/>
      <c r="H674" s="107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1"/>
      <c r="AL674" s="1"/>
    </row>
    <row r="675" spans="1:38" s="11" customFormat="1" x14ac:dyDescent="0.2">
      <c r="A675" s="14"/>
      <c r="B675" s="14"/>
      <c r="C675" s="14"/>
      <c r="D675" s="23"/>
      <c r="E675" s="14"/>
      <c r="F675" s="14"/>
      <c r="G675" s="107"/>
      <c r="H675" s="107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1"/>
      <c r="AL675" s="1"/>
    </row>
    <row r="676" spans="1:38" s="11" customFormat="1" x14ac:dyDescent="0.2">
      <c r="A676" s="14"/>
      <c r="B676" s="14"/>
      <c r="C676" s="14"/>
      <c r="D676" s="23"/>
      <c r="E676" s="14"/>
      <c r="F676" s="14"/>
      <c r="G676" s="107"/>
      <c r="H676" s="107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1"/>
      <c r="AL676" s="1"/>
    </row>
    <row r="677" spans="1:38" s="11" customFormat="1" x14ac:dyDescent="0.2">
      <c r="A677" s="14"/>
      <c r="B677" s="14"/>
      <c r="C677" s="14"/>
      <c r="D677" s="23"/>
      <c r="E677" s="14"/>
      <c r="F677" s="14"/>
      <c r="G677" s="107"/>
      <c r="H677" s="107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1"/>
      <c r="AL677" s="1"/>
    </row>
    <row r="678" spans="1:38" s="11" customFormat="1" x14ac:dyDescent="0.2">
      <c r="A678" s="14"/>
      <c r="B678" s="14"/>
      <c r="C678" s="14"/>
      <c r="D678" s="23"/>
      <c r="E678" s="14"/>
      <c r="F678" s="14"/>
      <c r="G678" s="107"/>
      <c r="H678" s="107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1"/>
      <c r="AL678" s="1"/>
    </row>
    <row r="679" spans="1:38" s="11" customFormat="1" x14ac:dyDescent="0.2">
      <c r="A679" s="14"/>
      <c r="B679" s="14"/>
      <c r="C679" s="14"/>
      <c r="D679" s="23"/>
      <c r="E679" s="14"/>
      <c r="F679" s="14"/>
      <c r="G679" s="107"/>
      <c r="H679" s="107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1"/>
      <c r="AL679" s="1"/>
    </row>
    <row r="680" spans="1:38" s="11" customFormat="1" x14ac:dyDescent="0.2">
      <c r="A680" s="14"/>
      <c r="B680" s="14"/>
      <c r="C680" s="14"/>
      <c r="D680" s="23"/>
      <c r="E680" s="14"/>
      <c r="F680" s="14"/>
      <c r="G680" s="107"/>
      <c r="H680" s="107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1"/>
      <c r="AL680" s="1"/>
    </row>
    <row r="681" spans="1:38" s="11" customFormat="1" x14ac:dyDescent="0.2">
      <c r="A681" s="14"/>
      <c r="B681" s="14"/>
      <c r="C681" s="14"/>
      <c r="D681" s="23"/>
      <c r="E681" s="14"/>
      <c r="F681" s="14"/>
      <c r="G681" s="107"/>
      <c r="H681" s="107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1"/>
      <c r="AL681" s="1"/>
    </row>
    <row r="682" spans="1:38" s="11" customFormat="1" x14ac:dyDescent="0.2">
      <c r="A682" s="14"/>
      <c r="B682" s="14"/>
      <c r="C682" s="14"/>
      <c r="D682" s="23"/>
      <c r="E682" s="14"/>
      <c r="F682" s="14"/>
      <c r="G682" s="107"/>
      <c r="H682" s="107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1"/>
      <c r="AL682" s="1"/>
    </row>
    <row r="683" spans="1:38" s="11" customFormat="1" x14ac:dyDescent="0.2">
      <c r="A683" s="14"/>
      <c r="B683" s="14"/>
      <c r="C683" s="14"/>
      <c r="D683" s="23"/>
      <c r="E683" s="14"/>
      <c r="F683" s="14"/>
      <c r="G683" s="107"/>
      <c r="H683" s="107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1"/>
      <c r="AL683" s="1"/>
    </row>
    <row r="684" spans="1:38" s="11" customFormat="1" x14ac:dyDescent="0.2">
      <c r="A684" s="14"/>
      <c r="B684" s="14"/>
      <c r="C684" s="14"/>
      <c r="D684" s="23"/>
      <c r="E684" s="14"/>
      <c r="F684" s="14"/>
      <c r="G684" s="107"/>
      <c r="H684" s="107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1"/>
      <c r="AL684" s="1"/>
    </row>
    <row r="685" spans="1:38" s="11" customFormat="1" x14ac:dyDescent="0.2">
      <c r="A685" s="14"/>
      <c r="B685" s="14"/>
      <c r="C685" s="14"/>
      <c r="D685" s="23"/>
      <c r="E685" s="14"/>
      <c r="F685" s="14"/>
      <c r="G685" s="107"/>
      <c r="H685" s="107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1"/>
      <c r="AL685" s="1"/>
    </row>
    <row r="686" spans="1:38" s="11" customFormat="1" x14ac:dyDescent="0.2">
      <c r="A686" s="14"/>
      <c r="B686" s="14"/>
      <c r="C686" s="14"/>
      <c r="D686" s="23"/>
      <c r="E686" s="14"/>
      <c r="F686" s="14"/>
      <c r="G686" s="107"/>
      <c r="H686" s="107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1"/>
      <c r="AL686" s="1"/>
    </row>
    <row r="687" spans="1:38" s="11" customFormat="1" x14ac:dyDescent="0.2">
      <c r="A687" s="14"/>
      <c r="B687" s="14"/>
      <c r="C687" s="14"/>
      <c r="D687" s="23"/>
      <c r="E687" s="14"/>
      <c r="F687" s="14"/>
      <c r="G687" s="107"/>
      <c r="H687" s="107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1"/>
      <c r="AL687" s="1"/>
    </row>
    <row r="688" spans="1:38" s="11" customFormat="1" x14ac:dyDescent="0.2">
      <c r="A688" s="14"/>
      <c r="B688" s="14"/>
      <c r="C688" s="14"/>
      <c r="D688" s="23"/>
      <c r="E688" s="14"/>
      <c r="F688" s="14"/>
      <c r="G688" s="107"/>
      <c r="H688" s="107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1"/>
      <c r="AL688" s="1"/>
    </row>
    <row r="689" spans="1:38" s="11" customFormat="1" x14ac:dyDescent="0.2">
      <c r="A689" s="14"/>
      <c r="B689" s="14"/>
      <c r="C689" s="14"/>
      <c r="D689" s="23"/>
      <c r="E689" s="14"/>
      <c r="F689" s="14"/>
      <c r="G689" s="107"/>
      <c r="H689" s="107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1"/>
      <c r="AL689" s="1"/>
    </row>
    <row r="690" spans="1:38" s="11" customFormat="1" x14ac:dyDescent="0.2">
      <c r="A690" s="14"/>
      <c r="B690" s="14"/>
      <c r="C690" s="14"/>
      <c r="D690" s="23"/>
      <c r="E690" s="14"/>
      <c r="F690" s="14"/>
      <c r="G690" s="107"/>
      <c r="H690" s="107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1"/>
      <c r="AL690" s="1"/>
    </row>
    <row r="691" spans="1:38" s="11" customFormat="1" x14ac:dyDescent="0.2">
      <c r="A691" s="14"/>
      <c r="B691" s="14"/>
      <c r="C691" s="14"/>
      <c r="D691" s="23"/>
      <c r="E691" s="14"/>
      <c r="F691" s="14"/>
      <c r="G691" s="107"/>
      <c r="H691" s="107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1"/>
      <c r="AL691" s="1"/>
    </row>
    <row r="692" spans="1:38" s="11" customFormat="1" x14ac:dyDescent="0.2">
      <c r="A692" s="14"/>
      <c r="B692" s="14"/>
      <c r="C692" s="14"/>
      <c r="D692" s="23"/>
      <c r="E692" s="14"/>
      <c r="F692" s="14"/>
      <c r="G692" s="107"/>
      <c r="H692" s="107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1"/>
      <c r="AL692" s="1"/>
    </row>
    <row r="693" spans="1:38" s="11" customFormat="1" x14ac:dyDescent="0.2">
      <c r="A693" s="14"/>
      <c r="B693" s="14"/>
      <c r="C693" s="14"/>
      <c r="D693" s="23"/>
      <c r="E693" s="14"/>
      <c r="F693" s="14"/>
      <c r="G693" s="107"/>
      <c r="H693" s="107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1"/>
      <c r="AL693" s="1"/>
    </row>
    <row r="694" spans="1:38" s="11" customFormat="1" x14ac:dyDescent="0.2">
      <c r="A694" s="14"/>
      <c r="B694" s="14"/>
      <c r="C694" s="14"/>
      <c r="D694" s="23"/>
      <c r="E694" s="14"/>
      <c r="F694" s="14"/>
      <c r="G694" s="107"/>
      <c r="H694" s="107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1"/>
      <c r="AL694" s="1"/>
    </row>
    <row r="695" spans="1:38" s="11" customFormat="1" x14ac:dyDescent="0.2">
      <c r="A695" s="14"/>
      <c r="B695" s="14"/>
      <c r="C695" s="14"/>
      <c r="D695" s="23"/>
      <c r="E695" s="14"/>
      <c r="F695" s="14"/>
      <c r="G695" s="107"/>
      <c r="H695" s="107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1"/>
      <c r="AL695" s="1"/>
    </row>
    <row r="696" spans="1:38" s="11" customFormat="1" x14ac:dyDescent="0.2">
      <c r="A696" s="14"/>
      <c r="B696" s="14"/>
      <c r="C696" s="14"/>
      <c r="D696" s="23"/>
      <c r="E696" s="14"/>
      <c r="F696" s="14"/>
      <c r="G696" s="107"/>
      <c r="H696" s="107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1"/>
      <c r="AL696" s="1"/>
    </row>
  </sheetData>
  <sheetProtection password="CF35" sheet="1" objects="1" scenarios="1" formatCells="0" insertHyperlinks="0" selectLockedCells="1"/>
  <mergeCells count="43">
    <mergeCell ref="D2:E2"/>
    <mergeCell ref="D6:D40"/>
    <mergeCell ref="E6:E12"/>
    <mergeCell ref="E13:E19"/>
    <mergeCell ref="E20:E26"/>
    <mergeCell ref="E27:E33"/>
    <mergeCell ref="E34:E40"/>
    <mergeCell ref="E41:E46"/>
    <mergeCell ref="D47:D142"/>
    <mergeCell ref="E47:E51"/>
    <mergeCell ref="E55:E59"/>
    <mergeCell ref="E63:E67"/>
    <mergeCell ref="E71:E75"/>
    <mergeCell ref="E79:E83"/>
    <mergeCell ref="E87:E91"/>
    <mergeCell ref="E95:E99"/>
    <mergeCell ref="E103:E107"/>
    <mergeCell ref="E111:E115"/>
    <mergeCell ref="E119:E123"/>
    <mergeCell ref="E127:E131"/>
    <mergeCell ref="E135:E139"/>
    <mergeCell ref="D143:D158"/>
    <mergeCell ref="E143:E147"/>
    <mergeCell ref="E151:E155"/>
    <mergeCell ref="E171:F171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D180:E180"/>
    <mergeCell ref="E172:F172"/>
    <mergeCell ref="E173:F173"/>
    <mergeCell ref="E174:F174"/>
    <mergeCell ref="D177:E177"/>
    <mergeCell ref="D178:E178"/>
    <mergeCell ref="D179:E179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FREIGABE</vt:lpstr>
      <vt:lpstr>Milch</vt:lpstr>
      <vt:lpstr>Gruppe 1</vt:lpstr>
      <vt:lpstr>Gruppe 4</vt:lpstr>
      <vt:lpstr>Gruppe 5</vt:lpstr>
      <vt:lpstr>'Gruppe 1'!Druckbereich</vt:lpstr>
      <vt:lpstr>'Gruppe 4'!Druckbereich</vt:lpstr>
      <vt:lpstr>'Gruppe 5'!Druckbereich</vt:lpstr>
      <vt:lpstr>Milch!Druckbereich</vt:lpstr>
      <vt:lpstr>'Gruppe 1'!Drucktitel</vt:lpstr>
      <vt:lpstr>'Gruppe 4'!Drucktitel</vt:lpstr>
      <vt:lpstr>'Gruppe 5'!Drucktitel</vt:lpstr>
      <vt:lpstr>Milch!Drucktitel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2021-01-28T15:23:15Z</cp:lastPrinted>
  <dcterms:created xsi:type="dcterms:W3CDTF">2013-12-10T16:10:37Z</dcterms:created>
  <dcterms:modified xsi:type="dcterms:W3CDTF">2022-08-19T12:22:53Z</dcterms:modified>
</cp:coreProperties>
</file>