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45" yWindow="-15" windowWidth="4320" windowHeight="10185" activeTab="3"/>
  </bookViews>
  <sheets>
    <sheet name="Fütterung" sheetId="8" r:id="rId1"/>
    <sheet name="Futterkurven" sheetId="18" state="hidden" r:id="rId2"/>
    <sheet name="Basisdaten" sheetId="21" state="hidden" r:id="rId3"/>
    <sheet name="FREIGABE" sheetId="22" r:id="rId4"/>
  </sheets>
  <definedNames>
    <definedName name="_xlnm.Print_Area" localSheetId="2">Basisdaten!$B$10:$K$33</definedName>
    <definedName name="_xlnm.Print_Area" localSheetId="0">Fütterung!$A$1:$Z$135</definedName>
    <definedName name="_xlnm.Print_Titles" localSheetId="0">Fütterung!$1:$6</definedName>
    <definedName name="Print_Area" localSheetId="1">Futterkurven!$A$1:$E$51</definedName>
    <definedName name="Print_Area" localSheetId="0">Fütterung!$B$2:$X$134</definedName>
  </definedNames>
  <calcPr calcId="145621"/>
</workbook>
</file>

<file path=xl/calcChain.xml><?xml version="1.0" encoding="utf-8"?>
<calcChain xmlns="http://schemas.openxmlformats.org/spreadsheetml/2006/main">
  <c r="C5" i="22" l="1"/>
  <c r="O5" i="22" s="1"/>
  <c r="P11" i="22"/>
  <c r="P12" i="22" s="1"/>
  <c r="O11" i="22"/>
  <c r="N11" i="22"/>
  <c r="Q10" i="22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Q23" i="22" s="1"/>
  <c r="Q24" i="22" s="1"/>
  <c r="Q25" i="22" s="1"/>
  <c r="Q26" i="22" s="1"/>
  <c r="Q27" i="22" s="1"/>
  <c r="Q28" i="22" s="1"/>
  <c r="Q29" i="22" s="1"/>
  <c r="Q30" i="22" s="1"/>
  <c r="Q31" i="22" s="1"/>
  <c r="Q32" i="22" s="1"/>
  <c r="Q33" i="22" s="1"/>
  <c r="Q34" i="22" s="1"/>
  <c r="Q35" i="22" s="1"/>
  <c r="Q36" i="22" s="1"/>
  <c r="Q37" i="22" s="1"/>
  <c r="Q38" i="22" s="1"/>
  <c r="Q39" i="22" s="1"/>
  <c r="Q40" i="22" s="1"/>
  <c r="Q41" i="22" s="1"/>
  <c r="Q42" i="22" s="1"/>
  <c r="Q43" i="22" s="1"/>
  <c r="Q44" i="22" s="1"/>
  <c r="Q45" i="22" s="1"/>
  <c r="Q46" i="22" s="1"/>
  <c r="Q47" i="22" s="1"/>
  <c r="Q48" i="22" s="1"/>
  <c r="Q49" i="22" s="1"/>
  <c r="Q50" i="22" s="1"/>
  <c r="Q51" i="22" s="1"/>
  <c r="Q52" i="22" s="1"/>
  <c r="Q53" i="22" s="1"/>
  <c r="Q54" i="22" s="1"/>
  <c r="Q55" i="22" s="1"/>
  <c r="Q56" i="22" s="1"/>
  <c r="Q57" i="22" s="1"/>
  <c r="Q58" i="22" s="1"/>
  <c r="Q59" i="22" s="1"/>
  <c r="Q60" i="22" s="1"/>
  <c r="Q61" i="22" s="1"/>
  <c r="Q62" i="22" s="1"/>
  <c r="Q63" i="22" s="1"/>
  <c r="Q64" i="22" s="1"/>
  <c r="Q65" i="22" s="1"/>
  <c r="Q66" i="22" s="1"/>
  <c r="Q67" i="22" s="1"/>
  <c r="Q68" i="22" s="1"/>
  <c r="Q69" i="22" s="1"/>
  <c r="Q70" i="22" s="1"/>
  <c r="Q71" i="22" s="1"/>
  <c r="Q72" i="22" s="1"/>
  <c r="Q73" i="22" s="1"/>
  <c r="Q74" i="22" s="1"/>
  <c r="Q75" i="22" s="1"/>
  <c r="Q76" i="22" s="1"/>
  <c r="Q77" i="22" s="1"/>
  <c r="Q78" i="22" s="1"/>
  <c r="Q79" i="22" s="1"/>
  <c r="Q80" i="22" s="1"/>
  <c r="Q81" i="22" s="1"/>
  <c r="Q82" i="22" s="1"/>
  <c r="Q83" i="22" s="1"/>
  <c r="Q84" i="22" s="1"/>
  <c r="Q85" i="22" s="1"/>
  <c r="Q86" i="22" s="1"/>
  <c r="Q87" i="22" s="1"/>
  <c r="Q88" i="22" s="1"/>
  <c r="Q89" i="22" s="1"/>
  <c r="Q90" i="22" s="1"/>
  <c r="Q91" i="22" s="1"/>
  <c r="Q92" i="22" s="1"/>
  <c r="Q93" i="22" s="1"/>
  <c r="Q94" i="22" s="1"/>
  <c r="Q95" i="22" s="1"/>
  <c r="Q96" i="22" s="1"/>
  <c r="Q97" i="22" s="1"/>
  <c r="Q98" i="22" s="1"/>
  <c r="Q99" i="22" s="1"/>
  <c r="Q100" i="22" s="1"/>
  <c r="Q101" i="22" s="1"/>
  <c r="Q102" i="22" s="1"/>
  <c r="Q103" i="22" s="1"/>
  <c r="Q104" i="22" s="1"/>
  <c r="Q105" i="22" s="1"/>
  <c r="Q106" i="22" s="1"/>
  <c r="Q107" i="22" s="1"/>
  <c r="Q108" i="22" s="1"/>
  <c r="Q109" i="22" s="1"/>
  <c r="Q110" i="22" s="1"/>
  <c r="Q111" i="22" s="1"/>
  <c r="Q112" i="22" s="1"/>
  <c r="Q113" i="22" s="1"/>
  <c r="Q114" i="22" s="1"/>
  <c r="Q115" i="22" s="1"/>
  <c r="Q116" i="22" s="1"/>
  <c r="Q117" i="22" s="1"/>
  <c r="Q118" i="22" s="1"/>
  <c r="Q119" i="22" s="1"/>
  <c r="Q120" i="22" s="1"/>
  <c r="Q121" i="22" s="1"/>
  <c r="Q122" i="22" s="1"/>
  <c r="Q123" i="22" s="1"/>
  <c r="Q124" i="22" s="1"/>
  <c r="Q125" i="22" s="1"/>
  <c r="Q126" i="22" s="1"/>
  <c r="Q127" i="22" s="1"/>
  <c r="Q128" i="22" s="1"/>
  <c r="Q129" i="22" s="1"/>
  <c r="Q130" i="22" s="1"/>
  <c r="Q131" i="22" s="1"/>
  <c r="Q132" i="22" s="1"/>
  <c r="Q133" i="22" s="1"/>
  <c r="Q134" i="22" s="1"/>
  <c r="Q135" i="22" s="1"/>
  <c r="Q136" i="22" s="1"/>
  <c r="Q137" i="22" s="1"/>
  <c r="Q138" i="22" s="1"/>
  <c r="Q139" i="22" s="1"/>
  <c r="Q140" i="22" s="1"/>
  <c r="Q141" i="22" s="1"/>
  <c r="Q142" i="22" s="1"/>
  <c r="Q143" i="22" s="1"/>
  <c r="Q144" i="22" s="1"/>
  <c r="Q145" i="22" s="1"/>
  <c r="Q146" i="22" s="1"/>
  <c r="Q147" i="22" s="1"/>
  <c r="Q148" i="22" s="1"/>
  <c r="Q149" i="22" s="1"/>
  <c r="Q150" i="22" s="1"/>
  <c r="Q151" i="22" s="1"/>
  <c r="Q152" i="22" s="1"/>
  <c r="Q153" i="22" s="1"/>
  <c r="Q154" i="22" s="1"/>
  <c r="Q155" i="22" s="1"/>
  <c r="Q156" i="22" s="1"/>
  <c r="Q157" i="22" s="1"/>
  <c r="Q158" i="22" s="1"/>
  <c r="Q159" i="22" s="1"/>
  <c r="Q160" i="22" s="1"/>
  <c r="Q161" i="22" s="1"/>
  <c r="Q162" i="22" s="1"/>
  <c r="Q163" i="22" s="1"/>
  <c r="Q164" i="22" s="1"/>
  <c r="Q165" i="22" s="1"/>
  <c r="Q166" i="22" s="1"/>
  <c r="Q167" i="22" s="1"/>
  <c r="Q168" i="22" s="1"/>
  <c r="Q169" i="22" s="1"/>
  <c r="Q170" i="22" s="1"/>
  <c r="Q171" i="22" s="1"/>
  <c r="Q172" i="22" s="1"/>
  <c r="Q173" i="22" s="1"/>
  <c r="Q174" i="22" s="1"/>
  <c r="Q175" i="22" s="1"/>
  <c r="Q176" i="22" s="1"/>
  <c r="Q177" i="22" s="1"/>
  <c r="Q178" i="22" s="1"/>
  <c r="Q179" i="22" s="1"/>
  <c r="Q180" i="22" s="1"/>
  <c r="Q181" i="22" s="1"/>
  <c r="Q182" i="22" s="1"/>
  <c r="Q183" i="22" s="1"/>
  <c r="Q184" i="22" s="1"/>
  <c r="Q185" i="22" s="1"/>
  <c r="Q186" i="22" s="1"/>
  <c r="Q187" i="22" s="1"/>
  <c r="Q188" i="22" s="1"/>
  <c r="Q189" i="22" s="1"/>
  <c r="Q190" i="22" s="1"/>
  <c r="Q191" i="22" s="1"/>
  <c r="Q192" i="22" s="1"/>
  <c r="Q193" i="22" s="1"/>
  <c r="Q194" i="22" s="1"/>
  <c r="Q195" i="22" s="1"/>
  <c r="Q196" i="22" s="1"/>
  <c r="Q197" i="22" s="1"/>
  <c r="Q198" i="22" s="1"/>
  <c r="Q199" i="22" s="1"/>
  <c r="Q200" i="22" s="1"/>
  <c r="Q201" i="22" s="1"/>
  <c r="Q202" i="22" s="1"/>
  <c r="Q203" i="22" s="1"/>
  <c r="Q204" i="22" s="1"/>
  <c r="Q205" i="22" s="1"/>
  <c r="Q206" i="22" s="1"/>
  <c r="Q207" i="22" s="1"/>
  <c r="Q208" i="22" s="1"/>
  <c r="Q209" i="22" s="1"/>
  <c r="Q210" i="22" s="1"/>
  <c r="Q211" i="22" s="1"/>
  <c r="Q212" i="22" s="1"/>
  <c r="Q213" i="22" s="1"/>
  <c r="Q214" i="22" s="1"/>
  <c r="Q215" i="22" s="1"/>
  <c r="Q216" i="22" s="1"/>
  <c r="Q217" i="22" s="1"/>
  <c r="Q218" i="22" s="1"/>
  <c r="Q219" i="22" s="1"/>
  <c r="Q220" i="22" s="1"/>
  <c r="Q221" i="22" s="1"/>
  <c r="Q222" i="22" s="1"/>
  <c r="Q223" i="22" s="1"/>
  <c r="Q224" i="22" s="1"/>
  <c r="Q225" i="22" s="1"/>
  <c r="Q226" i="22" s="1"/>
  <c r="Q227" i="22" s="1"/>
  <c r="Q228" i="22" s="1"/>
  <c r="Q229" i="22" s="1"/>
  <c r="Q230" i="22" s="1"/>
  <c r="Q231" i="22" s="1"/>
  <c r="Q232" i="22" s="1"/>
  <c r="Q233" i="22" s="1"/>
  <c r="Q234" i="22" s="1"/>
  <c r="Q235" i="22" s="1"/>
  <c r="Q236" i="22" s="1"/>
  <c r="Q237" i="22" s="1"/>
  <c r="Q238" i="22" s="1"/>
  <c r="Q239" i="22" s="1"/>
  <c r="Q240" i="22" s="1"/>
  <c r="Q241" i="22" s="1"/>
  <c r="Q242" i="22" s="1"/>
  <c r="Q243" i="22" s="1"/>
  <c r="Q244" i="22" s="1"/>
  <c r="Q245" i="22" s="1"/>
  <c r="Q246" i="22" s="1"/>
  <c r="Q247" i="22" s="1"/>
  <c r="Q248" i="22" s="1"/>
  <c r="Q249" i="22" s="1"/>
  <c r="Q250" i="22" s="1"/>
  <c r="Q251" i="22" s="1"/>
  <c r="Q252" i="22" s="1"/>
  <c r="Q253" i="22" s="1"/>
  <c r="Q254" i="22" s="1"/>
  <c r="Q255" i="22" s="1"/>
  <c r="Q256" i="22" s="1"/>
  <c r="Q257" i="22" s="1"/>
  <c r="Q258" i="22" s="1"/>
  <c r="Q259" i="22" s="1"/>
  <c r="Q260" i="22" s="1"/>
  <c r="Q261" i="22" s="1"/>
  <c r="Q262" i="22" s="1"/>
  <c r="Q263" i="22" s="1"/>
  <c r="Q264" i="22" s="1"/>
  <c r="Q265" i="22" s="1"/>
  <c r="Q266" i="22" s="1"/>
  <c r="Q267" i="22" s="1"/>
  <c r="Q268" i="22" s="1"/>
  <c r="Q269" i="22" s="1"/>
  <c r="Q270" i="22" s="1"/>
  <c r="Q271" i="22" s="1"/>
  <c r="Q272" i="22" s="1"/>
  <c r="Q273" i="22" s="1"/>
  <c r="Q274" i="22" s="1"/>
  <c r="Q275" i="22" s="1"/>
  <c r="Q276" i="22" s="1"/>
  <c r="Q277" i="22" s="1"/>
  <c r="Q278" i="22" s="1"/>
  <c r="Q279" i="22" s="1"/>
  <c r="Q280" i="22" s="1"/>
  <c r="Q281" i="22" s="1"/>
  <c r="Q282" i="22" s="1"/>
  <c r="Q283" i="22" s="1"/>
  <c r="Q284" i="22" s="1"/>
  <c r="Q285" i="22" s="1"/>
  <c r="Q286" i="22" s="1"/>
  <c r="Q287" i="22" s="1"/>
  <c r="Q288" i="22" s="1"/>
  <c r="Q289" i="22" s="1"/>
  <c r="Q290" i="22" s="1"/>
  <c r="Q291" i="22" s="1"/>
  <c r="Q292" i="22" s="1"/>
  <c r="Q293" i="22" s="1"/>
  <c r="Q294" i="22" s="1"/>
  <c r="Q295" i="22" s="1"/>
  <c r="Q296" i="22" s="1"/>
  <c r="Q297" i="22" s="1"/>
  <c r="Q298" i="22" s="1"/>
  <c r="Q299" i="22" s="1"/>
  <c r="Q300" i="22" s="1"/>
  <c r="Q301" i="22" s="1"/>
  <c r="Q302" i="22" s="1"/>
  <c r="Q303" i="22" s="1"/>
  <c r="Q304" i="22" s="1"/>
  <c r="Q305" i="22" s="1"/>
  <c r="Q306" i="22" s="1"/>
  <c r="Q307" i="22" s="1"/>
  <c r="Q308" i="22" s="1"/>
  <c r="Q309" i="22" s="1"/>
  <c r="Q310" i="22" s="1"/>
  <c r="Q311" i="22" s="1"/>
  <c r="Q312" i="22" s="1"/>
  <c r="Q313" i="22" s="1"/>
  <c r="Q314" i="22" s="1"/>
  <c r="Q315" i="22" s="1"/>
  <c r="Q316" i="22" s="1"/>
  <c r="Q317" i="22" s="1"/>
  <c r="Q318" i="22" s="1"/>
  <c r="Q319" i="22" s="1"/>
  <c r="Q320" i="22" s="1"/>
  <c r="Q321" i="22" s="1"/>
  <c r="Q322" i="22" s="1"/>
  <c r="Q323" i="22" s="1"/>
  <c r="Q324" i="22" s="1"/>
  <c r="Q325" i="22" s="1"/>
  <c r="Q326" i="22" s="1"/>
  <c r="Q327" i="22" s="1"/>
  <c r="Q328" i="22" s="1"/>
  <c r="Q329" i="22" s="1"/>
  <c r="Q330" i="22" s="1"/>
  <c r="Q331" i="22" s="1"/>
  <c r="Q332" i="22" s="1"/>
  <c r="Q333" i="22" s="1"/>
  <c r="Q334" i="22" s="1"/>
  <c r="Q335" i="22" s="1"/>
  <c r="Q336" i="22" s="1"/>
  <c r="Q337" i="22" s="1"/>
  <c r="Q338" i="22" s="1"/>
  <c r="Q339" i="22" s="1"/>
  <c r="Q340" i="22" s="1"/>
  <c r="Q341" i="22" s="1"/>
  <c r="Q342" i="22" s="1"/>
  <c r="Q343" i="22" s="1"/>
  <c r="Q344" i="22" s="1"/>
  <c r="Q345" i="22" s="1"/>
  <c r="Q346" i="22" s="1"/>
  <c r="Q347" i="22" s="1"/>
  <c r="Q348" i="22" s="1"/>
  <c r="Q349" i="22" s="1"/>
  <c r="Q350" i="22" s="1"/>
  <c r="Q351" i="22" s="1"/>
  <c r="Q352" i="22" s="1"/>
  <c r="Q353" i="22" s="1"/>
  <c r="Q354" i="22" s="1"/>
  <c r="Q355" i="22" s="1"/>
  <c r="Q356" i="22" s="1"/>
  <c r="Q357" i="22" s="1"/>
  <c r="Q358" i="22" s="1"/>
  <c r="Q359" i="22" s="1"/>
  <c r="Q360" i="22" s="1"/>
  <c r="Q361" i="22" s="1"/>
  <c r="Q362" i="22" s="1"/>
  <c r="Q363" i="22" s="1"/>
  <c r="Q364" i="22" s="1"/>
  <c r="Q365" i="22" s="1"/>
  <c r="Q366" i="22" s="1"/>
  <c r="Q367" i="22" s="1"/>
  <c r="Q368" i="22" s="1"/>
  <c r="Q369" i="22" s="1"/>
  <c r="Q370" i="22" s="1"/>
  <c r="Q371" i="22" s="1"/>
  <c r="Q372" i="22" s="1"/>
  <c r="Q373" i="22" s="1"/>
  <c r="Q374" i="22" s="1"/>
  <c r="Q375" i="22" s="1"/>
  <c r="Q376" i="22" s="1"/>
  <c r="Q377" i="22" s="1"/>
  <c r="Q378" i="22" s="1"/>
  <c r="Q379" i="22" s="1"/>
  <c r="Q380" i="22" s="1"/>
  <c r="Q381" i="22" s="1"/>
  <c r="Q382" i="22" s="1"/>
  <c r="Q383" i="22" s="1"/>
  <c r="Q384" i="22" s="1"/>
  <c r="Q385" i="22" s="1"/>
  <c r="Q386" i="22" s="1"/>
  <c r="Q387" i="22" s="1"/>
  <c r="Q388" i="22" s="1"/>
  <c r="Q389" i="22" s="1"/>
  <c r="Q390" i="22" s="1"/>
  <c r="Q391" i="22" s="1"/>
  <c r="Q392" i="22" s="1"/>
  <c r="Q393" i="22" s="1"/>
  <c r="Q394" i="22" s="1"/>
  <c r="Q395" i="22" s="1"/>
  <c r="Q396" i="22" s="1"/>
  <c r="Q397" i="22" s="1"/>
  <c r="Q398" i="22" s="1"/>
  <c r="Q399" i="22" s="1"/>
  <c r="Q400" i="22" s="1"/>
  <c r="Q401" i="22" s="1"/>
  <c r="Q402" i="22" s="1"/>
  <c r="Q403" i="22" s="1"/>
  <c r="Q404" i="22" s="1"/>
  <c r="Q405" i="22" s="1"/>
  <c r="Q406" i="22" s="1"/>
  <c r="Q407" i="22" s="1"/>
  <c r="Q408" i="22" s="1"/>
  <c r="Q409" i="22" s="1"/>
  <c r="Q410" i="22" s="1"/>
  <c r="Q411" i="22" s="1"/>
  <c r="Q412" i="22" s="1"/>
  <c r="Q413" i="22" s="1"/>
  <c r="Q414" i="22" s="1"/>
  <c r="Q415" i="22" s="1"/>
  <c r="Q416" i="22" s="1"/>
  <c r="Q417" i="22" s="1"/>
  <c r="Q418" i="22" s="1"/>
  <c r="Q419" i="22" s="1"/>
  <c r="Q420" i="22" s="1"/>
  <c r="Q421" i="22" s="1"/>
  <c r="Q422" i="22" s="1"/>
  <c r="Q423" i="22" s="1"/>
  <c r="Q424" i="22" s="1"/>
  <c r="Q425" i="22" s="1"/>
  <c r="Q426" i="22" s="1"/>
  <c r="Q427" i="22" s="1"/>
  <c r="Q428" i="22" s="1"/>
  <c r="Q429" i="22" s="1"/>
  <c r="Q430" i="22" s="1"/>
  <c r="Q431" i="22" s="1"/>
  <c r="Q432" i="22" s="1"/>
  <c r="Q433" i="22" s="1"/>
  <c r="Q434" i="22" s="1"/>
  <c r="Q435" i="22" s="1"/>
  <c r="Q436" i="22" s="1"/>
  <c r="Q437" i="22" s="1"/>
  <c r="Q438" i="22" s="1"/>
  <c r="Q439" i="22" s="1"/>
  <c r="Q440" i="22" s="1"/>
  <c r="Q441" i="22" s="1"/>
  <c r="Q442" i="22" s="1"/>
  <c r="Q443" i="22" s="1"/>
  <c r="Q444" i="22" s="1"/>
  <c r="Q445" i="22" s="1"/>
  <c r="Q446" i="22" s="1"/>
  <c r="Q447" i="22" s="1"/>
  <c r="Q448" i="22" s="1"/>
  <c r="Q449" i="22" s="1"/>
  <c r="Q450" i="22" s="1"/>
  <c r="Q451" i="22" s="1"/>
  <c r="Q452" i="22" s="1"/>
  <c r="Q453" i="22" s="1"/>
  <c r="Q454" i="22" s="1"/>
  <c r="Q455" i="22" s="1"/>
  <c r="Q456" i="22" s="1"/>
  <c r="Q457" i="22" s="1"/>
  <c r="Q458" i="22" s="1"/>
  <c r="Q459" i="22" s="1"/>
  <c r="Q460" i="22" s="1"/>
  <c r="Q461" i="22" s="1"/>
  <c r="Q462" i="22" s="1"/>
  <c r="Q463" i="22" s="1"/>
  <c r="Q464" i="22" s="1"/>
  <c r="Q465" i="22" s="1"/>
  <c r="Q466" i="22" s="1"/>
  <c r="Q467" i="22" s="1"/>
  <c r="Q468" i="22" s="1"/>
  <c r="Q469" i="22" s="1"/>
  <c r="Q470" i="22" s="1"/>
  <c r="Q471" i="22" s="1"/>
  <c r="Q472" i="22" s="1"/>
  <c r="Q473" i="22" s="1"/>
  <c r="Q474" i="22" s="1"/>
  <c r="Q475" i="22" s="1"/>
  <c r="Q476" i="22" s="1"/>
  <c r="Q477" i="22" s="1"/>
  <c r="Q478" i="22" s="1"/>
  <c r="Q479" i="22" s="1"/>
  <c r="Q480" i="22" s="1"/>
  <c r="Q481" i="22" s="1"/>
  <c r="Q482" i="22" s="1"/>
  <c r="Q483" i="22" s="1"/>
  <c r="Q484" i="22" s="1"/>
  <c r="Q485" i="22" s="1"/>
  <c r="Q486" i="22" s="1"/>
  <c r="Q487" i="22" s="1"/>
  <c r="Q488" i="22" s="1"/>
  <c r="Q489" i="22" s="1"/>
  <c r="Q490" i="22" s="1"/>
  <c r="Q491" i="22" s="1"/>
  <c r="Q492" i="22" s="1"/>
  <c r="Q493" i="22" s="1"/>
  <c r="Q494" i="22" s="1"/>
  <c r="Q495" i="22" s="1"/>
  <c r="Q496" i="22" s="1"/>
  <c r="Q497" i="22" s="1"/>
  <c r="Q498" i="22" s="1"/>
  <c r="Q499" i="22" s="1"/>
  <c r="Q500" i="22" s="1"/>
  <c r="Q501" i="22" s="1"/>
  <c r="Q502" i="22" s="1"/>
  <c r="Q503" i="22" s="1"/>
  <c r="Q504" i="22" s="1"/>
  <c r="Q505" i="22" s="1"/>
  <c r="Q506" i="22" s="1"/>
  <c r="Q507" i="22" s="1"/>
  <c r="Q508" i="22" s="1"/>
  <c r="Q509" i="22" s="1"/>
  <c r="Q510" i="22" s="1"/>
  <c r="Q511" i="22" s="1"/>
  <c r="Q512" i="22" s="1"/>
  <c r="Q513" i="22" s="1"/>
  <c r="Q514" i="22" s="1"/>
  <c r="Q515" i="22" s="1"/>
  <c r="Q516" i="22" s="1"/>
  <c r="Q517" i="22" s="1"/>
  <c r="Q518" i="22" s="1"/>
  <c r="Q519" i="22" s="1"/>
  <c r="Q520" i="22" s="1"/>
  <c r="Q521" i="22" s="1"/>
  <c r="Q522" i="22" s="1"/>
  <c r="Q523" i="22" s="1"/>
  <c r="Q524" i="22" s="1"/>
  <c r="Q525" i="22" s="1"/>
  <c r="Q526" i="22" s="1"/>
  <c r="Q527" i="22" s="1"/>
  <c r="Q528" i="22" s="1"/>
  <c r="Q529" i="22" s="1"/>
  <c r="Q530" i="22" s="1"/>
  <c r="Q531" i="22" s="1"/>
  <c r="Q532" i="22" s="1"/>
  <c r="Q533" i="22" s="1"/>
  <c r="Q534" i="22" s="1"/>
  <c r="Q535" i="22" s="1"/>
  <c r="Q536" i="22" s="1"/>
  <c r="Q537" i="22" s="1"/>
  <c r="Q538" i="22" s="1"/>
  <c r="Q539" i="22" s="1"/>
  <c r="Q540" i="22" s="1"/>
  <c r="Q541" i="22" s="1"/>
  <c r="Q542" i="22" s="1"/>
  <c r="Q543" i="22" s="1"/>
  <c r="Q544" i="22" s="1"/>
  <c r="Q545" i="22" s="1"/>
  <c r="Q546" i="22" s="1"/>
  <c r="Q547" i="22" s="1"/>
  <c r="Q548" i="22" s="1"/>
  <c r="Q549" i="22" s="1"/>
  <c r="Q550" i="22" s="1"/>
  <c r="Q551" i="22" s="1"/>
  <c r="Q552" i="22" s="1"/>
  <c r="Q553" i="22" s="1"/>
  <c r="Q554" i="22" s="1"/>
  <c r="Q555" i="22" s="1"/>
  <c r="Q556" i="22" s="1"/>
  <c r="Q557" i="22" s="1"/>
  <c r="Q558" i="22" s="1"/>
  <c r="Q559" i="22" s="1"/>
  <c r="Q560" i="22" s="1"/>
  <c r="Q561" i="22" s="1"/>
  <c r="Q562" i="22" s="1"/>
  <c r="Q563" i="22" s="1"/>
  <c r="Q564" i="22" s="1"/>
  <c r="Q565" i="22" s="1"/>
  <c r="Q566" i="22" s="1"/>
  <c r="Q567" i="22" s="1"/>
  <c r="Q568" i="22" s="1"/>
  <c r="Q569" i="22" s="1"/>
  <c r="Q570" i="22" s="1"/>
  <c r="Q571" i="22" s="1"/>
  <c r="Q572" i="22" s="1"/>
  <c r="Q573" i="22" s="1"/>
  <c r="Q574" i="22" s="1"/>
  <c r="Q575" i="22" s="1"/>
  <c r="Q576" i="22" s="1"/>
  <c r="Q577" i="22" s="1"/>
  <c r="Q578" i="22" s="1"/>
  <c r="Q579" i="22" s="1"/>
  <c r="Q580" i="22" s="1"/>
  <c r="Q581" i="22" s="1"/>
  <c r="Q582" i="22" s="1"/>
  <c r="Q583" i="22" s="1"/>
  <c r="Q584" i="22" s="1"/>
  <c r="Q585" i="22" s="1"/>
  <c r="Q586" i="22" s="1"/>
  <c r="Q587" i="22" s="1"/>
  <c r="Q588" i="22" s="1"/>
  <c r="Q589" i="22" s="1"/>
  <c r="Q590" i="22" s="1"/>
  <c r="Q591" i="22" s="1"/>
  <c r="Q592" i="22" s="1"/>
  <c r="Q593" i="22" s="1"/>
  <c r="Q594" i="22" s="1"/>
  <c r="Q595" i="22" s="1"/>
  <c r="Q596" i="22" s="1"/>
  <c r="Q597" i="22" s="1"/>
  <c r="Q598" i="22" s="1"/>
  <c r="Q599" i="22" s="1"/>
  <c r="Q600" i="22" s="1"/>
  <c r="Q601" i="22" s="1"/>
  <c r="Q602" i="22" s="1"/>
  <c r="Q603" i="22" s="1"/>
  <c r="Q604" i="22" s="1"/>
  <c r="Q605" i="22" s="1"/>
  <c r="Q606" i="22" s="1"/>
  <c r="Q607" i="22" s="1"/>
  <c r="Q608" i="22" s="1"/>
  <c r="Q609" i="22" s="1"/>
  <c r="Q610" i="22" s="1"/>
  <c r="Q611" i="22" s="1"/>
  <c r="Q612" i="22" s="1"/>
  <c r="Q613" i="22" s="1"/>
  <c r="Q614" i="22" s="1"/>
  <c r="Q615" i="22" s="1"/>
  <c r="Q616" i="22" s="1"/>
  <c r="Q617" i="22" s="1"/>
  <c r="Q618" i="22" s="1"/>
  <c r="Q619" i="22" s="1"/>
  <c r="Q620" i="22" s="1"/>
  <c r="Q621" i="22" s="1"/>
  <c r="Q622" i="22" s="1"/>
  <c r="Q623" i="22" s="1"/>
  <c r="Q624" i="22" s="1"/>
  <c r="Q625" i="22" s="1"/>
  <c r="Q626" i="22" s="1"/>
  <c r="Q627" i="22" s="1"/>
  <c r="Q628" i="22" s="1"/>
  <c r="Q629" i="22" s="1"/>
  <c r="Q630" i="22" s="1"/>
  <c r="Q631" i="22" s="1"/>
  <c r="Q632" i="22" s="1"/>
  <c r="Q633" i="22" s="1"/>
  <c r="Q634" i="22" s="1"/>
  <c r="Q635" i="22" s="1"/>
  <c r="Q636" i="22" s="1"/>
  <c r="Q637" i="22" s="1"/>
  <c r="Q638" i="22" s="1"/>
  <c r="Q639" i="22" s="1"/>
  <c r="Q640" i="22" s="1"/>
  <c r="Q641" i="22" s="1"/>
  <c r="Q642" i="22" s="1"/>
  <c r="Q643" i="22" s="1"/>
  <c r="Q644" i="22" s="1"/>
  <c r="Q645" i="22" s="1"/>
  <c r="Q646" i="22" s="1"/>
  <c r="Q647" i="22" s="1"/>
  <c r="Q648" i="22" s="1"/>
  <c r="Q649" i="22" s="1"/>
  <c r="Q650" i="22" s="1"/>
  <c r="Q651" i="22" s="1"/>
  <c r="Q652" i="22" s="1"/>
  <c r="Q653" i="22" s="1"/>
  <c r="Q654" i="22" s="1"/>
  <c r="Q655" i="22" s="1"/>
  <c r="Q656" i="22" s="1"/>
  <c r="Q657" i="22" s="1"/>
  <c r="Q658" i="22" s="1"/>
  <c r="Q659" i="22" s="1"/>
  <c r="Q660" i="22" s="1"/>
  <c r="Q661" i="22" s="1"/>
  <c r="Q662" i="22" s="1"/>
  <c r="Q663" i="22" s="1"/>
  <c r="Q664" i="22" s="1"/>
  <c r="Q665" i="22" s="1"/>
  <c r="Q666" i="22" s="1"/>
  <c r="Q667" i="22" s="1"/>
  <c r="Q668" i="22" s="1"/>
  <c r="Q669" i="22" s="1"/>
  <c r="Q670" i="22" s="1"/>
  <c r="Q671" i="22" s="1"/>
  <c r="Q672" i="22" s="1"/>
  <c r="Q673" i="22" s="1"/>
  <c r="Q674" i="22" s="1"/>
  <c r="Q675" i="22" s="1"/>
  <c r="Q676" i="22" s="1"/>
  <c r="Q677" i="22" s="1"/>
  <c r="Q678" i="22" s="1"/>
  <c r="Q679" i="22" s="1"/>
  <c r="Q680" i="22" s="1"/>
  <c r="Q681" i="22" s="1"/>
  <c r="Q682" i="22" s="1"/>
  <c r="Q683" i="22" s="1"/>
  <c r="Q684" i="22" s="1"/>
  <c r="Q685" i="22" s="1"/>
  <c r="Q686" i="22" s="1"/>
  <c r="Q687" i="22" s="1"/>
  <c r="Q688" i="22" s="1"/>
  <c r="Q689" i="22" s="1"/>
  <c r="Q690" i="22" s="1"/>
  <c r="Q691" i="22" s="1"/>
  <c r="Q692" i="22" s="1"/>
  <c r="Q693" i="22" s="1"/>
  <c r="Q694" i="22" s="1"/>
  <c r="Q695" i="22" s="1"/>
  <c r="Q696" i="22" s="1"/>
  <c r="Q697" i="22" s="1"/>
  <c r="Q698" i="22" s="1"/>
  <c r="Q699" i="22" s="1"/>
  <c r="Q700" i="22" s="1"/>
  <c r="Q701" i="22" s="1"/>
  <c r="Q702" i="22" s="1"/>
  <c r="Q703" i="22" s="1"/>
  <c r="Q704" i="22" s="1"/>
  <c r="Q705" i="22" s="1"/>
  <c r="Q706" i="22" s="1"/>
  <c r="Q707" i="22" s="1"/>
  <c r="Q708" i="22" s="1"/>
  <c r="Q709" i="22" s="1"/>
  <c r="Q710" i="22" s="1"/>
  <c r="Q711" i="22" s="1"/>
  <c r="Q712" i="22" s="1"/>
  <c r="Q713" i="22" s="1"/>
  <c r="Q714" i="22" s="1"/>
  <c r="Q715" i="22" s="1"/>
  <c r="Q716" i="22" s="1"/>
  <c r="Q717" i="22" s="1"/>
  <c r="Q718" i="22" s="1"/>
  <c r="Q719" i="22" s="1"/>
  <c r="Q720" i="22" s="1"/>
  <c r="Q721" i="22" s="1"/>
  <c r="Q722" i="22" s="1"/>
  <c r="Q723" i="22" s="1"/>
  <c r="Q724" i="22" s="1"/>
  <c r="Q725" i="22" s="1"/>
  <c r="Q726" i="22" s="1"/>
  <c r="Q727" i="22" s="1"/>
  <c r="Q728" i="22" s="1"/>
  <c r="Q729" i="22" s="1"/>
  <c r="Q730" i="22" s="1"/>
  <c r="Q731" i="22" s="1"/>
  <c r="Q732" i="22" s="1"/>
  <c r="Q733" i="22" s="1"/>
  <c r="Q734" i="22" s="1"/>
  <c r="Q735" i="22" s="1"/>
  <c r="Q736" i="22" s="1"/>
  <c r="Q737" i="22" s="1"/>
  <c r="Q738" i="22" s="1"/>
  <c r="Q739" i="22" s="1"/>
  <c r="Q740" i="22" s="1"/>
  <c r="Q741" i="22" s="1"/>
  <c r="Q742" i="22" s="1"/>
  <c r="Q743" i="22" s="1"/>
  <c r="Q744" i="22" s="1"/>
  <c r="Q745" i="22" s="1"/>
  <c r="Q746" i="22" s="1"/>
  <c r="Q747" i="22" s="1"/>
  <c r="Q748" i="22" s="1"/>
  <c r="Q749" i="22" s="1"/>
  <c r="Q750" i="22" s="1"/>
  <c r="Q751" i="22" s="1"/>
  <c r="Q752" i="22" s="1"/>
  <c r="Q753" i="22" s="1"/>
  <c r="Q754" i="22" s="1"/>
  <c r="Q755" i="22" s="1"/>
  <c r="Q756" i="22" s="1"/>
  <c r="Q757" i="22" s="1"/>
  <c r="Q758" i="22" s="1"/>
  <c r="Q759" i="22" s="1"/>
  <c r="Q760" i="22" s="1"/>
  <c r="Q761" i="22" s="1"/>
  <c r="Q762" i="22" s="1"/>
  <c r="Q763" i="22" s="1"/>
  <c r="Q764" i="22" s="1"/>
  <c r="Q765" i="22" s="1"/>
  <c r="Q766" i="22" s="1"/>
  <c r="Q767" i="22" s="1"/>
  <c r="Q768" i="22" s="1"/>
  <c r="Q769" i="22" s="1"/>
  <c r="Q770" i="22" s="1"/>
  <c r="Q771" i="22" s="1"/>
  <c r="Q772" i="22" s="1"/>
  <c r="Q773" i="22" s="1"/>
  <c r="Q774" i="22" s="1"/>
  <c r="Q775" i="22" s="1"/>
  <c r="Q776" i="22" s="1"/>
  <c r="Q777" i="22" s="1"/>
  <c r="Q778" i="22" s="1"/>
  <c r="Q779" i="22" s="1"/>
  <c r="Q780" i="22" s="1"/>
  <c r="Q781" i="22" s="1"/>
  <c r="Q782" i="22" s="1"/>
  <c r="Q783" i="22" s="1"/>
  <c r="Q784" i="22" s="1"/>
  <c r="Q785" i="22" s="1"/>
  <c r="Q786" i="22" s="1"/>
  <c r="Q787" i="22" s="1"/>
  <c r="Q788" i="22" s="1"/>
  <c r="Q789" i="22" s="1"/>
  <c r="Q790" i="22" s="1"/>
  <c r="Q791" i="22" s="1"/>
  <c r="Q792" i="22" s="1"/>
  <c r="Q793" i="22" s="1"/>
  <c r="Q794" i="22" s="1"/>
  <c r="Q795" i="22" s="1"/>
  <c r="Q796" i="22" s="1"/>
  <c r="Q797" i="22" s="1"/>
  <c r="Q798" i="22" s="1"/>
  <c r="Q799" i="22" s="1"/>
  <c r="Q800" i="22" s="1"/>
  <c r="Q801" i="22" s="1"/>
  <c r="Q802" i="22" s="1"/>
  <c r="Q803" i="22" s="1"/>
  <c r="Q804" i="22" s="1"/>
  <c r="Q805" i="22" s="1"/>
  <c r="Q806" i="22" s="1"/>
  <c r="Q807" i="22" s="1"/>
  <c r="Q808" i="22" s="1"/>
  <c r="Q809" i="22" s="1"/>
  <c r="Q810" i="22" s="1"/>
  <c r="Q811" i="22" s="1"/>
  <c r="Q812" i="22" s="1"/>
  <c r="Q813" i="22" s="1"/>
  <c r="Q814" i="22" s="1"/>
  <c r="Q815" i="22" s="1"/>
  <c r="Q816" i="22" s="1"/>
  <c r="Q817" i="22" s="1"/>
  <c r="Q818" i="22" s="1"/>
  <c r="Q819" i="22" s="1"/>
  <c r="Q820" i="22" s="1"/>
  <c r="Q821" i="22" s="1"/>
  <c r="Q822" i="22" s="1"/>
  <c r="Q823" i="22" s="1"/>
  <c r="Q824" i="22" s="1"/>
  <c r="Q825" i="22" s="1"/>
  <c r="Q826" i="22" s="1"/>
  <c r="Q827" i="22" s="1"/>
  <c r="Q828" i="22" s="1"/>
  <c r="Q829" i="22" s="1"/>
  <c r="Q830" i="22" s="1"/>
  <c r="Q831" i="22" s="1"/>
  <c r="Q832" i="22" s="1"/>
  <c r="Q833" i="22" s="1"/>
  <c r="Q834" i="22" s="1"/>
  <c r="Q835" i="22" s="1"/>
  <c r="Q836" i="22" s="1"/>
  <c r="Q837" i="22" s="1"/>
  <c r="Q838" i="22" s="1"/>
  <c r="Q839" i="22" s="1"/>
  <c r="Q840" i="22" s="1"/>
  <c r="Q841" i="22" s="1"/>
  <c r="Q842" i="22" s="1"/>
  <c r="Q843" i="22" s="1"/>
  <c r="Q844" i="22" s="1"/>
  <c r="Q845" i="22" s="1"/>
  <c r="Q846" i="22" s="1"/>
  <c r="Q847" i="22" s="1"/>
  <c r="Q848" i="22" s="1"/>
  <c r="Q849" i="22" s="1"/>
  <c r="Q850" i="22" s="1"/>
  <c r="Q851" i="22" s="1"/>
  <c r="Q852" i="22" s="1"/>
  <c r="Q853" i="22" s="1"/>
  <c r="Q854" i="22" s="1"/>
  <c r="Q855" i="22" s="1"/>
  <c r="Q856" i="22" s="1"/>
  <c r="Q857" i="22" s="1"/>
  <c r="Q858" i="22" s="1"/>
  <c r="Q859" i="22" s="1"/>
  <c r="Q860" i="22" s="1"/>
  <c r="Q861" i="22" s="1"/>
  <c r="Q862" i="22" s="1"/>
  <c r="Q863" i="22" s="1"/>
  <c r="Q864" i="22" s="1"/>
  <c r="Q865" i="22" s="1"/>
  <c r="Q866" i="22" s="1"/>
  <c r="Q867" i="22" s="1"/>
  <c r="Q868" i="22" s="1"/>
  <c r="Q869" i="22" s="1"/>
  <c r="Q870" i="22" s="1"/>
  <c r="Q871" i="22" s="1"/>
  <c r="Q872" i="22" s="1"/>
  <c r="Q873" i="22" s="1"/>
  <c r="Q874" i="22" s="1"/>
  <c r="Q875" i="22" s="1"/>
  <c r="Q876" i="22" s="1"/>
  <c r="Q877" i="22" s="1"/>
  <c r="Q878" i="22" s="1"/>
  <c r="Q879" i="22" s="1"/>
  <c r="Q880" i="22" s="1"/>
  <c r="Q881" i="22" s="1"/>
  <c r="Q882" i="22" s="1"/>
  <c r="Q883" i="22" s="1"/>
  <c r="Q884" i="22" s="1"/>
  <c r="Q885" i="22" s="1"/>
  <c r="Q886" i="22" s="1"/>
  <c r="Q887" i="22" s="1"/>
  <c r="Q888" i="22" s="1"/>
  <c r="Q889" i="22" s="1"/>
  <c r="Q890" i="22" s="1"/>
  <c r="Q891" i="22" s="1"/>
  <c r="Q892" i="22" s="1"/>
  <c r="Q893" i="22" s="1"/>
  <c r="Q894" i="22" s="1"/>
  <c r="Q895" i="22" s="1"/>
  <c r="Q896" i="22" s="1"/>
  <c r="Q897" i="22" s="1"/>
  <c r="Q898" i="22" s="1"/>
  <c r="Q899" i="22" s="1"/>
  <c r="Q900" i="22" s="1"/>
  <c r="Q901" i="22" s="1"/>
  <c r="Q902" i="22" s="1"/>
  <c r="Q903" i="22" s="1"/>
  <c r="Q904" i="22" s="1"/>
  <c r="Q905" i="22" s="1"/>
  <c r="Q906" i="22" s="1"/>
  <c r="Q907" i="22" s="1"/>
  <c r="Q908" i="22" s="1"/>
  <c r="Q909" i="22" s="1"/>
  <c r="Q910" i="22" s="1"/>
  <c r="Q911" i="22" s="1"/>
  <c r="Q912" i="22" s="1"/>
  <c r="Q913" i="22" s="1"/>
  <c r="Q914" i="22" s="1"/>
  <c r="Q915" i="22" s="1"/>
  <c r="Q916" i="22" s="1"/>
  <c r="Q917" i="22" s="1"/>
  <c r="Q918" i="22" s="1"/>
  <c r="Q919" i="22" s="1"/>
  <c r="Q920" i="22" s="1"/>
  <c r="Q921" i="22" s="1"/>
  <c r="Q922" i="22" s="1"/>
  <c r="Q923" i="22" s="1"/>
  <c r="Q924" i="22" s="1"/>
  <c r="Q925" i="22" s="1"/>
  <c r="Q926" i="22" s="1"/>
  <c r="Q927" i="22" s="1"/>
  <c r="Q928" i="22" s="1"/>
  <c r="Q929" i="22" s="1"/>
  <c r="Q930" i="22" s="1"/>
  <c r="Q931" i="22" s="1"/>
  <c r="Q932" i="22" s="1"/>
  <c r="Q933" i="22" s="1"/>
  <c r="Q934" i="22" s="1"/>
  <c r="Q935" i="22" s="1"/>
  <c r="Q936" i="22" s="1"/>
  <c r="Q937" i="22" s="1"/>
  <c r="Q938" i="22" s="1"/>
  <c r="Q939" i="22" s="1"/>
  <c r="Q940" i="22" s="1"/>
  <c r="Q941" i="22" s="1"/>
  <c r="Q942" i="22" s="1"/>
  <c r="Q943" i="22" s="1"/>
  <c r="Q944" i="22" s="1"/>
  <c r="Q945" i="22" s="1"/>
  <c r="Q946" i="22" s="1"/>
  <c r="Q947" i="22" s="1"/>
  <c r="Q948" i="22" s="1"/>
  <c r="Q949" i="22" s="1"/>
  <c r="Q950" i="22" s="1"/>
  <c r="Q951" i="22" s="1"/>
  <c r="Q952" i="22" s="1"/>
  <c r="Q953" i="22" s="1"/>
  <c r="Q954" i="22" s="1"/>
  <c r="Q955" i="22" s="1"/>
  <c r="Q956" i="22" s="1"/>
  <c r="Q957" i="22" s="1"/>
  <c r="Q958" i="22" s="1"/>
  <c r="Q959" i="22" s="1"/>
  <c r="Q960" i="22" s="1"/>
  <c r="Q961" i="22" s="1"/>
  <c r="Q962" i="22" s="1"/>
  <c r="Q963" i="22" s="1"/>
  <c r="Q964" i="22" s="1"/>
  <c r="Q965" i="22" s="1"/>
  <c r="Q966" i="22" s="1"/>
  <c r="Q967" i="22" s="1"/>
  <c r="Q968" i="22" s="1"/>
  <c r="Q969" i="22" s="1"/>
  <c r="Q970" i="22" s="1"/>
  <c r="Q971" i="22" s="1"/>
  <c r="Q972" i="22" s="1"/>
  <c r="Q973" i="22" s="1"/>
  <c r="Q974" i="22" s="1"/>
  <c r="Q975" i="22" s="1"/>
  <c r="Q976" i="22" s="1"/>
  <c r="Q977" i="22" s="1"/>
  <c r="Q978" i="22" s="1"/>
  <c r="Q979" i="22" s="1"/>
  <c r="Q980" i="22" s="1"/>
  <c r="Q981" i="22" s="1"/>
  <c r="Q982" i="22" s="1"/>
  <c r="Q983" i="22" s="1"/>
  <c r="Q984" i="22" s="1"/>
  <c r="Q985" i="22" s="1"/>
  <c r="Q986" i="22" s="1"/>
  <c r="Q987" i="22" s="1"/>
  <c r="Q988" i="22" s="1"/>
  <c r="Q989" i="22" s="1"/>
  <c r="Q990" i="22" s="1"/>
  <c r="Q991" i="22" s="1"/>
  <c r="Q992" i="22" s="1"/>
  <c r="Q993" i="22" s="1"/>
  <c r="Q994" i="22" s="1"/>
  <c r="Q995" i="22" s="1"/>
  <c r="Q996" i="22" s="1"/>
  <c r="Q997" i="22" s="1"/>
  <c r="Q998" i="22" s="1"/>
  <c r="Q999" i="22" s="1"/>
  <c r="Q1000" i="22" s="1"/>
  <c r="Q1001" i="22" s="1"/>
  <c r="Q1002" i="22" s="1"/>
  <c r="Q1003" i="22" s="1"/>
  <c r="Q1004" i="22" s="1"/>
  <c r="Q1005" i="22" s="1"/>
  <c r="Q1006" i="22" s="1"/>
  <c r="Q1007" i="22" s="1"/>
  <c r="Q1008" i="22" s="1"/>
  <c r="Q1009" i="22" s="1"/>
  <c r="Q1010" i="22" s="1"/>
  <c r="Q1011" i="22" s="1"/>
  <c r="Q1012" i="22" s="1"/>
  <c r="Q1013" i="22" s="1"/>
  <c r="Q1014" i="22" s="1"/>
  <c r="Q1015" i="22" s="1"/>
  <c r="Q1016" i="22" s="1"/>
  <c r="Q1017" i="22" s="1"/>
  <c r="Q1018" i="22" s="1"/>
  <c r="Q1019" i="22" s="1"/>
  <c r="Q1020" i="22" s="1"/>
  <c r="Q1021" i="22" s="1"/>
  <c r="Q1022" i="22" s="1"/>
  <c r="Q1023" i="22" s="1"/>
  <c r="Q1024" i="22" s="1"/>
  <c r="Q1025" i="22" s="1"/>
  <c r="Q1026" i="22" s="1"/>
  <c r="Q1027" i="22" s="1"/>
  <c r="Q1028" i="22" s="1"/>
  <c r="Q1029" i="22" s="1"/>
  <c r="Q1030" i="22" s="1"/>
  <c r="Q1031" i="22" s="1"/>
  <c r="Q1032" i="22" s="1"/>
  <c r="Q1033" i="22" s="1"/>
  <c r="Q1034" i="22" s="1"/>
  <c r="Q1035" i="22" s="1"/>
  <c r="Q1036" i="22" s="1"/>
  <c r="Q1037" i="22" s="1"/>
  <c r="Q1038" i="22" s="1"/>
  <c r="Q1039" i="22" s="1"/>
  <c r="Q1040" i="22" s="1"/>
  <c r="Q1041" i="22" s="1"/>
  <c r="Q1042" i="22" s="1"/>
  <c r="Q1043" i="22" s="1"/>
  <c r="Q1044" i="22" s="1"/>
  <c r="Q1045" i="22" s="1"/>
  <c r="Q1046" i="22" s="1"/>
  <c r="Q1047" i="22" s="1"/>
  <c r="Q1048" i="22" s="1"/>
  <c r="Q1049" i="22" s="1"/>
  <c r="Q1050" i="22" s="1"/>
  <c r="Q1051" i="22" s="1"/>
  <c r="Q1052" i="22" s="1"/>
  <c r="Q1053" i="22" s="1"/>
  <c r="Q1054" i="22" s="1"/>
  <c r="Q1055" i="22" s="1"/>
  <c r="Q1056" i="22" s="1"/>
  <c r="Q1057" i="22" s="1"/>
  <c r="Q1058" i="22" s="1"/>
  <c r="Q1059" i="22" s="1"/>
  <c r="Q1060" i="22" s="1"/>
  <c r="Q1061" i="22" s="1"/>
  <c r="Q1062" i="22" s="1"/>
  <c r="Q1063" i="22" s="1"/>
  <c r="Q1064" i="22" s="1"/>
  <c r="Q1065" i="22" s="1"/>
  <c r="Q1066" i="22" s="1"/>
  <c r="Q1067" i="22" s="1"/>
  <c r="Q1068" i="22" s="1"/>
  <c r="Q1069" i="22" s="1"/>
  <c r="Q1070" i="22" s="1"/>
  <c r="Q1071" i="22" s="1"/>
  <c r="Q1072" i="22" s="1"/>
  <c r="Q1073" i="22" s="1"/>
  <c r="Q1074" i="22" s="1"/>
  <c r="Q1075" i="22" s="1"/>
  <c r="Q1076" i="22" s="1"/>
  <c r="Q1077" i="22" s="1"/>
  <c r="Q1078" i="22" s="1"/>
  <c r="Q1079" i="22" s="1"/>
  <c r="Q1080" i="22" s="1"/>
  <c r="Q1081" i="22" s="1"/>
  <c r="Q1082" i="22" s="1"/>
  <c r="Q1083" i="22" s="1"/>
  <c r="Q1084" i="22" s="1"/>
  <c r="Q1085" i="22" s="1"/>
  <c r="Q1086" i="22" s="1"/>
  <c r="Q1087" i="22" s="1"/>
  <c r="Q1088" i="22" s="1"/>
  <c r="Q1089" i="22" s="1"/>
  <c r="Q1090" i="22" s="1"/>
  <c r="Q1091" i="22" s="1"/>
  <c r="Q1092" i="22" s="1"/>
  <c r="Q1093" i="22" s="1"/>
  <c r="Q1094" i="22" s="1"/>
  <c r="Q1095" i="22" s="1"/>
  <c r="Q1096" i="22" s="1"/>
  <c r="Q1097" i="22" s="1"/>
  <c r="Q1098" i="22" s="1"/>
  <c r="Q1099" i="22" s="1"/>
  <c r="Q1100" i="22" s="1"/>
  <c r="Q1101" i="22" s="1"/>
  <c r="Q1102" i="22" s="1"/>
  <c r="Q1103" i="22" s="1"/>
  <c r="Q1104" i="22" s="1"/>
  <c r="Q1105" i="22" s="1"/>
  <c r="Q1106" i="22" s="1"/>
  <c r="Q1107" i="22" s="1"/>
  <c r="Q1108" i="22" s="1"/>
  <c r="Q1109" i="22" s="1"/>
  <c r="Q1110" i="22" s="1"/>
  <c r="Q1111" i="22" s="1"/>
  <c r="Q1112" i="22" s="1"/>
  <c r="Q1113" i="22" s="1"/>
  <c r="Q1114" i="22" s="1"/>
  <c r="Q1115" i="22" s="1"/>
  <c r="Q1116" i="22" s="1"/>
  <c r="Q1117" i="22" s="1"/>
  <c r="Q1118" i="22" s="1"/>
  <c r="Q1119" i="22" s="1"/>
  <c r="Q1120" i="22" s="1"/>
  <c r="Q1121" i="22" s="1"/>
  <c r="Q1122" i="22" s="1"/>
  <c r="Q1123" i="22" s="1"/>
  <c r="Q1124" i="22" s="1"/>
  <c r="Q1125" i="22" s="1"/>
  <c r="Q1126" i="22" s="1"/>
  <c r="Q1127" i="22" s="1"/>
  <c r="Q1128" i="22" s="1"/>
  <c r="Q1129" i="22" s="1"/>
  <c r="Q1130" i="22" s="1"/>
  <c r="Q1131" i="22" s="1"/>
  <c r="Q1132" i="22" s="1"/>
  <c r="Q1133" i="22" s="1"/>
  <c r="Q1134" i="22" s="1"/>
  <c r="Q1135" i="22" s="1"/>
  <c r="Q1136" i="22" s="1"/>
  <c r="Q1137" i="22" s="1"/>
  <c r="Q1138" i="22" s="1"/>
  <c r="Q1139" i="22" s="1"/>
  <c r="Q1140" i="22" s="1"/>
  <c r="Q1141" i="22" s="1"/>
  <c r="Q1142" i="22" s="1"/>
  <c r="Q1143" i="22" s="1"/>
  <c r="Q1144" i="22" s="1"/>
  <c r="Q1145" i="22" s="1"/>
  <c r="Q1146" i="22" s="1"/>
  <c r="Q1147" i="22" s="1"/>
  <c r="Q1148" i="22" s="1"/>
  <c r="Q1149" i="22" s="1"/>
  <c r="Q1150" i="22" s="1"/>
  <c r="Q1151" i="22" s="1"/>
  <c r="Q1152" i="22" s="1"/>
  <c r="Q1153" i="22" s="1"/>
  <c r="Q1154" i="22" s="1"/>
  <c r="Q1155" i="22" s="1"/>
  <c r="Q1156" i="22" s="1"/>
  <c r="Q1157" i="22" s="1"/>
  <c r="Q1158" i="22" s="1"/>
  <c r="Q1159" i="22" s="1"/>
  <c r="Q1160" i="22" s="1"/>
  <c r="Q1161" i="22" s="1"/>
  <c r="Q1162" i="22" s="1"/>
  <c r="Q1163" i="22" s="1"/>
  <c r="Q1164" i="22" s="1"/>
  <c r="Q1165" i="22" s="1"/>
  <c r="Q1166" i="22" s="1"/>
  <c r="Q1167" i="22" s="1"/>
  <c r="Q1168" i="22" s="1"/>
  <c r="Q1169" i="22" s="1"/>
  <c r="Q1170" i="22" s="1"/>
  <c r="Q1171" i="22" s="1"/>
  <c r="Q1172" i="22" s="1"/>
  <c r="Q1173" i="22" s="1"/>
  <c r="Q1174" i="22" s="1"/>
  <c r="Q1175" i="22" s="1"/>
  <c r="Q1176" i="22" s="1"/>
  <c r="Q1177" i="22" s="1"/>
  <c r="Q1178" i="22" s="1"/>
  <c r="Q1179" i="22" s="1"/>
  <c r="Q1180" i="22" s="1"/>
  <c r="Q1181" i="22" s="1"/>
  <c r="Q1182" i="22" s="1"/>
  <c r="Q1183" i="22" s="1"/>
  <c r="Q1184" i="22" s="1"/>
  <c r="Q1185" i="22" s="1"/>
  <c r="Q1186" i="22" s="1"/>
  <c r="Q1187" i="22" s="1"/>
  <c r="Q1188" i="22" s="1"/>
  <c r="Q1189" i="22" s="1"/>
  <c r="Q1190" i="22" s="1"/>
  <c r="Q1191" i="22" s="1"/>
  <c r="Q1192" i="22" s="1"/>
  <c r="Q1193" i="22" s="1"/>
  <c r="Q1194" i="22" s="1"/>
  <c r="Q1195" i="22" s="1"/>
  <c r="Q1196" i="22" s="1"/>
  <c r="Q1197" i="22" s="1"/>
  <c r="Q1198" i="22" s="1"/>
  <c r="Q1199" i="22" s="1"/>
  <c r="Q1200" i="22" s="1"/>
  <c r="Q1201" i="22" s="1"/>
  <c r="Q1202" i="22" s="1"/>
  <c r="Q1203" i="22" s="1"/>
  <c r="Q1204" i="22" s="1"/>
  <c r="Q1205" i="22" s="1"/>
  <c r="Q1206" i="22" s="1"/>
  <c r="Q1207" i="22" s="1"/>
  <c r="Q1208" i="22" s="1"/>
  <c r="Q1209" i="22" s="1"/>
  <c r="Q1210" i="22" s="1"/>
  <c r="Q1211" i="22" s="1"/>
  <c r="Q1212" i="22" s="1"/>
  <c r="Q1213" i="22" s="1"/>
  <c r="Q1214" i="22" s="1"/>
  <c r="Q1215" i="22" s="1"/>
  <c r="Q1216" i="22" s="1"/>
  <c r="Q1217" i="22" s="1"/>
  <c r="Q1218" i="22" s="1"/>
  <c r="Q1219" i="22" s="1"/>
  <c r="Q1220" i="22" s="1"/>
  <c r="Q1221" i="22" s="1"/>
  <c r="Q1222" i="22" s="1"/>
  <c r="Q1223" i="22" s="1"/>
  <c r="Q1224" i="22" s="1"/>
  <c r="Q1225" i="22" s="1"/>
  <c r="Q1226" i="22" s="1"/>
  <c r="Q1227" i="22" s="1"/>
  <c r="Q1228" i="22" s="1"/>
  <c r="Q1229" i="22" s="1"/>
  <c r="Q1230" i="22" s="1"/>
  <c r="Q1231" i="22" s="1"/>
  <c r="Q1232" i="22" s="1"/>
  <c r="Q1233" i="22" s="1"/>
  <c r="Q1234" i="22" s="1"/>
  <c r="Q1235" i="22" s="1"/>
  <c r="Q1236" i="22" s="1"/>
  <c r="Q1237" i="22" s="1"/>
  <c r="Q1238" i="22" s="1"/>
  <c r="Q1239" i="22" s="1"/>
  <c r="Q1240" i="22" s="1"/>
  <c r="Q1241" i="22" s="1"/>
  <c r="Q1242" i="22" s="1"/>
  <c r="Q1243" i="22" s="1"/>
  <c r="Q1244" i="22" s="1"/>
  <c r="Q1245" i="22" s="1"/>
  <c r="Q1246" i="22" s="1"/>
  <c r="Q1247" i="22" s="1"/>
  <c r="Q1248" i="22" s="1"/>
  <c r="Q1249" i="22" s="1"/>
  <c r="Q1250" i="22" s="1"/>
  <c r="Q1251" i="22" s="1"/>
  <c r="Q1252" i="22" s="1"/>
  <c r="Q1253" i="22" s="1"/>
  <c r="Q1254" i="22" s="1"/>
  <c r="Q1255" i="22" s="1"/>
  <c r="Q1256" i="22" s="1"/>
  <c r="Q1257" i="22" s="1"/>
  <c r="Q1258" i="22" s="1"/>
  <c r="Q1259" i="22" s="1"/>
  <c r="Q1260" i="22" s="1"/>
  <c r="Q1261" i="22" s="1"/>
  <c r="Q1262" i="22" s="1"/>
  <c r="Q1263" i="22" s="1"/>
  <c r="Q1264" i="22" s="1"/>
  <c r="Q1265" i="22" s="1"/>
  <c r="Q1266" i="22" s="1"/>
  <c r="Q1267" i="22" s="1"/>
  <c r="Q1268" i="22" s="1"/>
  <c r="Q1269" i="22" s="1"/>
  <c r="Q1270" i="22" s="1"/>
  <c r="Q1271" i="22" s="1"/>
  <c r="Q1272" i="22" s="1"/>
  <c r="Q1273" i="22" s="1"/>
  <c r="Q1274" i="22" s="1"/>
  <c r="Q1275" i="22" s="1"/>
  <c r="Q1276" i="22" s="1"/>
  <c r="Q1277" i="22" s="1"/>
  <c r="Q1278" i="22" s="1"/>
  <c r="Q1279" i="22" s="1"/>
  <c r="Q1280" i="22" s="1"/>
  <c r="Q1281" i="22" s="1"/>
  <c r="Q1282" i="22" s="1"/>
  <c r="Q1283" i="22" s="1"/>
  <c r="Q1284" i="22" s="1"/>
  <c r="Q1285" i="22" s="1"/>
  <c r="Q1286" i="22" s="1"/>
  <c r="Q1287" i="22" s="1"/>
  <c r="Q1288" i="22" s="1"/>
  <c r="Q1289" i="22" s="1"/>
  <c r="Q1290" i="22" s="1"/>
  <c r="Q1291" i="22" s="1"/>
  <c r="Q1292" i="22" s="1"/>
  <c r="Q1293" i="22" s="1"/>
  <c r="Q1294" i="22" s="1"/>
  <c r="Q1295" i="22" s="1"/>
  <c r="Q1296" i="22" s="1"/>
  <c r="Q1297" i="22" s="1"/>
  <c r="Q1298" i="22" s="1"/>
  <c r="Q1299" i="22" s="1"/>
  <c r="Q1300" i="22" s="1"/>
  <c r="Q1301" i="22" s="1"/>
  <c r="Q1302" i="22" s="1"/>
  <c r="Q1303" i="22" s="1"/>
  <c r="Q1304" i="22" s="1"/>
  <c r="Q1305" i="22" s="1"/>
  <c r="Q1306" i="22" s="1"/>
  <c r="Q1307" i="22" s="1"/>
  <c r="Q1308" i="22" s="1"/>
  <c r="Q1309" i="22" s="1"/>
  <c r="Q1310" i="22" s="1"/>
  <c r="Q1311" i="22" s="1"/>
  <c r="Q1312" i="22" s="1"/>
  <c r="Q1313" i="22" s="1"/>
  <c r="Q1314" i="22" s="1"/>
  <c r="Q1315" i="22" s="1"/>
  <c r="Q1316" i="22" s="1"/>
  <c r="Q1317" i="22" s="1"/>
  <c r="Q1318" i="22" s="1"/>
  <c r="Q1319" i="22" s="1"/>
  <c r="Q1320" i="22" s="1"/>
  <c r="Q1321" i="22" s="1"/>
  <c r="Q1322" i="22" s="1"/>
  <c r="Q1323" i="22" s="1"/>
  <c r="Q1324" i="22" s="1"/>
  <c r="Q1325" i="22" s="1"/>
  <c r="Q1326" i="22" s="1"/>
  <c r="Q1327" i="22" s="1"/>
  <c r="Q1328" i="22" s="1"/>
  <c r="Q1329" i="22" s="1"/>
  <c r="Q1330" i="22" s="1"/>
  <c r="Q1331" i="22" s="1"/>
  <c r="Q1332" i="22" s="1"/>
  <c r="Q1333" i="22" s="1"/>
  <c r="Q1334" i="22" s="1"/>
  <c r="Q1335" i="22" s="1"/>
  <c r="Q1336" i="22" s="1"/>
  <c r="Q1337" i="22" s="1"/>
  <c r="Q1338" i="22" s="1"/>
  <c r="Q1339" i="22" s="1"/>
  <c r="Q1340" i="22" s="1"/>
  <c r="Q1341" i="22" s="1"/>
  <c r="Q1342" i="22" s="1"/>
  <c r="Q1343" i="22" s="1"/>
  <c r="Q1344" i="22" s="1"/>
  <c r="Q1345" i="22" s="1"/>
  <c r="Q1346" i="22" s="1"/>
  <c r="Q1347" i="22" s="1"/>
  <c r="Q1348" i="22" s="1"/>
  <c r="Q1349" i="22" s="1"/>
  <c r="Q1350" i="22" s="1"/>
  <c r="Q1351" i="22" s="1"/>
  <c r="Q1352" i="22" s="1"/>
  <c r="Q1353" i="22" s="1"/>
  <c r="Q1354" i="22" s="1"/>
  <c r="Q1355" i="22" s="1"/>
  <c r="Q1356" i="22" s="1"/>
  <c r="Q1357" i="22" s="1"/>
  <c r="Q1358" i="22" s="1"/>
  <c r="Q1359" i="22" s="1"/>
  <c r="Q1360" i="22" s="1"/>
  <c r="Q1361" i="22" s="1"/>
  <c r="Q1362" i="22" s="1"/>
  <c r="Q1363" i="22" s="1"/>
  <c r="Q1364" i="22" s="1"/>
  <c r="Q1365" i="22" s="1"/>
  <c r="Q1366" i="22" s="1"/>
  <c r="Q1367" i="22" s="1"/>
  <c r="Q1368" i="22" s="1"/>
  <c r="Q1369" i="22" s="1"/>
  <c r="Q1370" i="22" s="1"/>
  <c r="Q1371" i="22" s="1"/>
  <c r="Q1372" i="22" s="1"/>
  <c r="Q1373" i="22" s="1"/>
  <c r="Q1374" i="22" s="1"/>
  <c r="Q1375" i="22" s="1"/>
  <c r="Q1376" i="22" s="1"/>
  <c r="Q1377" i="22" s="1"/>
  <c r="Q1378" i="22" s="1"/>
  <c r="Q1379" i="22" s="1"/>
  <c r="Q1380" i="22" s="1"/>
  <c r="Q1381" i="22" s="1"/>
  <c r="Q1382" i="22" s="1"/>
  <c r="Q1383" i="22" s="1"/>
  <c r="Q1384" i="22" s="1"/>
  <c r="Q1385" i="22" s="1"/>
  <c r="Q1386" i="22" s="1"/>
  <c r="Q1387" i="22" s="1"/>
  <c r="Q1388" i="22" s="1"/>
  <c r="Q1389" i="22" s="1"/>
  <c r="Q1390" i="22" s="1"/>
  <c r="Q1391" i="22" s="1"/>
  <c r="Q1392" i="22" s="1"/>
  <c r="Q1393" i="22" s="1"/>
  <c r="Q1394" i="22" s="1"/>
  <c r="Q1395" i="22" s="1"/>
  <c r="Q1396" i="22" s="1"/>
  <c r="Q1397" i="22" s="1"/>
  <c r="Q1398" i="22" s="1"/>
  <c r="Q1399" i="22" s="1"/>
  <c r="Q1400" i="22" s="1"/>
  <c r="Q1401" i="22" s="1"/>
  <c r="Q1402" i="22" s="1"/>
  <c r="Q1403" i="22" s="1"/>
  <c r="Q1404" i="22" s="1"/>
  <c r="Q1405" i="22" s="1"/>
  <c r="Q1406" i="22" s="1"/>
  <c r="Q1407" i="22" s="1"/>
  <c r="Q1408" i="22" s="1"/>
  <c r="Q1409" i="22" s="1"/>
  <c r="Q1410" i="22" s="1"/>
  <c r="Q1411" i="22" s="1"/>
  <c r="Q1412" i="22" s="1"/>
  <c r="Q1413" i="22" s="1"/>
  <c r="Q1414" i="22" s="1"/>
  <c r="Q1415" i="22" s="1"/>
  <c r="Q1416" i="22" s="1"/>
  <c r="Q1417" i="22" s="1"/>
  <c r="Q1418" i="22" s="1"/>
  <c r="Q1419" i="22" s="1"/>
  <c r="Q1420" i="22" s="1"/>
  <c r="Q1421" i="22" s="1"/>
  <c r="Q1422" i="22" s="1"/>
  <c r="Q1423" i="22" s="1"/>
  <c r="Q1424" i="22" s="1"/>
  <c r="Q1425" i="22" s="1"/>
  <c r="Q1426" i="22" s="1"/>
  <c r="Q1427" i="22" s="1"/>
  <c r="Q1428" i="22" s="1"/>
  <c r="Q1429" i="22" s="1"/>
  <c r="Q1430" i="22" s="1"/>
  <c r="Q1431" i="22" s="1"/>
  <c r="Q1432" i="22" s="1"/>
  <c r="Q1433" i="22" s="1"/>
  <c r="Q1434" i="22" s="1"/>
  <c r="Q1435" i="22" s="1"/>
  <c r="Q1436" i="22" s="1"/>
  <c r="Q1437" i="22" s="1"/>
  <c r="Q1438" i="22" s="1"/>
  <c r="Q1439" i="22" s="1"/>
  <c r="Q1440" i="22" s="1"/>
  <c r="Q1441" i="22" s="1"/>
  <c r="Q1442" i="22" s="1"/>
  <c r="Q1443" i="22" s="1"/>
  <c r="Q1444" i="22" s="1"/>
  <c r="Q1445" i="22" s="1"/>
  <c r="Q1446" i="22" s="1"/>
  <c r="Q1447" i="22" s="1"/>
  <c r="Q1448" i="22" s="1"/>
  <c r="Q1449" i="22" s="1"/>
  <c r="Q1450" i="22" s="1"/>
  <c r="Q1451" i="22" s="1"/>
  <c r="Q1452" i="22" s="1"/>
  <c r="Q1453" i="22" s="1"/>
  <c r="Q1454" i="22" s="1"/>
  <c r="Q1455" i="22" s="1"/>
  <c r="Q1456" i="22" s="1"/>
  <c r="Q1457" i="22" s="1"/>
  <c r="Q1458" i="22" s="1"/>
  <c r="Q1459" i="22" s="1"/>
  <c r="Q1460" i="22" s="1"/>
  <c r="Q1461" i="22" s="1"/>
  <c r="Q1462" i="22" s="1"/>
  <c r="Q1463" i="22" s="1"/>
  <c r="Q1464" i="22" s="1"/>
  <c r="Q1465" i="22" s="1"/>
  <c r="Q1466" i="22" s="1"/>
  <c r="Q1467" i="22" s="1"/>
  <c r="Q1468" i="22" s="1"/>
  <c r="Q1469" i="22" s="1"/>
  <c r="Q1470" i="22" s="1"/>
  <c r="Q1471" i="22" s="1"/>
  <c r="Q1472" i="22" s="1"/>
  <c r="Q1473" i="22" s="1"/>
  <c r="Q1474" i="22" s="1"/>
  <c r="Q1475" i="22" s="1"/>
  <c r="Q1476" i="22" s="1"/>
  <c r="Q1477" i="22" s="1"/>
  <c r="Q1478" i="22" s="1"/>
  <c r="Q1479" i="22" s="1"/>
  <c r="Q1480" i="22" s="1"/>
  <c r="Q1481" i="22" s="1"/>
  <c r="Q1482" i="22" s="1"/>
  <c r="Q1483" i="22" s="1"/>
  <c r="Q1484" i="22" s="1"/>
  <c r="Q1485" i="22" s="1"/>
  <c r="Q1486" i="22" s="1"/>
  <c r="Q1487" i="22" s="1"/>
  <c r="Q1488" i="22" s="1"/>
  <c r="Q1489" i="22" s="1"/>
  <c r="Q1490" i="22" s="1"/>
  <c r="Q1491" i="22" s="1"/>
  <c r="Q1492" i="22" s="1"/>
  <c r="Q1493" i="22" s="1"/>
  <c r="Q1494" i="22" s="1"/>
  <c r="Q1495" i="22" s="1"/>
  <c r="Q1496" i="22" s="1"/>
  <c r="Q1497" i="22" s="1"/>
  <c r="Q1498" i="22" s="1"/>
  <c r="Q1499" i="22" s="1"/>
  <c r="Q1500" i="22" s="1"/>
  <c r="Q1501" i="22" s="1"/>
  <c r="Q1502" i="22" s="1"/>
  <c r="Q1503" i="22" s="1"/>
  <c r="Q1504" i="22" s="1"/>
  <c r="Q1505" i="22" s="1"/>
  <c r="Q1506" i="22" s="1"/>
  <c r="Q1507" i="22" s="1"/>
  <c r="Q1508" i="22" s="1"/>
  <c r="Q1509" i="22" s="1"/>
  <c r="Q1510" i="22" s="1"/>
  <c r="Q1511" i="22" s="1"/>
  <c r="Q1512" i="22" s="1"/>
  <c r="Q1513" i="22" s="1"/>
  <c r="Q1514" i="22" s="1"/>
  <c r="Q1515" i="22" s="1"/>
  <c r="Q1516" i="22" s="1"/>
  <c r="Q1517" i="22" s="1"/>
  <c r="Q1518" i="22" s="1"/>
  <c r="Q1519" i="22" s="1"/>
  <c r="Q1520" i="22" s="1"/>
  <c r="Q1521" i="22" s="1"/>
  <c r="Q1522" i="22" s="1"/>
  <c r="Q1523" i="22" s="1"/>
  <c r="Q1524" i="22" s="1"/>
  <c r="Q1525" i="22" s="1"/>
  <c r="Q1526" i="22" s="1"/>
  <c r="Q1527" i="22" s="1"/>
  <c r="Q1528" i="22" s="1"/>
  <c r="Q1529" i="22" s="1"/>
  <c r="Q1530" i="22" s="1"/>
  <c r="Q1531" i="22" s="1"/>
  <c r="Q1532" i="22" s="1"/>
  <c r="Q1533" i="22" s="1"/>
  <c r="Q1534" i="22" s="1"/>
  <c r="Q1535" i="22" s="1"/>
  <c r="Q1536" i="22" s="1"/>
  <c r="Q1537" i="22" s="1"/>
  <c r="Q1538" i="22" s="1"/>
  <c r="Q1539" i="22" s="1"/>
  <c r="Q1540" i="22" s="1"/>
  <c r="Q1541" i="22" s="1"/>
  <c r="Q1542" i="22" s="1"/>
  <c r="Q1543" i="22" s="1"/>
  <c r="Q1544" i="22" s="1"/>
  <c r="Q1545" i="22" s="1"/>
  <c r="Q1546" i="22" s="1"/>
  <c r="Q1547" i="22" s="1"/>
  <c r="Q1548" i="22" s="1"/>
  <c r="Q1549" i="22" s="1"/>
  <c r="Q1550" i="22" s="1"/>
  <c r="Q1551" i="22" s="1"/>
  <c r="Q1552" i="22" s="1"/>
  <c r="Q1553" i="22" s="1"/>
  <c r="Q1554" i="22" s="1"/>
  <c r="Q1555" i="22" s="1"/>
  <c r="Q1556" i="22" s="1"/>
  <c r="Q1557" i="22" s="1"/>
  <c r="Q1558" i="22" s="1"/>
  <c r="Q1559" i="22" s="1"/>
  <c r="Q1560" i="22" s="1"/>
  <c r="Q1561" i="22" s="1"/>
  <c r="Q1562" i="22" s="1"/>
  <c r="Q1563" i="22" s="1"/>
  <c r="Q1564" i="22" s="1"/>
  <c r="Q1565" i="22" s="1"/>
  <c r="Q1566" i="22" s="1"/>
  <c r="Q1567" i="22" s="1"/>
  <c r="Q1568" i="22" s="1"/>
  <c r="Q1569" i="22" s="1"/>
  <c r="Q1570" i="22" s="1"/>
  <c r="Q1571" i="22" s="1"/>
  <c r="Q1572" i="22" s="1"/>
  <c r="Q1573" i="22" s="1"/>
  <c r="Q1574" i="22" s="1"/>
  <c r="Q1575" i="22" s="1"/>
  <c r="Q1576" i="22" s="1"/>
  <c r="Q1577" i="22" s="1"/>
  <c r="Q1578" i="22" s="1"/>
  <c r="Q1579" i="22" s="1"/>
  <c r="Q1580" i="22" s="1"/>
  <c r="Q1581" i="22" s="1"/>
  <c r="Q1582" i="22" s="1"/>
  <c r="Q1583" i="22" s="1"/>
  <c r="Q1584" i="22" s="1"/>
  <c r="Q1585" i="22" s="1"/>
  <c r="Q1586" i="22" s="1"/>
  <c r="Q1587" i="22" s="1"/>
  <c r="Q1588" i="22" s="1"/>
  <c r="Q1589" i="22" s="1"/>
  <c r="Q1590" i="22" s="1"/>
  <c r="Q1591" i="22" s="1"/>
  <c r="Q1592" i="22" s="1"/>
  <c r="Q1593" i="22" s="1"/>
  <c r="Q1594" i="22" s="1"/>
  <c r="Q1595" i="22" s="1"/>
  <c r="Q1596" i="22" s="1"/>
  <c r="Q1597" i="22" s="1"/>
  <c r="Q1598" i="22" s="1"/>
  <c r="Q1599" i="22" s="1"/>
  <c r="Q1600" i="22" s="1"/>
  <c r="Q1601" i="22" s="1"/>
  <c r="Q1602" i="22" s="1"/>
  <c r="Q1603" i="22" s="1"/>
  <c r="Q1604" i="22" s="1"/>
  <c r="Q1605" i="22" s="1"/>
  <c r="Q1606" i="22" s="1"/>
  <c r="Q1607" i="22" s="1"/>
  <c r="Q1608" i="22" s="1"/>
  <c r="Q1609" i="22" s="1"/>
  <c r="Q1610" i="22" s="1"/>
  <c r="Q1611" i="22" s="1"/>
  <c r="Q1612" i="22" s="1"/>
  <c r="Q1613" i="22" s="1"/>
  <c r="Q1614" i="22" s="1"/>
  <c r="Q1615" i="22" s="1"/>
  <c r="Q1616" i="22" s="1"/>
  <c r="Q1617" i="22" s="1"/>
  <c r="Q1618" i="22" s="1"/>
  <c r="Q1619" i="22" s="1"/>
  <c r="Q1620" i="22" s="1"/>
  <c r="Q1621" i="22" s="1"/>
  <c r="Q1622" i="22" s="1"/>
  <c r="Q1623" i="22" s="1"/>
  <c r="Q1624" i="22" s="1"/>
  <c r="Q1625" i="22" s="1"/>
  <c r="Q1626" i="22" s="1"/>
  <c r="Q1627" i="22" s="1"/>
  <c r="Q1628" i="22" s="1"/>
  <c r="Q1629" i="22" s="1"/>
  <c r="Q1630" i="22" s="1"/>
  <c r="Q1631" i="22" s="1"/>
  <c r="Q1632" i="22" s="1"/>
  <c r="Q1633" i="22" s="1"/>
  <c r="Q1634" i="22" s="1"/>
  <c r="Q1635" i="22" s="1"/>
  <c r="Q1636" i="22" s="1"/>
  <c r="Q1637" i="22" s="1"/>
  <c r="Q1638" i="22" s="1"/>
  <c r="Q1639" i="22" s="1"/>
  <c r="Q1640" i="22" s="1"/>
  <c r="Q1641" i="22" s="1"/>
  <c r="Q1642" i="22" s="1"/>
  <c r="Q1643" i="22" s="1"/>
  <c r="Q1644" i="22" s="1"/>
  <c r="Q1645" i="22" s="1"/>
  <c r="Q1646" i="22" s="1"/>
  <c r="Q1647" i="22" s="1"/>
  <c r="Q1648" i="22" s="1"/>
  <c r="Q1649" i="22" s="1"/>
  <c r="Q1650" i="22" s="1"/>
  <c r="Q1651" i="22" s="1"/>
  <c r="Q1652" i="22" s="1"/>
  <c r="Q1653" i="22" s="1"/>
  <c r="Q1654" i="22" s="1"/>
  <c r="Q1655" i="22" s="1"/>
  <c r="Q1656" i="22" s="1"/>
  <c r="Q1657" i="22" s="1"/>
  <c r="Q1658" i="22" s="1"/>
  <c r="Q1659" i="22" s="1"/>
  <c r="Q1660" i="22" s="1"/>
  <c r="Q1661" i="22" s="1"/>
  <c r="Q1662" i="22" s="1"/>
  <c r="Q1663" i="22" s="1"/>
  <c r="Q1664" i="22" s="1"/>
  <c r="Q1665" i="22" s="1"/>
  <c r="Q1666" i="22" s="1"/>
  <c r="Q1667" i="22" s="1"/>
  <c r="Q1668" i="22" s="1"/>
  <c r="Q1669" i="22" s="1"/>
  <c r="Q1670" i="22" s="1"/>
  <c r="Q1671" i="22" s="1"/>
  <c r="Q1672" i="22" s="1"/>
  <c r="Q1673" i="22" s="1"/>
  <c r="Q1674" i="22" s="1"/>
  <c r="Q1675" i="22" s="1"/>
  <c r="Q1676" i="22" s="1"/>
  <c r="Q1677" i="22" s="1"/>
  <c r="Q1678" i="22" s="1"/>
  <c r="Q1679" i="22" s="1"/>
  <c r="Q1680" i="22" s="1"/>
  <c r="Q1681" i="22" s="1"/>
  <c r="Q1682" i="22" s="1"/>
  <c r="Q1683" i="22" s="1"/>
  <c r="Q1684" i="22" s="1"/>
  <c r="Q1685" i="22" s="1"/>
  <c r="Q1686" i="22" s="1"/>
  <c r="Q1687" i="22" s="1"/>
  <c r="Q1688" i="22" s="1"/>
  <c r="Q1689" i="22" s="1"/>
  <c r="Q1690" i="22" s="1"/>
  <c r="Q1691" i="22" s="1"/>
  <c r="Q1692" i="22" s="1"/>
  <c r="Q1693" i="22" s="1"/>
  <c r="Q1694" i="22" s="1"/>
  <c r="Q1695" i="22" s="1"/>
  <c r="Q1696" i="22" s="1"/>
  <c r="Q1697" i="22" s="1"/>
  <c r="Q1698" i="22" s="1"/>
  <c r="Q1699" i="22" s="1"/>
  <c r="Q1700" i="22" s="1"/>
  <c r="Q1701" i="22" s="1"/>
  <c r="Q1702" i="22" s="1"/>
  <c r="Q1703" i="22" s="1"/>
  <c r="Q1704" i="22" s="1"/>
  <c r="Q1705" i="22" s="1"/>
  <c r="Q1706" i="22" s="1"/>
  <c r="Q1707" i="22" s="1"/>
  <c r="Q1708" i="22" s="1"/>
  <c r="Q1709" i="22" s="1"/>
  <c r="Q1710" i="22" s="1"/>
  <c r="Q1711" i="22" s="1"/>
  <c r="Q1712" i="22" s="1"/>
  <c r="Q1713" i="22" s="1"/>
  <c r="Q1714" i="22" s="1"/>
  <c r="Q1715" i="22" s="1"/>
  <c r="Q1716" i="22" s="1"/>
  <c r="Q1717" i="22" s="1"/>
  <c r="Q1718" i="22" s="1"/>
  <c r="Q1719" i="22" s="1"/>
  <c r="Q1720" i="22" s="1"/>
  <c r="Q1721" i="22" s="1"/>
  <c r="Q1722" i="22" s="1"/>
  <c r="Q1723" i="22" s="1"/>
  <c r="Q1724" i="22" s="1"/>
  <c r="Q1725" i="22" s="1"/>
  <c r="Q1726" i="22" s="1"/>
  <c r="Q1727" i="22" s="1"/>
  <c r="Q1728" i="22" s="1"/>
  <c r="Q1729" i="22" s="1"/>
  <c r="Q1730" i="22" s="1"/>
  <c r="Q1731" i="22" s="1"/>
  <c r="Q1732" i="22" s="1"/>
  <c r="Q1733" i="22" s="1"/>
  <c r="Q1734" i="22" s="1"/>
  <c r="Q1735" i="22" s="1"/>
  <c r="Q1736" i="22" s="1"/>
  <c r="Q1737" i="22" s="1"/>
  <c r="Q1738" i="22" s="1"/>
  <c r="Q1739" i="22" s="1"/>
  <c r="Q1740" i="22" s="1"/>
  <c r="Q1741" i="22" s="1"/>
  <c r="Q1742" i="22" s="1"/>
  <c r="Q1743" i="22" s="1"/>
  <c r="Q1744" i="22" s="1"/>
  <c r="Q1745" i="22" s="1"/>
  <c r="Q1746" i="22" s="1"/>
  <c r="Q1747" i="22" s="1"/>
  <c r="Q1748" i="22" s="1"/>
  <c r="Q1749" i="22" s="1"/>
  <c r="Q1750" i="22" s="1"/>
  <c r="Q1751" i="22" s="1"/>
  <c r="Q1752" i="22" s="1"/>
  <c r="Q1753" i="22" s="1"/>
  <c r="Q1754" i="22" s="1"/>
  <c r="Q1755" i="22" s="1"/>
  <c r="Q1756" i="22" s="1"/>
  <c r="Q1757" i="22" s="1"/>
  <c r="Q1758" i="22" s="1"/>
  <c r="Q1759" i="22" s="1"/>
  <c r="Q1760" i="22" s="1"/>
  <c r="Q1761" i="22" s="1"/>
  <c r="Q1762" i="22" s="1"/>
  <c r="Q1763" i="22" s="1"/>
  <c r="Q1764" i="22" s="1"/>
  <c r="Q1765" i="22" s="1"/>
  <c r="Q1766" i="22" s="1"/>
  <c r="Q1767" i="22" s="1"/>
  <c r="Q1768" i="22" s="1"/>
  <c r="Q1769" i="22" s="1"/>
  <c r="Q1770" i="22" s="1"/>
  <c r="Q1771" i="22" s="1"/>
  <c r="Q1772" i="22" s="1"/>
  <c r="Q1773" i="22" s="1"/>
  <c r="Q1774" i="22" s="1"/>
  <c r="Q1775" i="22" s="1"/>
  <c r="Q1776" i="22" s="1"/>
  <c r="Q1777" i="22" s="1"/>
  <c r="Q1778" i="22" s="1"/>
  <c r="Q1779" i="22" s="1"/>
  <c r="Q1780" i="22" s="1"/>
  <c r="Q1781" i="22" s="1"/>
  <c r="Q1782" i="22" s="1"/>
  <c r="Q1783" i="22" s="1"/>
  <c r="Q1784" i="22" s="1"/>
  <c r="Q1785" i="22" s="1"/>
  <c r="Q1786" i="22" s="1"/>
  <c r="Q1787" i="22" s="1"/>
  <c r="Q1788" i="22" s="1"/>
  <c r="Q1789" i="22" s="1"/>
  <c r="Q1790" i="22" s="1"/>
  <c r="Q1791" i="22" s="1"/>
  <c r="Q1792" i="22" s="1"/>
  <c r="Q1793" i="22" s="1"/>
  <c r="Q1794" i="22" s="1"/>
  <c r="Q1795" i="22" s="1"/>
  <c r="Q1796" i="22" s="1"/>
  <c r="Q1797" i="22" s="1"/>
  <c r="Q1798" i="22" s="1"/>
  <c r="Q1799" i="22" s="1"/>
  <c r="Q1800" i="22" s="1"/>
  <c r="Q1801" i="22" s="1"/>
  <c r="Q1802" i="22" s="1"/>
  <c r="Q1803" i="22" s="1"/>
  <c r="Q1804" i="22" s="1"/>
  <c r="Q1805" i="22" s="1"/>
  <c r="Q1806" i="22" s="1"/>
  <c r="Q1807" i="22" s="1"/>
  <c r="Q1808" i="22" s="1"/>
  <c r="Q1809" i="22" s="1"/>
  <c r="Q1810" i="22" s="1"/>
  <c r="Q1811" i="22" s="1"/>
  <c r="Q1812" i="22" s="1"/>
  <c r="Q1813" i="22" s="1"/>
  <c r="Q1814" i="22" s="1"/>
  <c r="Q1815" i="22" s="1"/>
  <c r="Q1816" i="22" s="1"/>
  <c r="Q1817" i="22" s="1"/>
  <c r="Q1818" i="22" s="1"/>
  <c r="Q1819" i="22" s="1"/>
  <c r="Q1820" i="22" s="1"/>
  <c r="Q1821" i="22" s="1"/>
  <c r="Q1822" i="22" s="1"/>
  <c r="Q1823" i="22" s="1"/>
  <c r="Q1824" i="22" s="1"/>
  <c r="Q1825" i="22" s="1"/>
  <c r="Q1826" i="22" s="1"/>
  <c r="Q1827" i="22" s="1"/>
  <c r="Q1828" i="22" s="1"/>
  <c r="Q1829" i="22" s="1"/>
  <c r="Q1830" i="22" s="1"/>
  <c r="Q1831" i="22" s="1"/>
  <c r="Q1832" i="22" s="1"/>
  <c r="Q1833" i="22" s="1"/>
  <c r="Q1834" i="22" s="1"/>
  <c r="Q1835" i="22" s="1"/>
  <c r="Q1836" i="22" s="1"/>
  <c r="Q1837" i="22" s="1"/>
  <c r="Q1838" i="22" s="1"/>
  <c r="Q1839" i="22" s="1"/>
  <c r="Q1840" i="22" s="1"/>
  <c r="Q1841" i="22" s="1"/>
  <c r="Q1842" i="22" s="1"/>
  <c r="Q1843" i="22" s="1"/>
  <c r="Q1844" i="22" s="1"/>
  <c r="Q1845" i="22" s="1"/>
  <c r="Q1846" i="22" s="1"/>
  <c r="Q1847" i="22" s="1"/>
  <c r="Q1848" i="22" s="1"/>
  <c r="Q1849" i="22" s="1"/>
  <c r="Q1850" i="22" s="1"/>
  <c r="Q1851" i="22" s="1"/>
  <c r="Q1852" i="22" s="1"/>
  <c r="Q1853" i="22" s="1"/>
  <c r="Q1854" i="22" s="1"/>
  <c r="Q1855" i="22" s="1"/>
  <c r="Q1856" i="22" s="1"/>
  <c r="Q1857" i="22" s="1"/>
  <c r="Q1858" i="22" s="1"/>
  <c r="Q1859" i="22" s="1"/>
  <c r="Q1860" i="22" s="1"/>
  <c r="Q1861" i="22" s="1"/>
  <c r="Q1862" i="22" s="1"/>
  <c r="Q1863" i="22" s="1"/>
  <c r="Q1864" i="22" s="1"/>
  <c r="Q1865" i="22" s="1"/>
  <c r="Q1866" i="22" s="1"/>
  <c r="Q1867" i="22" s="1"/>
  <c r="Q1868" i="22" s="1"/>
  <c r="Q1869" i="22" s="1"/>
  <c r="Q1870" i="22" s="1"/>
  <c r="Q1871" i="22" s="1"/>
  <c r="Q1872" i="22" s="1"/>
  <c r="Q1873" i="22" s="1"/>
  <c r="Q1874" i="22" s="1"/>
  <c r="Q1875" i="22" s="1"/>
  <c r="Q1876" i="22" s="1"/>
  <c r="Q1877" i="22" s="1"/>
  <c r="Q1878" i="22" s="1"/>
  <c r="Q1879" i="22" s="1"/>
  <c r="Q1880" i="22" s="1"/>
  <c r="Q1881" i="22" s="1"/>
  <c r="Q1882" i="22" s="1"/>
  <c r="Q1883" i="22" s="1"/>
  <c r="Q1884" i="22" s="1"/>
  <c r="Q1885" i="22" s="1"/>
  <c r="Q1886" i="22" s="1"/>
  <c r="Q1887" i="22" s="1"/>
  <c r="Q1888" i="22" s="1"/>
  <c r="Q1889" i="22" s="1"/>
  <c r="Q1890" i="22" s="1"/>
  <c r="Q1891" i="22" s="1"/>
  <c r="Q1892" i="22" s="1"/>
  <c r="Q1893" i="22" s="1"/>
  <c r="Q1894" i="22" s="1"/>
  <c r="Q1895" i="22" s="1"/>
  <c r="Q1896" i="22" s="1"/>
  <c r="Q1897" i="22" s="1"/>
  <c r="Q1898" i="22" s="1"/>
  <c r="Q1899" i="22" s="1"/>
  <c r="Q1900" i="22" s="1"/>
  <c r="Q1901" i="22" s="1"/>
  <c r="Q1902" i="22" s="1"/>
  <c r="Q1903" i="22" s="1"/>
  <c r="Q1904" i="22" s="1"/>
  <c r="Q1905" i="22" s="1"/>
  <c r="Q1906" i="22" s="1"/>
  <c r="Q1907" i="22" s="1"/>
  <c r="Q1908" i="22" s="1"/>
  <c r="Q1909" i="22" s="1"/>
  <c r="Q1910" i="22" s="1"/>
  <c r="Q1911" i="22" s="1"/>
  <c r="Q1912" i="22" s="1"/>
  <c r="Q1913" i="22" s="1"/>
  <c r="Q1914" i="22" s="1"/>
  <c r="Q1915" i="22" s="1"/>
  <c r="Q1916" i="22" s="1"/>
  <c r="Q1917" i="22" s="1"/>
  <c r="Q1918" i="22" s="1"/>
  <c r="Q1919" i="22" s="1"/>
  <c r="Q1920" i="22" s="1"/>
  <c r="Q1921" i="22" s="1"/>
  <c r="Q1922" i="22" s="1"/>
  <c r="Q1923" i="22" s="1"/>
  <c r="Q1924" i="22" s="1"/>
  <c r="Q1925" i="22" s="1"/>
  <c r="Q1926" i="22" s="1"/>
  <c r="Q1927" i="22" s="1"/>
  <c r="Q1928" i="22" s="1"/>
  <c r="Q1929" i="22" s="1"/>
  <c r="Q1930" i="22" s="1"/>
  <c r="Q1931" i="22" s="1"/>
  <c r="Q1932" i="22" s="1"/>
  <c r="Q1933" i="22" s="1"/>
  <c r="Q1934" i="22" s="1"/>
  <c r="Q1935" i="22" s="1"/>
  <c r="Q1936" i="22" s="1"/>
  <c r="Q1937" i="22" s="1"/>
  <c r="Q1938" i="22" s="1"/>
  <c r="Q1939" i="22" s="1"/>
  <c r="Q1940" i="22" s="1"/>
  <c r="Q1941" i="22" s="1"/>
  <c r="Q1942" i="22" s="1"/>
  <c r="Q1943" i="22" s="1"/>
  <c r="Q1944" i="22" s="1"/>
  <c r="Q1945" i="22" s="1"/>
  <c r="Q1946" i="22" s="1"/>
  <c r="Q1947" i="22" s="1"/>
  <c r="Q1948" i="22" s="1"/>
  <c r="Q1949" i="22" s="1"/>
  <c r="Q1950" i="22" s="1"/>
  <c r="Q1951" i="22" s="1"/>
  <c r="Q1952" i="22" s="1"/>
  <c r="Q1953" i="22" s="1"/>
  <c r="Q1954" i="22" s="1"/>
  <c r="Q1955" i="22" s="1"/>
  <c r="Q1956" i="22" s="1"/>
  <c r="Q1957" i="22" s="1"/>
  <c r="Q1958" i="22" s="1"/>
  <c r="Q1959" i="22" s="1"/>
  <c r="Q1960" i="22" s="1"/>
  <c r="Q1961" i="22" s="1"/>
  <c r="Q1962" i="22" s="1"/>
  <c r="Q1963" i="22" s="1"/>
  <c r="Q1964" i="22" s="1"/>
  <c r="Q1965" i="22" s="1"/>
  <c r="Q1966" i="22" s="1"/>
  <c r="Q1967" i="22" s="1"/>
  <c r="Q1968" i="22" s="1"/>
  <c r="Q1969" i="22" s="1"/>
  <c r="Q1970" i="22" s="1"/>
  <c r="Q1971" i="22" s="1"/>
  <c r="Q1972" i="22" s="1"/>
  <c r="Q1973" i="22" s="1"/>
  <c r="Q1974" i="22" s="1"/>
  <c r="Q1975" i="22" s="1"/>
  <c r="Q1976" i="22" s="1"/>
  <c r="Q1977" i="22" s="1"/>
  <c r="Q1978" i="22" s="1"/>
  <c r="Q1979" i="22" s="1"/>
  <c r="Q1980" i="22" s="1"/>
  <c r="Q1981" i="22" s="1"/>
  <c r="Q1982" i="22" s="1"/>
  <c r="Q1983" i="22" s="1"/>
  <c r="Q1984" i="22" s="1"/>
  <c r="Q1985" i="22" s="1"/>
  <c r="Q1986" i="22" s="1"/>
  <c r="Q1987" i="22" s="1"/>
  <c r="Q1988" i="22" s="1"/>
  <c r="Q1989" i="22" s="1"/>
  <c r="Q1990" i="22" s="1"/>
  <c r="Q1991" i="22" s="1"/>
  <c r="Q1992" i="22" s="1"/>
  <c r="Q1993" i="22" s="1"/>
  <c r="Q1994" i="22" s="1"/>
  <c r="Q1995" i="22" s="1"/>
  <c r="Q1996" i="22" s="1"/>
  <c r="Q1997" i="22" s="1"/>
  <c r="Q1998" i="22" s="1"/>
  <c r="Q1999" i="22" s="1"/>
  <c r="Q2000" i="22" s="1"/>
  <c r="Q2001" i="22" s="1"/>
  <c r="Q2002" i="22" s="1"/>
  <c r="Q2003" i="22" s="1"/>
  <c r="Q2004" i="22" s="1"/>
  <c r="Q2005" i="22" s="1"/>
  <c r="Q2006" i="22" s="1"/>
  <c r="Q2007" i="22" s="1"/>
  <c r="Q2008" i="22" s="1"/>
  <c r="Q2009" i="22" s="1"/>
  <c r="Q2010" i="22" s="1"/>
  <c r="Q2011" i="22" s="1"/>
  <c r="Q2012" i="22" s="1"/>
  <c r="Q2013" i="22" s="1"/>
  <c r="Q2014" i="22" s="1"/>
  <c r="Q2015" i="22" s="1"/>
  <c r="Q2016" i="22" s="1"/>
  <c r="Q2017" i="22" s="1"/>
  <c r="Q2018" i="22" s="1"/>
  <c r="Q2019" i="22" s="1"/>
  <c r="Q2020" i="22" s="1"/>
  <c r="Q8" i="22" s="1"/>
  <c r="N10" i="22"/>
  <c r="O10" i="22" s="1"/>
  <c r="O6" i="22"/>
  <c r="P5" i="22" l="1"/>
  <c r="Q5" i="22"/>
  <c r="B5" i="22" s="1"/>
  <c r="P13" i="22"/>
  <c r="N12" i="22"/>
  <c r="O12" i="22"/>
  <c r="C6" i="22" l="1"/>
  <c r="P14" i="22"/>
  <c r="N13" i="22"/>
  <c r="O13" i="22" s="1"/>
  <c r="P15" i="22" l="1"/>
  <c r="N14" i="22"/>
  <c r="O14" i="22" s="1"/>
  <c r="P16" i="22" l="1"/>
  <c r="N15" i="22"/>
  <c r="O15" i="22" s="1"/>
  <c r="P17" i="22" l="1"/>
  <c r="N16" i="22"/>
  <c r="O16" i="22" s="1"/>
  <c r="P18" i="22" l="1"/>
  <c r="N17" i="22"/>
  <c r="O17" i="22" s="1"/>
  <c r="P19" i="22" l="1"/>
  <c r="N18" i="22"/>
  <c r="O18" i="22" s="1"/>
  <c r="P20" i="22" l="1"/>
  <c r="N19" i="22"/>
  <c r="O19" i="22" s="1"/>
  <c r="P21" i="22" l="1"/>
  <c r="N20" i="22"/>
  <c r="O20" i="22" s="1"/>
  <c r="P22" i="22" l="1"/>
  <c r="N21" i="22"/>
  <c r="O21" i="22" s="1"/>
  <c r="P23" i="22" l="1"/>
  <c r="N22" i="22"/>
  <c r="O22" i="22" s="1"/>
  <c r="P24" i="22" l="1"/>
  <c r="N23" i="22"/>
  <c r="O23" i="22" s="1"/>
  <c r="P25" i="22" l="1"/>
  <c r="N24" i="22"/>
  <c r="O24" i="22" s="1"/>
  <c r="P26" i="22" l="1"/>
  <c r="N25" i="22"/>
  <c r="O25" i="22" s="1"/>
  <c r="P27" i="22" l="1"/>
  <c r="N26" i="22"/>
  <c r="O26" i="22" s="1"/>
  <c r="P28" i="22" l="1"/>
  <c r="N27" i="22"/>
  <c r="O27" i="22" s="1"/>
  <c r="P29" i="22" l="1"/>
  <c r="N28" i="22"/>
  <c r="O28" i="22" s="1"/>
  <c r="P30" i="22" l="1"/>
  <c r="N29" i="22"/>
  <c r="O29" i="22" s="1"/>
  <c r="P31" i="22" l="1"/>
  <c r="N30" i="22"/>
  <c r="O30" i="22" s="1"/>
  <c r="P32" i="22" l="1"/>
  <c r="N31" i="22"/>
  <c r="O31" i="22" s="1"/>
  <c r="P33" i="22" l="1"/>
  <c r="N32" i="22"/>
  <c r="O32" i="22" s="1"/>
  <c r="P34" i="22" l="1"/>
  <c r="N33" i="22"/>
  <c r="O33" i="22" s="1"/>
  <c r="P35" i="22" l="1"/>
  <c r="N34" i="22"/>
  <c r="O34" i="22" s="1"/>
  <c r="P36" i="22" l="1"/>
  <c r="N35" i="22"/>
  <c r="O35" i="22" s="1"/>
  <c r="P37" i="22" l="1"/>
  <c r="N36" i="22"/>
  <c r="O36" i="22" s="1"/>
  <c r="P38" i="22" l="1"/>
  <c r="N37" i="22"/>
  <c r="O37" i="22" s="1"/>
  <c r="P39" i="22" l="1"/>
  <c r="N38" i="22"/>
  <c r="O38" i="22" s="1"/>
  <c r="P40" i="22" l="1"/>
  <c r="N39" i="22"/>
  <c r="O39" i="22" s="1"/>
  <c r="P41" i="22" l="1"/>
  <c r="N40" i="22"/>
  <c r="O40" i="22" s="1"/>
  <c r="P42" i="22" l="1"/>
  <c r="N41" i="22"/>
  <c r="O41" i="22" s="1"/>
  <c r="P43" i="22" l="1"/>
  <c r="N42" i="22"/>
  <c r="O42" i="22" s="1"/>
  <c r="P44" i="22" l="1"/>
  <c r="N43" i="22"/>
  <c r="O43" i="22" s="1"/>
  <c r="P45" i="22" l="1"/>
  <c r="N44" i="22"/>
  <c r="O44" i="22" s="1"/>
  <c r="P46" i="22" l="1"/>
  <c r="N45" i="22"/>
  <c r="O45" i="22" s="1"/>
  <c r="P47" i="22" l="1"/>
  <c r="N46" i="22"/>
  <c r="O46" i="22" s="1"/>
  <c r="P48" i="22" l="1"/>
  <c r="N47" i="22"/>
  <c r="O47" i="22" s="1"/>
  <c r="P49" i="22" l="1"/>
  <c r="N48" i="22"/>
  <c r="O48" i="22" s="1"/>
  <c r="P50" i="22" l="1"/>
  <c r="N49" i="22"/>
  <c r="O49" i="22" s="1"/>
  <c r="P51" i="22" l="1"/>
  <c r="N50" i="22"/>
  <c r="O50" i="22" s="1"/>
  <c r="P52" i="22" l="1"/>
  <c r="N51" i="22"/>
  <c r="O51" i="22" s="1"/>
  <c r="P53" i="22" l="1"/>
  <c r="N52" i="22"/>
  <c r="O52" i="22" s="1"/>
  <c r="P54" i="22" l="1"/>
  <c r="N53" i="22"/>
  <c r="O53" i="22" s="1"/>
  <c r="P55" i="22" l="1"/>
  <c r="N54" i="22"/>
  <c r="O54" i="22" s="1"/>
  <c r="P56" i="22" l="1"/>
  <c r="N55" i="22"/>
  <c r="O55" i="22" s="1"/>
  <c r="P57" i="22" l="1"/>
  <c r="N56" i="22"/>
  <c r="O56" i="22" s="1"/>
  <c r="P58" i="22" l="1"/>
  <c r="N57" i="22"/>
  <c r="O57" i="22" s="1"/>
  <c r="P59" i="22" l="1"/>
  <c r="N58" i="22"/>
  <c r="O58" i="22" s="1"/>
  <c r="P60" i="22" l="1"/>
  <c r="N59" i="22"/>
  <c r="O59" i="22" s="1"/>
  <c r="P61" i="22" l="1"/>
  <c r="N60" i="22"/>
  <c r="O60" i="22" s="1"/>
  <c r="P62" i="22" l="1"/>
  <c r="N61" i="22"/>
  <c r="O61" i="22" s="1"/>
  <c r="P63" i="22" l="1"/>
  <c r="N62" i="22"/>
  <c r="O62" i="22" s="1"/>
  <c r="P64" i="22" l="1"/>
  <c r="N63" i="22"/>
  <c r="O63" i="22" s="1"/>
  <c r="P65" i="22" l="1"/>
  <c r="N64" i="22"/>
  <c r="O64" i="22" s="1"/>
  <c r="P66" i="22" l="1"/>
  <c r="N65" i="22"/>
  <c r="O65" i="22" s="1"/>
  <c r="P67" i="22" l="1"/>
  <c r="N66" i="22"/>
  <c r="O66" i="22" s="1"/>
  <c r="P68" i="22" l="1"/>
  <c r="N67" i="22"/>
  <c r="O67" i="22" s="1"/>
  <c r="P69" i="22" l="1"/>
  <c r="N68" i="22"/>
  <c r="O68" i="22" s="1"/>
  <c r="P70" i="22" l="1"/>
  <c r="N69" i="22"/>
  <c r="O69" i="22" s="1"/>
  <c r="P71" i="22" l="1"/>
  <c r="N70" i="22"/>
  <c r="O70" i="22" s="1"/>
  <c r="P72" i="22" l="1"/>
  <c r="N71" i="22"/>
  <c r="O71" i="22" s="1"/>
  <c r="P73" i="22" l="1"/>
  <c r="N72" i="22"/>
  <c r="O72" i="22" s="1"/>
  <c r="P74" i="22" l="1"/>
  <c r="N73" i="22"/>
  <c r="O73" i="22" s="1"/>
  <c r="P75" i="22" l="1"/>
  <c r="N74" i="22"/>
  <c r="O74" i="22" s="1"/>
  <c r="P76" i="22" l="1"/>
  <c r="N75" i="22"/>
  <c r="O75" i="22" s="1"/>
  <c r="P77" i="22" l="1"/>
  <c r="N76" i="22"/>
  <c r="O76" i="22" s="1"/>
  <c r="P78" i="22" l="1"/>
  <c r="N77" i="22"/>
  <c r="O77" i="22" s="1"/>
  <c r="P79" i="22" l="1"/>
  <c r="N78" i="22"/>
  <c r="O78" i="22" s="1"/>
  <c r="P80" i="22" l="1"/>
  <c r="N79" i="22"/>
  <c r="O79" i="22" s="1"/>
  <c r="P81" i="22" l="1"/>
  <c r="N80" i="22"/>
  <c r="O80" i="22" s="1"/>
  <c r="P82" i="22" l="1"/>
  <c r="N81" i="22"/>
  <c r="O81" i="22" s="1"/>
  <c r="P83" i="22" l="1"/>
  <c r="N82" i="22"/>
  <c r="O82" i="22" s="1"/>
  <c r="P84" i="22" l="1"/>
  <c r="N83" i="22"/>
  <c r="O83" i="22" s="1"/>
  <c r="P85" i="22" l="1"/>
  <c r="N84" i="22"/>
  <c r="O84" i="22" s="1"/>
  <c r="P86" i="22" l="1"/>
  <c r="N85" i="22"/>
  <c r="O85" i="22" s="1"/>
  <c r="P87" i="22" l="1"/>
  <c r="N86" i="22"/>
  <c r="O86" i="22" s="1"/>
  <c r="P88" i="22" l="1"/>
  <c r="N87" i="22"/>
  <c r="O87" i="22" s="1"/>
  <c r="P89" i="22" l="1"/>
  <c r="N88" i="22"/>
  <c r="O88" i="22" s="1"/>
  <c r="P90" i="22" l="1"/>
  <c r="N89" i="22"/>
  <c r="O89" i="22" s="1"/>
  <c r="P91" i="22" l="1"/>
  <c r="N90" i="22"/>
  <c r="O90" i="22" s="1"/>
  <c r="P92" i="22" l="1"/>
  <c r="N91" i="22"/>
  <c r="O91" i="22" s="1"/>
  <c r="P93" i="22" l="1"/>
  <c r="N92" i="22"/>
  <c r="O92" i="22" s="1"/>
  <c r="P94" i="22" l="1"/>
  <c r="N93" i="22"/>
  <c r="O93" i="22" s="1"/>
  <c r="P95" i="22" l="1"/>
  <c r="N94" i="22"/>
  <c r="O94" i="22" s="1"/>
  <c r="P96" i="22" l="1"/>
  <c r="N95" i="22"/>
  <c r="O95" i="22" s="1"/>
  <c r="P97" i="22" l="1"/>
  <c r="N96" i="22"/>
  <c r="O96" i="22" s="1"/>
  <c r="P98" i="22" l="1"/>
  <c r="N97" i="22"/>
  <c r="O97" i="22" s="1"/>
  <c r="P99" i="22" l="1"/>
  <c r="N98" i="22"/>
  <c r="O98" i="22" s="1"/>
  <c r="P100" i="22" l="1"/>
  <c r="N99" i="22"/>
  <c r="O99" i="22" s="1"/>
  <c r="P101" i="22" l="1"/>
  <c r="N100" i="22"/>
  <c r="O100" i="22" s="1"/>
  <c r="P102" i="22" l="1"/>
  <c r="N101" i="22"/>
  <c r="O101" i="22" s="1"/>
  <c r="P103" i="22" l="1"/>
  <c r="N102" i="22"/>
  <c r="O102" i="22" s="1"/>
  <c r="P104" i="22" l="1"/>
  <c r="N103" i="22"/>
  <c r="O103" i="22" s="1"/>
  <c r="P105" i="22" l="1"/>
  <c r="N104" i="22"/>
  <c r="O104" i="22" s="1"/>
  <c r="P106" i="22" l="1"/>
  <c r="N105" i="22"/>
  <c r="O105" i="22" s="1"/>
  <c r="P107" i="22" l="1"/>
  <c r="N106" i="22"/>
  <c r="O106" i="22" s="1"/>
  <c r="P108" i="22" l="1"/>
  <c r="N107" i="22"/>
  <c r="O107" i="22" s="1"/>
  <c r="P109" i="22" l="1"/>
  <c r="N108" i="22"/>
  <c r="O108" i="22"/>
  <c r="P110" i="22" l="1"/>
  <c r="N109" i="22"/>
  <c r="O109" i="22" s="1"/>
  <c r="P111" i="22" l="1"/>
  <c r="N110" i="22"/>
  <c r="O110" i="22" s="1"/>
  <c r="P112" i="22" l="1"/>
  <c r="N111" i="22"/>
  <c r="O111" i="22" s="1"/>
  <c r="P113" i="22" l="1"/>
  <c r="N112" i="22"/>
  <c r="O112" i="22" s="1"/>
  <c r="P114" i="22" l="1"/>
  <c r="N113" i="22"/>
  <c r="O113" i="22" s="1"/>
  <c r="P115" i="22" l="1"/>
  <c r="N114" i="22"/>
  <c r="O114" i="22" s="1"/>
  <c r="P116" i="22" l="1"/>
  <c r="N115" i="22"/>
  <c r="O115" i="22" s="1"/>
  <c r="P117" i="22" l="1"/>
  <c r="N116" i="22"/>
  <c r="O116" i="22" s="1"/>
  <c r="P118" i="22" l="1"/>
  <c r="N117" i="22"/>
  <c r="O117" i="22" s="1"/>
  <c r="P119" i="22" l="1"/>
  <c r="N118" i="22"/>
  <c r="O118" i="22" s="1"/>
  <c r="P120" i="22" l="1"/>
  <c r="N119" i="22"/>
  <c r="O119" i="22" s="1"/>
  <c r="P121" i="22" l="1"/>
  <c r="N120" i="22"/>
  <c r="O120" i="22" s="1"/>
  <c r="P122" i="22" l="1"/>
  <c r="N121" i="22"/>
  <c r="O121" i="22" s="1"/>
  <c r="P123" i="22" l="1"/>
  <c r="N122" i="22"/>
  <c r="O122" i="22" s="1"/>
  <c r="P124" i="22" l="1"/>
  <c r="N123" i="22"/>
  <c r="O123" i="22" s="1"/>
  <c r="P125" i="22" l="1"/>
  <c r="N124" i="22"/>
  <c r="O124" i="22" s="1"/>
  <c r="P126" i="22" l="1"/>
  <c r="N125" i="22"/>
  <c r="O125" i="22" s="1"/>
  <c r="P127" i="22" l="1"/>
  <c r="N126" i="22"/>
  <c r="O126" i="22" s="1"/>
  <c r="P128" i="22" l="1"/>
  <c r="N127" i="22"/>
  <c r="O127" i="22" s="1"/>
  <c r="P129" i="22" l="1"/>
  <c r="N128" i="22"/>
  <c r="O128" i="22" s="1"/>
  <c r="P130" i="22" l="1"/>
  <c r="N129" i="22"/>
  <c r="O129" i="22" s="1"/>
  <c r="P131" i="22" l="1"/>
  <c r="N130" i="22"/>
  <c r="O130" i="22" s="1"/>
  <c r="P132" i="22" l="1"/>
  <c r="N131" i="22"/>
  <c r="O131" i="22" s="1"/>
  <c r="P133" i="22" l="1"/>
  <c r="N132" i="22"/>
  <c r="O132" i="22" s="1"/>
  <c r="P134" i="22" l="1"/>
  <c r="N133" i="22"/>
  <c r="O133" i="22" s="1"/>
  <c r="P135" i="22" l="1"/>
  <c r="N134" i="22"/>
  <c r="O134" i="22" s="1"/>
  <c r="P136" i="22" l="1"/>
  <c r="N135" i="22"/>
  <c r="O135" i="22" s="1"/>
  <c r="P137" i="22" l="1"/>
  <c r="N136" i="22"/>
  <c r="O136" i="22" s="1"/>
  <c r="P138" i="22" l="1"/>
  <c r="N137" i="22"/>
  <c r="O137" i="22" s="1"/>
  <c r="P139" i="22" l="1"/>
  <c r="N138" i="22"/>
  <c r="O138" i="22" s="1"/>
  <c r="P140" i="22" l="1"/>
  <c r="N139" i="22"/>
  <c r="O139" i="22" s="1"/>
  <c r="P141" i="22" l="1"/>
  <c r="N140" i="22"/>
  <c r="O140" i="22" s="1"/>
  <c r="P142" i="22" l="1"/>
  <c r="N141" i="22"/>
  <c r="O141" i="22" s="1"/>
  <c r="P143" i="22" l="1"/>
  <c r="N142" i="22"/>
  <c r="O142" i="22" s="1"/>
  <c r="P144" i="22" l="1"/>
  <c r="N143" i="22"/>
  <c r="O143" i="22" s="1"/>
  <c r="P145" i="22" l="1"/>
  <c r="N144" i="22"/>
  <c r="O144" i="22" s="1"/>
  <c r="P146" i="22" l="1"/>
  <c r="N145" i="22"/>
  <c r="O145" i="22" s="1"/>
  <c r="P147" i="22" l="1"/>
  <c r="N146" i="22"/>
  <c r="O146" i="22" s="1"/>
  <c r="P148" i="22" l="1"/>
  <c r="N147" i="22"/>
  <c r="O147" i="22" s="1"/>
  <c r="P149" i="22" l="1"/>
  <c r="N148" i="22"/>
  <c r="O148" i="22" s="1"/>
  <c r="P150" i="22" l="1"/>
  <c r="N149" i="22"/>
  <c r="O149" i="22" s="1"/>
  <c r="P151" i="22" l="1"/>
  <c r="N150" i="22"/>
  <c r="O150" i="22" s="1"/>
  <c r="J6" i="18"/>
  <c r="P152" i="22" l="1"/>
  <c r="N151" i="22"/>
  <c r="O151" i="22" s="1"/>
  <c r="T21" i="8"/>
  <c r="P153" i="22" l="1"/>
  <c r="N152" i="22"/>
  <c r="O152" i="22" s="1"/>
  <c r="M21" i="21"/>
  <c r="O21" i="21"/>
  <c r="Q21" i="21"/>
  <c r="M22" i="21"/>
  <c r="O22" i="21"/>
  <c r="Q22" i="21"/>
  <c r="M23" i="21"/>
  <c r="O23" i="21"/>
  <c r="Q23" i="21"/>
  <c r="M24" i="21"/>
  <c r="O24" i="21"/>
  <c r="Q24" i="21"/>
  <c r="M25" i="21"/>
  <c r="O25" i="21"/>
  <c r="Q25" i="21"/>
  <c r="M26" i="21"/>
  <c r="O26" i="21"/>
  <c r="Q26" i="21"/>
  <c r="M27" i="21"/>
  <c r="O27" i="21"/>
  <c r="Q27" i="21"/>
  <c r="M28" i="21"/>
  <c r="O28" i="21"/>
  <c r="Q28" i="21"/>
  <c r="M29" i="21"/>
  <c r="O29" i="21"/>
  <c r="Q29" i="21"/>
  <c r="M30" i="21"/>
  <c r="O30" i="21"/>
  <c r="Q30" i="21"/>
  <c r="M31" i="21"/>
  <c r="O31" i="21"/>
  <c r="Q31" i="21"/>
  <c r="M32" i="21"/>
  <c r="O32" i="21"/>
  <c r="Q32" i="21"/>
  <c r="M33" i="21"/>
  <c r="O33" i="21"/>
  <c r="Q33" i="21"/>
  <c r="E32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M13" i="21"/>
  <c r="I7" i="18" s="1"/>
  <c r="C3" i="18"/>
  <c r="B9" i="21"/>
  <c r="D3" i="18" s="1"/>
  <c r="Q20" i="21"/>
  <c r="Q19" i="21"/>
  <c r="Q18" i="21"/>
  <c r="Q17" i="21"/>
  <c r="Q16" i="21"/>
  <c r="Q15" i="21"/>
  <c r="Q14" i="21"/>
  <c r="Q13" i="21"/>
  <c r="P6" i="18" s="1"/>
  <c r="O7" i="18" s="1"/>
  <c r="P7" i="18" s="1"/>
  <c r="R11" i="21"/>
  <c r="R21" i="21" s="1"/>
  <c r="O20" i="21"/>
  <c r="O19" i="21"/>
  <c r="O18" i="21"/>
  <c r="O17" i="21"/>
  <c r="O16" i="21"/>
  <c r="O15" i="21"/>
  <c r="O14" i="21"/>
  <c r="O13" i="21"/>
  <c r="M6" i="18" s="1"/>
  <c r="L7" i="18" s="1"/>
  <c r="M7" i="18" s="1"/>
  <c r="P11" i="21"/>
  <c r="P21" i="21" s="1"/>
  <c r="M14" i="21"/>
  <c r="M15" i="21"/>
  <c r="M16" i="21"/>
  <c r="M17" i="21"/>
  <c r="M18" i="21"/>
  <c r="M19" i="21"/>
  <c r="M20" i="21"/>
  <c r="N11" i="21"/>
  <c r="N14" i="21" s="1"/>
  <c r="R48" i="8"/>
  <c r="N47" i="8" s="1"/>
  <c r="V9" i="8"/>
  <c r="S17" i="8"/>
  <c r="S15" i="8"/>
  <c r="T15" i="8"/>
  <c r="V15" i="8" s="1"/>
  <c r="T17" i="8"/>
  <c r="V17" i="8" s="1"/>
  <c r="S13" i="8"/>
  <c r="S9" i="8"/>
  <c r="S11" i="8"/>
  <c r="B11" i="21"/>
  <c r="C11" i="21" s="1"/>
  <c r="C14" i="21" s="1"/>
  <c r="E13" i="21"/>
  <c r="E14" i="21"/>
  <c r="E15" i="21"/>
  <c r="E16" i="21"/>
  <c r="E17" i="21"/>
  <c r="E18" i="21"/>
  <c r="E33" i="21"/>
  <c r="D8" i="8"/>
  <c r="B16" i="8"/>
  <c r="B23" i="8" s="1"/>
  <c r="B30" i="8" s="1"/>
  <c r="B37" i="8" s="1"/>
  <c r="B44" i="8" s="1"/>
  <c r="B51" i="8" s="1"/>
  <c r="B58" i="8" s="1"/>
  <c r="B65" i="8" s="1"/>
  <c r="B72" i="8" s="1"/>
  <c r="B79" i="8" s="1"/>
  <c r="B86" i="8" s="1"/>
  <c r="B93" i="8" s="1"/>
  <c r="B100" i="8" s="1"/>
  <c r="B107" i="8" s="1"/>
  <c r="B114" i="8" s="1"/>
  <c r="B121" i="8" s="1"/>
  <c r="B128" i="8" s="1"/>
  <c r="R9" i="8"/>
  <c r="P154" i="22" l="1"/>
  <c r="N153" i="22"/>
  <c r="O153" i="22" s="1"/>
  <c r="R33" i="21"/>
  <c r="P33" i="21"/>
  <c r="N33" i="21"/>
  <c r="R32" i="21"/>
  <c r="P32" i="21"/>
  <c r="N32" i="21"/>
  <c r="R31" i="21"/>
  <c r="P31" i="21"/>
  <c r="N31" i="21"/>
  <c r="R30" i="21"/>
  <c r="P30" i="21"/>
  <c r="N30" i="21"/>
  <c r="R29" i="21"/>
  <c r="P29" i="21"/>
  <c r="N29" i="21"/>
  <c r="R28" i="21"/>
  <c r="P28" i="21"/>
  <c r="N28" i="21"/>
  <c r="R27" i="21"/>
  <c r="P27" i="21"/>
  <c r="N27" i="21"/>
  <c r="R26" i="21"/>
  <c r="P26" i="21"/>
  <c r="N26" i="21"/>
  <c r="R25" i="21"/>
  <c r="P25" i="21"/>
  <c r="N25" i="21"/>
  <c r="R24" i="21"/>
  <c r="P24" i="21"/>
  <c r="N24" i="21"/>
  <c r="R23" i="21"/>
  <c r="P23" i="21"/>
  <c r="N23" i="21"/>
  <c r="R22" i="21"/>
  <c r="P22" i="21"/>
  <c r="N22" i="21"/>
  <c r="N21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O8" i="18"/>
  <c r="P8" i="18" s="1"/>
  <c r="L8" i="18"/>
  <c r="M8" i="18" s="1"/>
  <c r="J7" i="18"/>
  <c r="I8" i="18" s="1"/>
  <c r="J8" i="18" s="1"/>
  <c r="I9" i="18" s="1"/>
  <c r="J9" i="18" s="1"/>
  <c r="I10" i="18" s="1"/>
  <c r="B20" i="21"/>
  <c r="B18" i="21"/>
  <c r="B16" i="21"/>
  <c r="B13" i="21"/>
  <c r="D6" i="18" s="1"/>
  <c r="C13" i="21"/>
  <c r="E6" i="18" s="1"/>
  <c r="C19" i="21"/>
  <c r="C17" i="21"/>
  <c r="C15" i="21"/>
  <c r="N13" i="21"/>
  <c r="N19" i="21"/>
  <c r="N17" i="21"/>
  <c r="N15" i="21"/>
  <c r="E4" i="18"/>
  <c r="C9" i="21"/>
  <c r="E3" i="18" s="1"/>
  <c r="B19" i="21"/>
  <c r="B17" i="21"/>
  <c r="B15" i="21"/>
  <c r="B14" i="21"/>
  <c r="C20" i="21"/>
  <c r="C18" i="21"/>
  <c r="C16" i="21"/>
  <c r="N20" i="21"/>
  <c r="N18" i="21"/>
  <c r="N16" i="21"/>
  <c r="D4" i="18"/>
  <c r="R13" i="21"/>
  <c r="R14" i="21"/>
  <c r="R15" i="21"/>
  <c r="R16" i="21"/>
  <c r="R17" i="21"/>
  <c r="R18" i="21"/>
  <c r="R19" i="21"/>
  <c r="R20" i="21"/>
  <c r="P13" i="21"/>
  <c r="P14" i="21"/>
  <c r="P15" i="21"/>
  <c r="P16" i="21"/>
  <c r="P17" i="21"/>
  <c r="P18" i="21"/>
  <c r="P19" i="21"/>
  <c r="P20" i="21"/>
  <c r="P155" i="22" l="1"/>
  <c r="N154" i="22"/>
  <c r="O154" i="22" s="1"/>
  <c r="O9" i="18"/>
  <c r="P9" i="18" s="1"/>
  <c r="L9" i="18"/>
  <c r="M9" i="18" s="1"/>
  <c r="J10" i="18"/>
  <c r="I11" i="18" s="1"/>
  <c r="C7" i="18"/>
  <c r="D7" i="18" s="1"/>
  <c r="P156" i="22" l="1"/>
  <c r="N155" i="22"/>
  <c r="O155" i="22" s="1"/>
  <c r="O10" i="18"/>
  <c r="P10" i="18" s="1"/>
  <c r="L10" i="18"/>
  <c r="M10" i="18" s="1"/>
  <c r="J11" i="18"/>
  <c r="I12" i="18" s="1"/>
  <c r="C8" i="18"/>
  <c r="D8" i="18" s="1"/>
  <c r="E7" i="18"/>
  <c r="P157" i="22" l="1"/>
  <c r="N156" i="22"/>
  <c r="O156" i="22" s="1"/>
  <c r="O11" i="18"/>
  <c r="P11" i="18" s="1"/>
  <c r="L11" i="18"/>
  <c r="M11" i="18" s="1"/>
  <c r="J12" i="18"/>
  <c r="I13" i="18" s="1"/>
  <c r="E8" i="18"/>
  <c r="C9" i="18"/>
  <c r="D9" i="18" s="1"/>
  <c r="P158" i="22" l="1"/>
  <c r="N157" i="22"/>
  <c r="O157" i="22" s="1"/>
  <c r="O12" i="18"/>
  <c r="P12" i="18" s="1"/>
  <c r="L12" i="18"/>
  <c r="M12" i="18" s="1"/>
  <c r="J13" i="18"/>
  <c r="I14" i="18" s="1"/>
  <c r="E9" i="18"/>
  <c r="C10" i="18"/>
  <c r="D10" i="18" s="1"/>
  <c r="P159" i="22" l="1"/>
  <c r="N158" i="22"/>
  <c r="O158" i="22" s="1"/>
  <c r="O13" i="18"/>
  <c r="P13" i="18" s="1"/>
  <c r="L13" i="18"/>
  <c r="M13" i="18" s="1"/>
  <c r="J14" i="18"/>
  <c r="I15" i="18" s="1"/>
  <c r="E10" i="18"/>
  <c r="C11" i="18"/>
  <c r="D11" i="18" s="1"/>
  <c r="P160" i="22" l="1"/>
  <c r="N159" i="22"/>
  <c r="O159" i="22" s="1"/>
  <c r="O14" i="18"/>
  <c r="P14" i="18" s="1"/>
  <c r="L14" i="18"/>
  <c r="M14" i="18" s="1"/>
  <c r="J15" i="18"/>
  <c r="I16" i="18" s="1"/>
  <c r="E11" i="18"/>
  <c r="C12" i="18"/>
  <c r="D12" i="18" s="1"/>
  <c r="P161" i="22" l="1"/>
  <c r="N160" i="22"/>
  <c r="O160" i="22" s="1"/>
  <c r="O15" i="18"/>
  <c r="P15" i="18" s="1"/>
  <c r="L15" i="18"/>
  <c r="M15" i="18" s="1"/>
  <c r="J16" i="18"/>
  <c r="I17" i="18" s="1"/>
  <c r="E12" i="18"/>
  <c r="C13" i="18"/>
  <c r="D13" i="18" s="1"/>
  <c r="P162" i="22" l="1"/>
  <c r="N161" i="22"/>
  <c r="O161" i="22" s="1"/>
  <c r="O16" i="18"/>
  <c r="P16" i="18" s="1"/>
  <c r="L16" i="18"/>
  <c r="M16" i="18" s="1"/>
  <c r="J17" i="18"/>
  <c r="I18" i="18" s="1"/>
  <c r="E13" i="18"/>
  <c r="C14" i="18"/>
  <c r="D14" i="18" s="1"/>
  <c r="P163" i="22" l="1"/>
  <c r="N162" i="22"/>
  <c r="O162" i="22" s="1"/>
  <c r="O17" i="18"/>
  <c r="P17" i="18" s="1"/>
  <c r="L17" i="18"/>
  <c r="M17" i="18" s="1"/>
  <c r="J18" i="18"/>
  <c r="I19" i="18" s="1"/>
  <c r="E14" i="18"/>
  <c r="C15" i="18"/>
  <c r="D15" i="18" s="1"/>
  <c r="P164" i="22" l="1"/>
  <c r="N163" i="22"/>
  <c r="O163" i="22" s="1"/>
  <c r="O18" i="18"/>
  <c r="P18" i="18" s="1"/>
  <c r="L18" i="18"/>
  <c r="M18" i="18" s="1"/>
  <c r="J19" i="18"/>
  <c r="I20" i="18" s="1"/>
  <c r="E15" i="18"/>
  <c r="C16" i="18"/>
  <c r="D16" i="18" s="1"/>
  <c r="P165" i="22" l="1"/>
  <c r="N164" i="22"/>
  <c r="O164" i="22" s="1"/>
  <c r="O19" i="18"/>
  <c r="P19" i="18" s="1"/>
  <c r="L19" i="18"/>
  <c r="M19" i="18" s="1"/>
  <c r="J20" i="18"/>
  <c r="I21" i="18" s="1"/>
  <c r="E16" i="18"/>
  <c r="C17" i="18"/>
  <c r="D17" i="18" s="1"/>
  <c r="P166" i="22" l="1"/>
  <c r="N165" i="22"/>
  <c r="O165" i="22" s="1"/>
  <c r="O20" i="18"/>
  <c r="P20" i="18" s="1"/>
  <c r="L20" i="18"/>
  <c r="M20" i="18" s="1"/>
  <c r="J21" i="18"/>
  <c r="I22" i="18" s="1"/>
  <c r="E17" i="18"/>
  <c r="C18" i="18"/>
  <c r="D18" i="18" s="1"/>
  <c r="P167" i="22" l="1"/>
  <c r="N166" i="22"/>
  <c r="O166" i="22" s="1"/>
  <c r="O21" i="18"/>
  <c r="P21" i="18" s="1"/>
  <c r="L21" i="18"/>
  <c r="M21" i="18" s="1"/>
  <c r="J22" i="18"/>
  <c r="I23" i="18" s="1"/>
  <c r="E18" i="18"/>
  <c r="C19" i="18"/>
  <c r="D19" i="18" s="1"/>
  <c r="P168" i="22" l="1"/>
  <c r="N167" i="22"/>
  <c r="O167" i="22" s="1"/>
  <c r="O22" i="18"/>
  <c r="P22" i="18" s="1"/>
  <c r="L22" i="18"/>
  <c r="M22" i="18" s="1"/>
  <c r="J23" i="18"/>
  <c r="I24" i="18" s="1"/>
  <c r="E19" i="18"/>
  <c r="C20" i="18"/>
  <c r="D20" i="18" s="1"/>
  <c r="P169" i="22" l="1"/>
  <c r="N168" i="22"/>
  <c r="O168" i="22" s="1"/>
  <c r="O23" i="18"/>
  <c r="P23" i="18" s="1"/>
  <c r="L23" i="18"/>
  <c r="M23" i="18" s="1"/>
  <c r="J24" i="18"/>
  <c r="I25" i="18" s="1"/>
  <c r="E20" i="18"/>
  <c r="C21" i="18"/>
  <c r="D21" i="18" s="1"/>
  <c r="P170" i="22" l="1"/>
  <c r="N169" i="22"/>
  <c r="O169" i="22" s="1"/>
  <c r="O24" i="18"/>
  <c r="P24" i="18" s="1"/>
  <c r="L24" i="18"/>
  <c r="M24" i="18" s="1"/>
  <c r="J25" i="18"/>
  <c r="I26" i="18" s="1"/>
  <c r="E21" i="18"/>
  <c r="C22" i="18"/>
  <c r="D22" i="18" s="1"/>
  <c r="P171" i="22" l="1"/>
  <c r="N170" i="22"/>
  <c r="O170" i="22" s="1"/>
  <c r="O25" i="18"/>
  <c r="P25" i="18" s="1"/>
  <c r="L25" i="18"/>
  <c r="M25" i="18" s="1"/>
  <c r="J26" i="18"/>
  <c r="I27" i="18" s="1"/>
  <c r="E22" i="18"/>
  <c r="C23" i="18"/>
  <c r="D23" i="18" s="1"/>
  <c r="P172" i="22" l="1"/>
  <c r="N171" i="22"/>
  <c r="O171" i="22" s="1"/>
  <c r="O26" i="18"/>
  <c r="P26" i="18" s="1"/>
  <c r="L26" i="18"/>
  <c r="M26" i="18" s="1"/>
  <c r="J27" i="18"/>
  <c r="I28" i="18" s="1"/>
  <c r="E23" i="18"/>
  <c r="C24" i="18"/>
  <c r="D24" i="18" s="1"/>
  <c r="P173" i="22" l="1"/>
  <c r="N172" i="22"/>
  <c r="O172" i="22" s="1"/>
  <c r="O27" i="18"/>
  <c r="P27" i="18" s="1"/>
  <c r="L27" i="18"/>
  <c r="M27" i="18" s="1"/>
  <c r="J28" i="18"/>
  <c r="I29" i="18" s="1"/>
  <c r="E24" i="18"/>
  <c r="C25" i="18"/>
  <c r="D25" i="18" s="1"/>
  <c r="P174" i="22" l="1"/>
  <c r="N173" i="22"/>
  <c r="O173" i="22" s="1"/>
  <c r="O28" i="18"/>
  <c r="P28" i="18" s="1"/>
  <c r="L28" i="18"/>
  <c r="M28" i="18" s="1"/>
  <c r="J29" i="18"/>
  <c r="I30" i="18" s="1"/>
  <c r="E25" i="18"/>
  <c r="C26" i="18"/>
  <c r="D26" i="18" s="1"/>
  <c r="P175" i="22" l="1"/>
  <c r="N174" i="22"/>
  <c r="O174" i="22" s="1"/>
  <c r="O29" i="18"/>
  <c r="P29" i="18" s="1"/>
  <c r="L29" i="18"/>
  <c r="M29" i="18" s="1"/>
  <c r="J30" i="18"/>
  <c r="I31" i="18" s="1"/>
  <c r="C27" i="18"/>
  <c r="D27" i="18" s="1"/>
  <c r="E26" i="18"/>
  <c r="P176" i="22" l="1"/>
  <c r="N175" i="22"/>
  <c r="O175" i="22" s="1"/>
  <c r="O30" i="18"/>
  <c r="P30" i="18" s="1"/>
  <c r="L30" i="18"/>
  <c r="M30" i="18" s="1"/>
  <c r="J31" i="18"/>
  <c r="I32" i="18" s="1"/>
  <c r="C28" i="18"/>
  <c r="D28" i="18" s="1"/>
  <c r="E27" i="18"/>
  <c r="P177" i="22" l="1"/>
  <c r="N176" i="22"/>
  <c r="O176" i="22" s="1"/>
  <c r="O31" i="18"/>
  <c r="P31" i="18" s="1"/>
  <c r="L31" i="18"/>
  <c r="M31" i="18" s="1"/>
  <c r="J32" i="18"/>
  <c r="I33" i="18" s="1"/>
  <c r="C29" i="18"/>
  <c r="D29" i="18" s="1"/>
  <c r="E28" i="18"/>
  <c r="P178" i="22" l="1"/>
  <c r="N177" i="22"/>
  <c r="O177" i="22" s="1"/>
  <c r="O32" i="18"/>
  <c r="P32" i="18" s="1"/>
  <c r="L32" i="18"/>
  <c r="M32" i="18" s="1"/>
  <c r="J33" i="18"/>
  <c r="I34" i="18" s="1"/>
  <c r="C30" i="18"/>
  <c r="D30" i="18" s="1"/>
  <c r="E29" i="18"/>
  <c r="P179" i="22" l="1"/>
  <c r="N178" i="22"/>
  <c r="O178" i="22" s="1"/>
  <c r="O33" i="18"/>
  <c r="P33" i="18" s="1"/>
  <c r="L33" i="18"/>
  <c r="M33" i="18" s="1"/>
  <c r="J34" i="18"/>
  <c r="I35" i="18" s="1"/>
  <c r="C31" i="18"/>
  <c r="D31" i="18" s="1"/>
  <c r="E30" i="18"/>
  <c r="P180" i="22" l="1"/>
  <c r="N179" i="22"/>
  <c r="O179" i="22" s="1"/>
  <c r="O34" i="18"/>
  <c r="P34" i="18" s="1"/>
  <c r="L34" i="18"/>
  <c r="M34" i="18" s="1"/>
  <c r="J35" i="18"/>
  <c r="I36" i="18" s="1"/>
  <c r="C32" i="18"/>
  <c r="D32" i="18" s="1"/>
  <c r="E31" i="18"/>
  <c r="P181" i="22" l="1"/>
  <c r="N180" i="22"/>
  <c r="O180" i="22" s="1"/>
  <c r="O35" i="18"/>
  <c r="P35" i="18" s="1"/>
  <c r="L35" i="18"/>
  <c r="M35" i="18" s="1"/>
  <c r="J36" i="18"/>
  <c r="I37" i="18" s="1"/>
  <c r="E32" i="18"/>
  <c r="P182" i="22" l="1"/>
  <c r="N181" i="22"/>
  <c r="O181" i="22" s="1"/>
  <c r="O36" i="18"/>
  <c r="P36" i="18" s="1"/>
  <c r="L36" i="18"/>
  <c r="M36" i="18" s="1"/>
  <c r="J37" i="18"/>
  <c r="I38" i="18" s="1"/>
  <c r="C33" i="18"/>
  <c r="D33" i="18" s="1"/>
  <c r="P183" i="22" l="1"/>
  <c r="N182" i="22"/>
  <c r="O182" i="22" s="1"/>
  <c r="O37" i="18"/>
  <c r="P37" i="18" s="1"/>
  <c r="L37" i="18"/>
  <c r="M37" i="18" s="1"/>
  <c r="J38" i="18"/>
  <c r="I39" i="18" s="1"/>
  <c r="E33" i="18"/>
  <c r="C34" i="18"/>
  <c r="D34" i="18" s="1"/>
  <c r="P184" i="22" l="1"/>
  <c r="N183" i="22"/>
  <c r="O183" i="22" s="1"/>
  <c r="O38" i="18"/>
  <c r="P38" i="18" s="1"/>
  <c r="L38" i="18"/>
  <c r="M38" i="18" s="1"/>
  <c r="J39" i="18"/>
  <c r="I40" i="18" s="1"/>
  <c r="C35" i="18"/>
  <c r="D35" i="18" s="1"/>
  <c r="E34" i="18"/>
  <c r="P185" i="22" l="1"/>
  <c r="N184" i="22"/>
  <c r="O184" i="22" s="1"/>
  <c r="O39" i="18"/>
  <c r="P39" i="18" s="1"/>
  <c r="L39" i="18"/>
  <c r="M39" i="18" s="1"/>
  <c r="J40" i="18"/>
  <c r="I41" i="18" s="1"/>
  <c r="C36" i="18"/>
  <c r="D36" i="18" s="1"/>
  <c r="E35" i="18"/>
  <c r="P186" i="22" l="1"/>
  <c r="N185" i="22"/>
  <c r="O185" i="22" s="1"/>
  <c r="O40" i="18"/>
  <c r="P40" i="18" s="1"/>
  <c r="L40" i="18"/>
  <c r="M40" i="18" s="1"/>
  <c r="J41" i="18"/>
  <c r="I42" i="18" s="1"/>
  <c r="C37" i="18"/>
  <c r="D37" i="18" s="1"/>
  <c r="E36" i="18"/>
  <c r="P187" i="22" l="1"/>
  <c r="N186" i="22"/>
  <c r="O186" i="22" s="1"/>
  <c r="O41" i="18"/>
  <c r="P41" i="18" s="1"/>
  <c r="L41" i="18"/>
  <c r="M41" i="18" s="1"/>
  <c r="J42" i="18"/>
  <c r="I43" i="18" s="1"/>
  <c r="C38" i="18"/>
  <c r="D38" i="18" s="1"/>
  <c r="E37" i="18"/>
  <c r="P188" i="22" l="1"/>
  <c r="N187" i="22"/>
  <c r="O187" i="22" s="1"/>
  <c r="O42" i="18"/>
  <c r="P42" i="18" s="1"/>
  <c r="L42" i="18"/>
  <c r="M42" i="18" s="1"/>
  <c r="J43" i="18"/>
  <c r="I44" i="18" s="1"/>
  <c r="C39" i="18"/>
  <c r="D39" i="18" s="1"/>
  <c r="E38" i="18"/>
  <c r="P189" i="22" l="1"/>
  <c r="N188" i="22"/>
  <c r="O188" i="22" s="1"/>
  <c r="O43" i="18"/>
  <c r="P43" i="18" s="1"/>
  <c r="L43" i="18"/>
  <c r="M43" i="18" s="1"/>
  <c r="J44" i="18"/>
  <c r="I45" i="18" s="1"/>
  <c r="C40" i="18"/>
  <c r="D40" i="18" s="1"/>
  <c r="E39" i="18"/>
  <c r="P190" i="22" l="1"/>
  <c r="N189" i="22"/>
  <c r="O189" i="22" s="1"/>
  <c r="O44" i="18"/>
  <c r="P44" i="18" s="1"/>
  <c r="L44" i="18"/>
  <c r="M44" i="18" s="1"/>
  <c r="J45" i="18"/>
  <c r="I46" i="18" s="1"/>
  <c r="C41" i="18"/>
  <c r="D41" i="18" s="1"/>
  <c r="E40" i="18"/>
  <c r="P191" i="22" l="1"/>
  <c r="N190" i="22"/>
  <c r="O190" i="22" s="1"/>
  <c r="O45" i="18"/>
  <c r="P45" i="18" s="1"/>
  <c r="L45" i="18"/>
  <c r="M45" i="18" s="1"/>
  <c r="J46" i="18"/>
  <c r="I47" i="18" s="1"/>
  <c r="C42" i="18"/>
  <c r="D42" i="18" s="1"/>
  <c r="E41" i="18"/>
  <c r="P192" i="22" l="1"/>
  <c r="N191" i="22"/>
  <c r="O191" i="22" s="1"/>
  <c r="O46" i="18"/>
  <c r="P46" i="18" s="1"/>
  <c r="L46" i="18"/>
  <c r="M46" i="18" s="1"/>
  <c r="J47" i="18"/>
  <c r="I48" i="18" s="1"/>
  <c r="C43" i="18"/>
  <c r="D43" i="18" s="1"/>
  <c r="E42" i="18"/>
  <c r="P193" i="22" l="1"/>
  <c r="N192" i="22"/>
  <c r="O192" i="22" s="1"/>
  <c r="O47" i="18"/>
  <c r="P47" i="18" s="1"/>
  <c r="L47" i="18"/>
  <c r="M47" i="18" s="1"/>
  <c r="J48" i="18"/>
  <c r="I49" i="18" s="1"/>
  <c r="C44" i="18"/>
  <c r="D44" i="18" s="1"/>
  <c r="E43" i="18"/>
  <c r="P194" i="22" l="1"/>
  <c r="N193" i="22"/>
  <c r="O193" i="22" s="1"/>
  <c r="O48" i="18"/>
  <c r="P48" i="18" s="1"/>
  <c r="L48" i="18"/>
  <c r="M48" i="18" s="1"/>
  <c r="J49" i="18"/>
  <c r="I50" i="18" s="1"/>
  <c r="C45" i="18"/>
  <c r="D45" i="18" s="1"/>
  <c r="E44" i="18"/>
  <c r="P195" i="22" l="1"/>
  <c r="N194" i="22"/>
  <c r="O194" i="22" s="1"/>
  <c r="O49" i="18"/>
  <c r="P49" i="18" s="1"/>
  <c r="L49" i="18"/>
  <c r="M49" i="18" s="1"/>
  <c r="J50" i="18"/>
  <c r="I51" i="18" s="1"/>
  <c r="C46" i="18"/>
  <c r="D46" i="18" s="1"/>
  <c r="E45" i="18"/>
  <c r="P196" i="22" l="1"/>
  <c r="N195" i="22"/>
  <c r="O195" i="22" s="1"/>
  <c r="O50" i="18"/>
  <c r="P50" i="18" s="1"/>
  <c r="L50" i="18"/>
  <c r="M50" i="18" s="1"/>
  <c r="J51" i="18"/>
  <c r="I52" i="18" s="1"/>
  <c r="C47" i="18"/>
  <c r="D47" i="18" s="1"/>
  <c r="E46" i="18"/>
  <c r="P197" i="22" l="1"/>
  <c r="N196" i="22"/>
  <c r="O196" i="22" s="1"/>
  <c r="O51" i="18"/>
  <c r="P51" i="18" s="1"/>
  <c r="L51" i="18"/>
  <c r="M51" i="18" s="1"/>
  <c r="J52" i="18"/>
  <c r="I53" i="18" s="1"/>
  <c r="C48" i="18"/>
  <c r="D48" i="18" s="1"/>
  <c r="E47" i="18"/>
  <c r="P198" i="22" l="1"/>
  <c r="N197" i="22"/>
  <c r="O197" i="22" s="1"/>
  <c r="O52" i="18"/>
  <c r="P52" i="18" s="1"/>
  <c r="L52" i="18"/>
  <c r="M52" i="18" s="1"/>
  <c r="J53" i="18"/>
  <c r="I54" i="18" s="1"/>
  <c r="C49" i="18"/>
  <c r="D49" i="18" s="1"/>
  <c r="E48" i="18"/>
  <c r="P199" i="22" l="1"/>
  <c r="N198" i="22"/>
  <c r="O198" i="22" s="1"/>
  <c r="O53" i="18"/>
  <c r="P53" i="18" s="1"/>
  <c r="L53" i="18"/>
  <c r="M53" i="18" s="1"/>
  <c r="J54" i="18"/>
  <c r="I55" i="18" s="1"/>
  <c r="C50" i="18"/>
  <c r="E49" i="18"/>
  <c r="P200" i="22" l="1"/>
  <c r="N199" i="22"/>
  <c r="O199" i="22" s="1"/>
  <c r="O54" i="18"/>
  <c r="P54" i="18" s="1"/>
  <c r="L54" i="18"/>
  <c r="M54" i="18" s="1"/>
  <c r="J55" i="18"/>
  <c r="I56" i="18" s="1"/>
  <c r="D50" i="18"/>
  <c r="C51" i="18" s="1"/>
  <c r="D51" i="18" s="1"/>
  <c r="E50" i="18"/>
  <c r="P201" i="22" l="1"/>
  <c r="N200" i="22"/>
  <c r="O200" i="22" s="1"/>
  <c r="O55" i="18"/>
  <c r="P55" i="18" s="1"/>
  <c r="L55" i="18"/>
  <c r="M55" i="18" s="1"/>
  <c r="J56" i="18"/>
  <c r="I57" i="18" s="1"/>
  <c r="C52" i="18"/>
  <c r="D52" i="18" s="1"/>
  <c r="E51" i="18"/>
  <c r="P202" i="22" l="1"/>
  <c r="N201" i="22"/>
  <c r="O201" i="22" s="1"/>
  <c r="O56" i="18"/>
  <c r="P56" i="18" s="1"/>
  <c r="L56" i="18"/>
  <c r="M56" i="18" s="1"/>
  <c r="J57" i="18"/>
  <c r="I58" i="18" s="1"/>
  <c r="C53" i="18"/>
  <c r="D53" i="18" s="1"/>
  <c r="E52" i="18"/>
  <c r="P203" i="22" l="1"/>
  <c r="N202" i="22"/>
  <c r="O202" i="22" s="1"/>
  <c r="O57" i="18"/>
  <c r="P57" i="18" s="1"/>
  <c r="L57" i="18"/>
  <c r="M57" i="18" s="1"/>
  <c r="J58" i="18"/>
  <c r="I59" i="18" s="1"/>
  <c r="C54" i="18"/>
  <c r="D54" i="18" s="1"/>
  <c r="E53" i="18"/>
  <c r="P204" i="22" l="1"/>
  <c r="N203" i="22"/>
  <c r="O203" i="22" s="1"/>
  <c r="O58" i="18"/>
  <c r="P58" i="18" s="1"/>
  <c r="L58" i="18"/>
  <c r="M58" i="18" s="1"/>
  <c r="J59" i="18"/>
  <c r="I60" i="18" s="1"/>
  <c r="C55" i="18"/>
  <c r="D55" i="18" s="1"/>
  <c r="E54" i="18"/>
  <c r="P205" i="22" l="1"/>
  <c r="N204" i="22"/>
  <c r="O204" i="22" s="1"/>
  <c r="O59" i="18"/>
  <c r="P59" i="18" s="1"/>
  <c r="L59" i="18"/>
  <c r="M59" i="18" s="1"/>
  <c r="J60" i="18"/>
  <c r="I61" i="18" s="1"/>
  <c r="C56" i="18"/>
  <c r="D56" i="18" s="1"/>
  <c r="E55" i="18"/>
  <c r="P206" i="22" l="1"/>
  <c r="N205" i="22"/>
  <c r="O205" i="22" s="1"/>
  <c r="O60" i="18"/>
  <c r="P60" i="18" s="1"/>
  <c r="L60" i="18"/>
  <c r="M60" i="18" s="1"/>
  <c r="J61" i="18"/>
  <c r="I62" i="18" s="1"/>
  <c r="C57" i="18"/>
  <c r="D57" i="18" s="1"/>
  <c r="E56" i="18"/>
  <c r="P207" i="22" l="1"/>
  <c r="N206" i="22"/>
  <c r="O206" i="22" s="1"/>
  <c r="O61" i="18"/>
  <c r="P61" i="18" s="1"/>
  <c r="L61" i="18"/>
  <c r="M61" i="18" s="1"/>
  <c r="J62" i="18"/>
  <c r="I63" i="18" s="1"/>
  <c r="C58" i="18"/>
  <c r="D58" i="18" s="1"/>
  <c r="E57" i="18"/>
  <c r="P208" i="22" l="1"/>
  <c r="N207" i="22"/>
  <c r="O207" i="22" s="1"/>
  <c r="O62" i="18"/>
  <c r="P62" i="18" s="1"/>
  <c r="L62" i="18"/>
  <c r="M62" i="18" s="1"/>
  <c r="J63" i="18"/>
  <c r="I64" i="18" s="1"/>
  <c r="C59" i="18"/>
  <c r="D59" i="18" s="1"/>
  <c r="E58" i="18"/>
  <c r="P209" i="22" l="1"/>
  <c r="N208" i="22"/>
  <c r="O208" i="22" s="1"/>
  <c r="O63" i="18"/>
  <c r="P63" i="18" s="1"/>
  <c r="L63" i="18"/>
  <c r="M63" i="18" s="1"/>
  <c r="J64" i="18"/>
  <c r="I65" i="18" s="1"/>
  <c r="C60" i="18"/>
  <c r="D60" i="18" s="1"/>
  <c r="E59" i="18"/>
  <c r="P210" i="22" l="1"/>
  <c r="N209" i="22"/>
  <c r="O209" i="22" s="1"/>
  <c r="O64" i="18"/>
  <c r="L64" i="18"/>
  <c r="J65" i="18"/>
  <c r="I66" i="18" s="1"/>
  <c r="C61" i="18"/>
  <c r="D61" i="18" s="1"/>
  <c r="E60" i="18"/>
  <c r="P211" i="22" l="1"/>
  <c r="N210" i="22"/>
  <c r="O210" i="22" s="1"/>
  <c r="M64" i="18"/>
  <c r="P64" i="18"/>
  <c r="O65" i="18" s="1"/>
  <c r="P65" i="18" s="1"/>
  <c r="L65" i="18"/>
  <c r="M65" i="18" s="1"/>
  <c r="J66" i="18"/>
  <c r="I67" i="18" s="1"/>
  <c r="C62" i="18"/>
  <c r="D62" i="18" s="1"/>
  <c r="E61" i="18"/>
  <c r="P212" i="22" l="1"/>
  <c r="N211" i="22"/>
  <c r="O211" i="22" s="1"/>
  <c r="O66" i="18"/>
  <c r="P66" i="18" s="1"/>
  <c r="L66" i="18"/>
  <c r="M66" i="18" s="1"/>
  <c r="J67" i="18"/>
  <c r="I68" i="18" s="1"/>
  <c r="C63" i="18"/>
  <c r="D63" i="18" s="1"/>
  <c r="E62" i="18"/>
  <c r="P213" i="22" l="1"/>
  <c r="N212" i="22"/>
  <c r="O212" i="22" s="1"/>
  <c r="O67" i="18"/>
  <c r="P67" i="18" s="1"/>
  <c r="L67" i="18"/>
  <c r="M67" i="18" s="1"/>
  <c r="J68" i="18"/>
  <c r="I69" i="18" s="1"/>
  <c r="C64" i="18"/>
  <c r="D64" i="18" s="1"/>
  <c r="E63" i="18"/>
  <c r="P214" i="22" l="1"/>
  <c r="N213" i="22"/>
  <c r="O213" i="22" s="1"/>
  <c r="O68" i="18"/>
  <c r="P68" i="18" s="1"/>
  <c r="L68" i="18"/>
  <c r="M68" i="18" s="1"/>
  <c r="J69" i="18"/>
  <c r="I70" i="18" s="1"/>
  <c r="C65" i="18"/>
  <c r="D65" i="18" s="1"/>
  <c r="E64" i="18"/>
  <c r="P215" i="22" l="1"/>
  <c r="N214" i="22"/>
  <c r="O214" i="22" s="1"/>
  <c r="O69" i="18"/>
  <c r="P69" i="18" s="1"/>
  <c r="L69" i="18"/>
  <c r="M69" i="18" s="1"/>
  <c r="J70" i="18"/>
  <c r="I71" i="18" s="1"/>
  <c r="C66" i="18"/>
  <c r="D66" i="18" s="1"/>
  <c r="E65" i="18"/>
  <c r="P216" i="22" l="1"/>
  <c r="N215" i="22"/>
  <c r="O215" i="22" s="1"/>
  <c r="O70" i="18"/>
  <c r="P70" i="18" s="1"/>
  <c r="L70" i="18"/>
  <c r="M70" i="18" s="1"/>
  <c r="J71" i="18"/>
  <c r="I72" i="18" s="1"/>
  <c r="C67" i="18"/>
  <c r="D67" i="18" s="1"/>
  <c r="E66" i="18"/>
  <c r="P217" i="22" l="1"/>
  <c r="N216" i="22"/>
  <c r="O216" i="22" s="1"/>
  <c r="O71" i="18"/>
  <c r="P71" i="18" s="1"/>
  <c r="L71" i="18"/>
  <c r="M71" i="18" s="1"/>
  <c r="J72" i="18"/>
  <c r="I73" i="18" s="1"/>
  <c r="C68" i="18"/>
  <c r="D68" i="18" s="1"/>
  <c r="E67" i="18"/>
  <c r="P218" i="22" l="1"/>
  <c r="N217" i="22"/>
  <c r="O217" i="22" s="1"/>
  <c r="O72" i="18"/>
  <c r="P72" i="18" s="1"/>
  <c r="L72" i="18"/>
  <c r="M72" i="18" s="1"/>
  <c r="J73" i="18"/>
  <c r="I74" i="18" s="1"/>
  <c r="C69" i="18"/>
  <c r="D69" i="18" s="1"/>
  <c r="E68" i="18"/>
  <c r="P219" i="22" l="1"/>
  <c r="N218" i="22"/>
  <c r="O218" i="22" s="1"/>
  <c r="O73" i="18"/>
  <c r="P73" i="18" s="1"/>
  <c r="L73" i="18"/>
  <c r="M73" i="18" s="1"/>
  <c r="J74" i="18"/>
  <c r="I75" i="18" s="1"/>
  <c r="C70" i="18"/>
  <c r="D70" i="18" s="1"/>
  <c r="E69" i="18"/>
  <c r="P220" i="22" l="1"/>
  <c r="N219" i="22"/>
  <c r="O219" i="22" s="1"/>
  <c r="O74" i="18"/>
  <c r="P74" i="18" s="1"/>
  <c r="L74" i="18"/>
  <c r="M74" i="18" s="1"/>
  <c r="J75" i="18"/>
  <c r="I76" i="18" s="1"/>
  <c r="C71" i="18"/>
  <c r="D71" i="18" s="1"/>
  <c r="E70" i="18"/>
  <c r="P221" i="22" l="1"/>
  <c r="N220" i="22"/>
  <c r="O220" i="22" s="1"/>
  <c r="O75" i="18"/>
  <c r="P75" i="18" s="1"/>
  <c r="L75" i="18"/>
  <c r="M75" i="18" s="1"/>
  <c r="J76" i="18"/>
  <c r="I77" i="18" s="1"/>
  <c r="C72" i="18"/>
  <c r="E71" i="18"/>
  <c r="P222" i="22" l="1"/>
  <c r="N221" i="22"/>
  <c r="O221" i="22" s="1"/>
  <c r="D72" i="18"/>
  <c r="O76" i="18"/>
  <c r="P76" i="18" s="1"/>
  <c r="L76" i="18"/>
  <c r="M76" i="18" s="1"/>
  <c r="J77" i="18"/>
  <c r="I78" i="18" s="1"/>
  <c r="C73" i="18"/>
  <c r="D73" i="18" s="1"/>
  <c r="E72" i="18"/>
  <c r="P223" i="22" l="1"/>
  <c r="N222" i="22"/>
  <c r="O222" i="22" s="1"/>
  <c r="O77" i="18"/>
  <c r="P77" i="18" s="1"/>
  <c r="L77" i="18"/>
  <c r="M77" i="18" s="1"/>
  <c r="J78" i="18"/>
  <c r="I79" i="18" s="1"/>
  <c r="C74" i="18"/>
  <c r="D74" i="18" s="1"/>
  <c r="E73" i="18"/>
  <c r="P224" i="22" l="1"/>
  <c r="N223" i="22"/>
  <c r="O223" i="22" s="1"/>
  <c r="O78" i="18"/>
  <c r="P78" i="18" s="1"/>
  <c r="L78" i="18"/>
  <c r="M78" i="18" s="1"/>
  <c r="J79" i="18"/>
  <c r="I80" i="18" s="1"/>
  <c r="C75" i="18"/>
  <c r="D75" i="18" s="1"/>
  <c r="E74" i="18"/>
  <c r="P225" i="22" l="1"/>
  <c r="N224" i="22"/>
  <c r="O224" i="22" s="1"/>
  <c r="O79" i="18"/>
  <c r="P79" i="18" s="1"/>
  <c r="L79" i="18"/>
  <c r="M79" i="18" s="1"/>
  <c r="J80" i="18"/>
  <c r="I81" i="18" s="1"/>
  <c r="C76" i="18"/>
  <c r="D76" i="18" s="1"/>
  <c r="E75" i="18"/>
  <c r="P226" i="22" l="1"/>
  <c r="N225" i="22"/>
  <c r="O225" i="22" s="1"/>
  <c r="O80" i="18"/>
  <c r="P80" i="18" s="1"/>
  <c r="L80" i="18"/>
  <c r="M80" i="18" s="1"/>
  <c r="J81" i="18"/>
  <c r="I82" i="18" s="1"/>
  <c r="C77" i="18"/>
  <c r="D77" i="18" s="1"/>
  <c r="E76" i="18"/>
  <c r="P227" i="22" l="1"/>
  <c r="N226" i="22"/>
  <c r="O226" i="22" s="1"/>
  <c r="O81" i="18"/>
  <c r="P81" i="18" s="1"/>
  <c r="L81" i="18"/>
  <c r="M81" i="18" s="1"/>
  <c r="J82" i="18"/>
  <c r="I83" i="18" s="1"/>
  <c r="C78" i="18"/>
  <c r="D78" i="18" s="1"/>
  <c r="E77" i="18"/>
  <c r="P228" i="22" l="1"/>
  <c r="N227" i="22"/>
  <c r="O227" i="22" s="1"/>
  <c r="O82" i="18"/>
  <c r="P82" i="18" s="1"/>
  <c r="L82" i="18"/>
  <c r="M82" i="18" s="1"/>
  <c r="J83" i="18"/>
  <c r="I84" i="18" s="1"/>
  <c r="C79" i="18"/>
  <c r="D79" i="18" s="1"/>
  <c r="E78" i="18"/>
  <c r="P229" i="22" l="1"/>
  <c r="N228" i="22"/>
  <c r="O228" i="22" s="1"/>
  <c r="O83" i="18"/>
  <c r="P83" i="18" s="1"/>
  <c r="L83" i="18"/>
  <c r="M83" i="18" s="1"/>
  <c r="J84" i="18"/>
  <c r="I85" i="18" s="1"/>
  <c r="C80" i="18"/>
  <c r="D80" i="18" s="1"/>
  <c r="E79" i="18"/>
  <c r="P230" i="22" l="1"/>
  <c r="N229" i="22"/>
  <c r="O229" i="22" s="1"/>
  <c r="O84" i="18"/>
  <c r="P84" i="18" s="1"/>
  <c r="L84" i="18"/>
  <c r="M84" i="18" s="1"/>
  <c r="J85" i="18"/>
  <c r="I86" i="18" s="1"/>
  <c r="C81" i="18"/>
  <c r="D81" i="18" s="1"/>
  <c r="E80" i="18"/>
  <c r="P231" i="22" l="1"/>
  <c r="N230" i="22"/>
  <c r="O230" i="22" s="1"/>
  <c r="O85" i="18"/>
  <c r="P85" i="18" s="1"/>
  <c r="L85" i="18"/>
  <c r="M85" i="18" s="1"/>
  <c r="J86" i="18"/>
  <c r="I87" i="18" s="1"/>
  <c r="C82" i="18"/>
  <c r="D82" i="18" s="1"/>
  <c r="E81" i="18"/>
  <c r="P232" i="22" l="1"/>
  <c r="N231" i="22"/>
  <c r="O231" i="22" s="1"/>
  <c r="O86" i="18"/>
  <c r="P86" i="18" s="1"/>
  <c r="L86" i="18"/>
  <c r="M86" i="18" s="1"/>
  <c r="J87" i="18"/>
  <c r="I88" i="18" s="1"/>
  <c r="C83" i="18"/>
  <c r="E82" i="18"/>
  <c r="P233" i="22" l="1"/>
  <c r="N232" i="22"/>
  <c r="O232" i="22" s="1"/>
  <c r="D83" i="18"/>
  <c r="O87" i="18"/>
  <c r="P87" i="18" s="1"/>
  <c r="L87" i="18"/>
  <c r="M87" i="18" s="1"/>
  <c r="J88" i="18"/>
  <c r="I89" i="18" s="1"/>
  <c r="C84" i="18"/>
  <c r="D84" i="18" s="1"/>
  <c r="E83" i="18"/>
  <c r="P234" i="22" l="1"/>
  <c r="N233" i="22"/>
  <c r="O233" i="22" s="1"/>
  <c r="O88" i="18"/>
  <c r="P88" i="18" s="1"/>
  <c r="L88" i="18"/>
  <c r="M88" i="18" s="1"/>
  <c r="J89" i="18"/>
  <c r="I90" i="18" s="1"/>
  <c r="C85" i="18"/>
  <c r="D85" i="18" s="1"/>
  <c r="E84" i="18"/>
  <c r="P235" i="22" l="1"/>
  <c r="N234" i="22"/>
  <c r="O234" i="22" s="1"/>
  <c r="O89" i="18"/>
  <c r="P89" i="18" s="1"/>
  <c r="L89" i="18"/>
  <c r="M89" i="18" s="1"/>
  <c r="J90" i="18"/>
  <c r="I91" i="18" s="1"/>
  <c r="C86" i="18"/>
  <c r="D86" i="18" s="1"/>
  <c r="E85" i="18"/>
  <c r="P236" i="22" l="1"/>
  <c r="N235" i="22"/>
  <c r="O235" i="22" s="1"/>
  <c r="O90" i="18"/>
  <c r="P90" i="18" s="1"/>
  <c r="L90" i="18"/>
  <c r="M90" i="18" s="1"/>
  <c r="J91" i="18"/>
  <c r="I92" i="18" s="1"/>
  <c r="C87" i="18"/>
  <c r="D87" i="18" s="1"/>
  <c r="E86" i="18"/>
  <c r="P237" i="22" l="1"/>
  <c r="N236" i="22"/>
  <c r="O236" i="22" s="1"/>
  <c r="O91" i="18"/>
  <c r="P91" i="18" s="1"/>
  <c r="L91" i="18"/>
  <c r="M91" i="18" s="1"/>
  <c r="J92" i="18"/>
  <c r="I93" i="18" s="1"/>
  <c r="C88" i="18"/>
  <c r="D88" i="18" s="1"/>
  <c r="E87" i="18"/>
  <c r="P238" i="22" l="1"/>
  <c r="N237" i="22"/>
  <c r="O237" i="22" s="1"/>
  <c r="O92" i="18"/>
  <c r="P92" i="18" s="1"/>
  <c r="L92" i="18"/>
  <c r="M92" i="18" s="1"/>
  <c r="J93" i="18"/>
  <c r="I94" i="18" s="1"/>
  <c r="C89" i="18"/>
  <c r="E88" i="18"/>
  <c r="P239" i="22" l="1"/>
  <c r="N238" i="22"/>
  <c r="O238" i="22" s="1"/>
  <c r="D89" i="18"/>
  <c r="O93" i="18"/>
  <c r="L93" i="18"/>
  <c r="J94" i="18"/>
  <c r="I95" i="18" s="1"/>
  <c r="C90" i="18"/>
  <c r="D90" i="18" s="1"/>
  <c r="E89" i="18"/>
  <c r="P240" i="22" l="1"/>
  <c r="N239" i="22"/>
  <c r="O239" i="22" s="1"/>
  <c r="M93" i="18"/>
  <c r="L94" i="18" s="1"/>
  <c r="M94" i="18" s="1"/>
  <c r="P93" i="18"/>
  <c r="O94" i="18" s="1"/>
  <c r="P94" i="18" s="1"/>
  <c r="J95" i="18"/>
  <c r="I96" i="18" s="1"/>
  <c r="C91" i="18"/>
  <c r="D91" i="18" s="1"/>
  <c r="E90" i="18"/>
  <c r="P241" i="22" l="1"/>
  <c r="N240" i="22"/>
  <c r="O240" i="22" s="1"/>
  <c r="O95" i="18"/>
  <c r="P95" i="18" s="1"/>
  <c r="L95" i="18"/>
  <c r="M95" i="18" s="1"/>
  <c r="J96" i="18"/>
  <c r="I97" i="18" s="1"/>
  <c r="C92" i="18"/>
  <c r="E91" i="18"/>
  <c r="P242" i="22" l="1"/>
  <c r="N241" i="22"/>
  <c r="O241" i="22" s="1"/>
  <c r="D92" i="18"/>
  <c r="O96" i="18"/>
  <c r="P96" i="18" s="1"/>
  <c r="L96" i="18"/>
  <c r="M96" i="18" s="1"/>
  <c r="J97" i="18"/>
  <c r="I98" i="18" s="1"/>
  <c r="C93" i="18"/>
  <c r="D93" i="18" s="1"/>
  <c r="E92" i="18"/>
  <c r="P243" i="22" l="1"/>
  <c r="N242" i="22"/>
  <c r="O242" i="22" s="1"/>
  <c r="O97" i="18"/>
  <c r="P97" i="18" s="1"/>
  <c r="L97" i="18"/>
  <c r="M97" i="18" s="1"/>
  <c r="J98" i="18"/>
  <c r="I99" i="18" s="1"/>
  <c r="C94" i="18"/>
  <c r="D94" i="18" s="1"/>
  <c r="E9" i="8" s="1"/>
  <c r="D9" i="8" s="1"/>
  <c r="K9" i="8" s="1"/>
  <c r="E93" i="18"/>
  <c r="P244" i="22" l="1"/>
  <c r="N243" i="22"/>
  <c r="O243" i="22" s="1"/>
  <c r="C9" i="8"/>
  <c r="O98" i="18"/>
  <c r="P98" i="18" s="1"/>
  <c r="L98" i="18"/>
  <c r="M98" i="18" s="1"/>
  <c r="J99" i="18"/>
  <c r="I100" i="18" s="1"/>
  <c r="C95" i="18"/>
  <c r="D95" i="18" s="1"/>
  <c r="E94" i="18"/>
  <c r="P245" i="22" l="1"/>
  <c r="N244" i="22"/>
  <c r="O244" i="22" s="1"/>
  <c r="O99" i="18"/>
  <c r="P99" i="18" s="1"/>
  <c r="L99" i="18"/>
  <c r="M99" i="18" s="1"/>
  <c r="J100" i="18"/>
  <c r="I101" i="18" s="1"/>
  <c r="C96" i="18"/>
  <c r="D96" i="18" s="1"/>
  <c r="E95" i="18"/>
  <c r="P246" i="22" l="1"/>
  <c r="N245" i="22"/>
  <c r="O245" i="22" s="1"/>
  <c r="O100" i="18"/>
  <c r="P100" i="18" s="1"/>
  <c r="L100" i="18"/>
  <c r="M100" i="18" s="1"/>
  <c r="J101" i="18"/>
  <c r="I102" i="18" s="1"/>
  <c r="C97" i="18"/>
  <c r="D97" i="18" s="1"/>
  <c r="E96" i="18"/>
  <c r="P247" i="22" l="1"/>
  <c r="N246" i="22"/>
  <c r="O246" i="22" s="1"/>
  <c r="O101" i="18"/>
  <c r="P101" i="18" s="1"/>
  <c r="L101" i="18"/>
  <c r="M101" i="18" s="1"/>
  <c r="J102" i="18"/>
  <c r="I103" i="18" s="1"/>
  <c r="C98" i="18"/>
  <c r="D98" i="18" s="1"/>
  <c r="E97" i="18"/>
  <c r="P248" i="22" l="1"/>
  <c r="N247" i="22"/>
  <c r="O247" i="22" s="1"/>
  <c r="O102" i="18"/>
  <c r="P102" i="18" s="1"/>
  <c r="L102" i="18"/>
  <c r="M102" i="18" s="1"/>
  <c r="J103" i="18"/>
  <c r="I104" i="18" s="1"/>
  <c r="C99" i="18"/>
  <c r="D99" i="18" s="1"/>
  <c r="E98" i="18"/>
  <c r="P249" i="22" l="1"/>
  <c r="N248" i="22"/>
  <c r="O248" i="22" s="1"/>
  <c r="O103" i="18"/>
  <c r="P103" i="18" s="1"/>
  <c r="L103" i="18"/>
  <c r="M103" i="18" s="1"/>
  <c r="J104" i="18"/>
  <c r="I105" i="18" s="1"/>
  <c r="C100" i="18"/>
  <c r="D100" i="18" s="1"/>
  <c r="E99" i="18"/>
  <c r="P250" i="22" l="1"/>
  <c r="N249" i="22"/>
  <c r="O249" i="22" s="1"/>
  <c r="O104" i="18"/>
  <c r="P104" i="18" s="1"/>
  <c r="L104" i="18"/>
  <c r="M104" i="18" s="1"/>
  <c r="J105" i="18"/>
  <c r="I106" i="18" s="1"/>
  <c r="C101" i="18"/>
  <c r="D101" i="18" s="1"/>
  <c r="E100" i="18"/>
  <c r="P251" i="22" l="1"/>
  <c r="N250" i="22"/>
  <c r="O250" i="22" s="1"/>
  <c r="O105" i="18"/>
  <c r="P105" i="18" s="1"/>
  <c r="L105" i="18"/>
  <c r="M105" i="18" s="1"/>
  <c r="J106" i="18"/>
  <c r="I107" i="18" s="1"/>
  <c r="C102" i="18"/>
  <c r="D102" i="18" s="1"/>
  <c r="E101" i="18"/>
  <c r="P252" i="22" l="1"/>
  <c r="N251" i="22"/>
  <c r="O251" i="22" s="1"/>
  <c r="O106" i="18"/>
  <c r="P106" i="18" s="1"/>
  <c r="L106" i="18"/>
  <c r="M106" i="18" s="1"/>
  <c r="J107" i="18"/>
  <c r="I108" i="18" s="1"/>
  <c r="C103" i="18"/>
  <c r="D103" i="18" s="1"/>
  <c r="E102" i="18"/>
  <c r="P253" i="22" l="1"/>
  <c r="N252" i="22"/>
  <c r="O252" i="22" s="1"/>
  <c r="O107" i="18"/>
  <c r="P107" i="18" s="1"/>
  <c r="L107" i="18"/>
  <c r="M107" i="18" s="1"/>
  <c r="J108" i="18"/>
  <c r="I109" i="18" s="1"/>
  <c r="C104" i="18"/>
  <c r="D104" i="18" s="1"/>
  <c r="E103" i="18"/>
  <c r="P254" i="22" l="1"/>
  <c r="N253" i="22"/>
  <c r="O253" i="22" s="1"/>
  <c r="O108" i="18"/>
  <c r="L108" i="18"/>
  <c r="J109" i="18"/>
  <c r="I110" i="18" s="1"/>
  <c r="C105" i="18"/>
  <c r="D105" i="18" s="1"/>
  <c r="E104" i="18"/>
  <c r="P255" i="22" l="1"/>
  <c r="N254" i="22"/>
  <c r="O254" i="22" s="1"/>
  <c r="M108" i="18"/>
  <c r="P108" i="18"/>
  <c r="O109" i="18" s="1"/>
  <c r="P109" i="18" s="1"/>
  <c r="L109" i="18"/>
  <c r="M109" i="18" s="1"/>
  <c r="J110" i="18"/>
  <c r="I111" i="18" s="1"/>
  <c r="C106" i="18"/>
  <c r="D106" i="18" s="1"/>
  <c r="E105" i="18"/>
  <c r="P256" i="22" l="1"/>
  <c r="N255" i="22"/>
  <c r="O255" i="22" s="1"/>
  <c r="O110" i="18"/>
  <c r="P110" i="18" s="1"/>
  <c r="L110" i="18"/>
  <c r="M110" i="18" s="1"/>
  <c r="J111" i="18"/>
  <c r="I112" i="18" s="1"/>
  <c r="C107" i="18"/>
  <c r="D107" i="18" s="1"/>
  <c r="E106" i="18"/>
  <c r="P257" i="22" l="1"/>
  <c r="N256" i="22"/>
  <c r="O256" i="22" s="1"/>
  <c r="O111" i="18"/>
  <c r="P111" i="18" s="1"/>
  <c r="L111" i="18"/>
  <c r="M111" i="18" s="1"/>
  <c r="J112" i="18"/>
  <c r="I113" i="18" s="1"/>
  <c r="C108" i="18"/>
  <c r="D108" i="18" s="1"/>
  <c r="E107" i="18"/>
  <c r="P258" i="22" l="1"/>
  <c r="N257" i="22"/>
  <c r="O257" i="22" s="1"/>
  <c r="O112" i="18"/>
  <c r="P112" i="18" s="1"/>
  <c r="L112" i="18"/>
  <c r="M112" i="18" s="1"/>
  <c r="J113" i="18"/>
  <c r="I114" i="18" s="1"/>
  <c r="C109" i="18"/>
  <c r="D109" i="18" s="1"/>
  <c r="E108" i="18"/>
  <c r="P259" i="22" l="1"/>
  <c r="N258" i="22"/>
  <c r="O258" i="22" s="1"/>
  <c r="O113" i="18"/>
  <c r="P113" i="18" s="1"/>
  <c r="L113" i="18"/>
  <c r="M113" i="18" s="1"/>
  <c r="J114" i="18"/>
  <c r="I115" i="18" s="1"/>
  <c r="C110" i="18"/>
  <c r="D110" i="18" s="1"/>
  <c r="E109" i="18"/>
  <c r="P260" i="22" l="1"/>
  <c r="N259" i="22"/>
  <c r="O259" i="22" s="1"/>
  <c r="O114" i="18"/>
  <c r="P114" i="18" s="1"/>
  <c r="L114" i="18"/>
  <c r="M114" i="18" s="1"/>
  <c r="J115" i="18"/>
  <c r="I116" i="18" s="1"/>
  <c r="C111" i="18"/>
  <c r="D111" i="18" s="1"/>
  <c r="E110" i="18"/>
  <c r="P261" i="22" l="1"/>
  <c r="N260" i="22"/>
  <c r="O260" i="22" s="1"/>
  <c r="O115" i="18"/>
  <c r="L115" i="18"/>
  <c r="J116" i="18"/>
  <c r="I117" i="18" s="1"/>
  <c r="C112" i="18"/>
  <c r="D112" i="18" s="1"/>
  <c r="E111" i="18"/>
  <c r="P262" i="22" l="1"/>
  <c r="N261" i="22"/>
  <c r="O261" i="22" s="1"/>
  <c r="M115" i="18"/>
  <c r="P115" i="18"/>
  <c r="O116" i="18" s="1"/>
  <c r="P116" i="18" s="1"/>
  <c r="L116" i="18"/>
  <c r="M116" i="18" s="1"/>
  <c r="J117" i="18"/>
  <c r="I118" i="18" s="1"/>
  <c r="C113" i="18"/>
  <c r="D113" i="18" s="1"/>
  <c r="E112" i="18"/>
  <c r="P263" i="22" l="1"/>
  <c r="N262" i="22"/>
  <c r="O262" i="22" s="1"/>
  <c r="O117" i="18"/>
  <c r="P117" i="18" s="1"/>
  <c r="L117" i="18"/>
  <c r="M117" i="18" s="1"/>
  <c r="J118" i="18"/>
  <c r="I119" i="18" s="1"/>
  <c r="C114" i="18"/>
  <c r="D114" i="18" s="1"/>
  <c r="E113" i="18"/>
  <c r="P264" i="22" l="1"/>
  <c r="N263" i="22"/>
  <c r="O263" i="22" s="1"/>
  <c r="O118" i="18"/>
  <c r="P118" i="18" s="1"/>
  <c r="L118" i="18"/>
  <c r="M118" i="18" s="1"/>
  <c r="J119" i="18"/>
  <c r="I120" i="18" s="1"/>
  <c r="C115" i="18"/>
  <c r="D115" i="18" s="1"/>
  <c r="E114" i="18"/>
  <c r="P265" i="22" l="1"/>
  <c r="N264" i="22"/>
  <c r="O264" i="22" s="1"/>
  <c r="O119" i="18"/>
  <c r="L119" i="18"/>
  <c r="J120" i="18"/>
  <c r="I121" i="18" s="1"/>
  <c r="C116" i="18"/>
  <c r="D116" i="18" s="1"/>
  <c r="E115" i="18"/>
  <c r="P266" i="22" l="1"/>
  <c r="N265" i="22"/>
  <c r="O265" i="22" s="1"/>
  <c r="M119" i="18"/>
  <c r="P119" i="18"/>
  <c r="O120" i="18" s="1"/>
  <c r="P120" i="18" s="1"/>
  <c r="L120" i="18"/>
  <c r="M120" i="18" s="1"/>
  <c r="J121" i="18"/>
  <c r="I122" i="18" s="1"/>
  <c r="C117" i="18"/>
  <c r="D117" i="18" s="1"/>
  <c r="E116" i="18"/>
  <c r="P267" i="22" l="1"/>
  <c r="N266" i="22"/>
  <c r="O266" i="22" s="1"/>
  <c r="J122" i="18"/>
  <c r="T35" i="8"/>
  <c r="U35" i="8" s="1"/>
  <c r="W35" i="8" s="1"/>
  <c r="O121" i="18"/>
  <c r="P121" i="18" s="1"/>
  <c r="L121" i="18"/>
  <c r="C118" i="18"/>
  <c r="D118" i="18" s="1"/>
  <c r="E117" i="18"/>
  <c r="P268" i="22" l="1"/>
  <c r="N267" i="22"/>
  <c r="O267" i="22" s="1"/>
  <c r="M121" i="18"/>
  <c r="O122" i="18"/>
  <c r="L122" i="18"/>
  <c r="M122" i="18" s="1"/>
  <c r="C119" i="18"/>
  <c r="D119" i="18" s="1"/>
  <c r="E118" i="18"/>
  <c r="P269" i="22" l="1"/>
  <c r="N268" i="22"/>
  <c r="O268" i="22" s="1"/>
  <c r="T37" i="8"/>
  <c r="U37" i="8" s="1"/>
  <c r="W37" i="8" s="1"/>
  <c r="P122" i="18"/>
  <c r="T39" i="8"/>
  <c r="U39" i="8" s="1"/>
  <c r="W39" i="8" s="1"/>
  <c r="C120" i="18"/>
  <c r="D120" i="18" s="1"/>
  <c r="E119" i="18"/>
  <c r="P270" i="22" l="1"/>
  <c r="N269" i="22"/>
  <c r="O269" i="22" s="1"/>
  <c r="C121" i="18"/>
  <c r="D121" i="18" s="1"/>
  <c r="E120" i="18"/>
  <c r="P271" i="22" l="1"/>
  <c r="N270" i="22"/>
  <c r="O270" i="22" s="1"/>
  <c r="C122" i="18"/>
  <c r="D122" i="18" s="1"/>
  <c r="E121" i="18"/>
  <c r="P272" i="22" l="1"/>
  <c r="N271" i="22"/>
  <c r="O271" i="22" s="1"/>
  <c r="E122" i="18"/>
  <c r="P273" i="22" l="1"/>
  <c r="N272" i="22"/>
  <c r="O272" i="22" s="1"/>
  <c r="E10" i="8"/>
  <c r="D10" i="8" s="1"/>
  <c r="C10" i="8" s="1"/>
  <c r="P274" i="22" l="1"/>
  <c r="N273" i="22"/>
  <c r="O273" i="22" s="1"/>
  <c r="F9" i="8"/>
  <c r="E11" i="8"/>
  <c r="D11" i="8" s="1"/>
  <c r="C11" i="8" s="1"/>
  <c r="L9" i="8"/>
  <c r="P275" i="22" l="1"/>
  <c r="N274" i="22"/>
  <c r="O274" i="22" s="1"/>
  <c r="H9" i="8"/>
  <c r="F10" i="8"/>
  <c r="K10" i="8"/>
  <c r="E12" i="8"/>
  <c r="D12" i="8" s="1"/>
  <c r="C12" i="8" s="1"/>
  <c r="P276" i="22" l="1"/>
  <c r="N275" i="22"/>
  <c r="O275" i="22" s="1"/>
  <c r="L10" i="8"/>
  <c r="H10" i="8" s="1"/>
  <c r="G9" i="8"/>
  <c r="I9" i="8"/>
  <c r="E13" i="8"/>
  <c r="D13" i="8" s="1"/>
  <c r="C13" i="8" s="1"/>
  <c r="F11" i="8"/>
  <c r="K11" i="8"/>
  <c r="L11" i="8" s="1"/>
  <c r="P277" i="22" l="1"/>
  <c r="N276" i="22"/>
  <c r="O276" i="22" s="1"/>
  <c r="G10" i="8"/>
  <c r="I10" i="8"/>
  <c r="K12" i="8"/>
  <c r="L12" i="8" s="1"/>
  <c r="F12" i="8"/>
  <c r="E14" i="8"/>
  <c r="D14" i="8" s="1"/>
  <c r="C14" i="8" s="1"/>
  <c r="H11" i="8"/>
  <c r="P278" i="22" l="1"/>
  <c r="N277" i="22"/>
  <c r="O277" i="22" s="1"/>
  <c r="G11" i="8"/>
  <c r="I11" i="8"/>
  <c r="F13" i="8"/>
  <c r="K13" i="8"/>
  <c r="E15" i="8"/>
  <c r="D15" i="8" s="1"/>
  <c r="C15" i="8" s="1"/>
  <c r="H12" i="8"/>
  <c r="P279" i="22" l="1"/>
  <c r="N278" i="22"/>
  <c r="O278" i="22" s="1"/>
  <c r="L13" i="8"/>
  <c r="H13" i="8" s="1"/>
  <c r="G12" i="8"/>
  <c r="I12" i="8"/>
  <c r="K14" i="8"/>
  <c r="L14" i="8" s="1"/>
  <c r="F14" i="8"/>
  <c r="E16" i="8"/>
  <c r="D16" i="8" s="1"/>
  <c r="C16" i="8" s="1"/>
  <c r="P280" i="22" l="1"/>
  <c r="N279" i="22"/>
  <c r="O279" i="22" s="1"/>
  <c r="G13" i="8"/>
  <c r="I13" i="8"/>
  <c r="H14" i="8"/>
  <c r="E17" i="8"/>
  <c r="D17" i="8" s="1"/>
  <c r="C17" i="8" s="1"/>
  <c r="F15" i="8"/>
  <c r="K15" i="8"/>
  <c r="L15" i="8" s="1"/>
  <c r="P281" i="22" l="1"/>
  <c r="N280" i="22"/>
  <c r="O280" i="22" s="1"/>
  <c r="G14" i="8"/>
  <c r="I14" i="8"/>
  <c r="K16" i="8"/>
  <c r="L16" i="8" s="1"/>
  <c r="F16" i="8"/>
  <c r="E18" i="8"/>
  <c r="D18" i="8" s="1"/>
  <c r="C18" i="8" s="1"/>
  <c r="H15" i="8"/>
  <c r="P282" i="22" l="1"/>
  <c r="N281" i="22"/>
  <c r="O281" i="22" s="1"/>
  <c r="G15" i="8"/>
  <c r="I15" i="8"/>
  <c r="H16" i="8"/>
  <c r="F17" i="8"/>
  <c r="K17" i="8"/>
  <c r="L17" i="8" s="1"/>
  <c r="E19" i="8"/>
  <c r="D19" i="8" s="1"/>
  <c r="C19" i="8" s="1"/>
  <c r="P283" i="22" l="1"/>
  <c r="N282" i="22"/>
  <c r="O282" i="22" s="1"/>
  <c r="G16" i="8"/>
  <c r="I16" i="8"/>
  <c r="F18" i="8"/>
  <c r="K18" i="8"/>
  <c r="L18" i="8" s="1"/>
  <c r="E20" i="8"/>
  <c r="D20" i="8" s="1"/>
  <c r="C20" i="8" s="1"/>
  <c r="H17" i="8"/>
  <c r="P284" i="22" l="1"/>
  <c r="N283" i="22"/>
  <c r="O283" i="22" s="1"/>
  <c r="G17" i="8"/>
  <c r="I17" i="8"/>
  <c r="F19" i="8"/>
  <c r="K19" i="8"/>
  <c r="L19" i="8" s="1"/>
  <c r="E21" i="8"/>
  <c r="D21" i="8" s="1"/>
  <c r="C21" i="8" s="1"/>
  <c r="H18" i="8"/>
  <c r="P285" i="22" l="1"/>
  <c r="N284" i="22"/>
  <c r="O284" i="22" s="1"/>
  <c r="G18" i="8"/>
  <c r="I18" i="8"/>
  <c r="F20" i="8"/>
  <c r="K20" i="8"/>
  <c r="L20" i="8" s="1"/>
  <c r="E22" i="8"/>
  <c r="D22" i="8" s="1"/>
  <c r="C22" i="8" s="1"/>
  <c r="H19" i="8"/>
  <c r="P286" i="22" l="1"/>
  <c r="N285" i="22"/>
  <c r="O285" i="22" s="1"/>
  <c r="G19" i="8"/>
  <c r="I19" i="8"/>
  <c r="K21" i="8"/>
  <c r="L21" i="8" s="1"/>
  <c r="E23" i="8"/>
  <c r="D23" i="8" s="1"/>
  <c r="C23" i="8" s="1"/>
  <c r="F21" i="8"/>
  <c r="H20" i="8"/>
  <c r="P287" i="22" l="1"/>
  <c r="N286" i="22"/>
  <c r="O286" i="22" s="1"/>
  <c r="G20" i="8"/>
  <c r="I20" i="8"/>
  <c r="K22" i="8"/>
  <c r="L22" i="8" s="1"/>
  <c r="F22" i="8"/>
  <c r="E24" i="8"/>
  <c r="D24" i="8" s="1"/>
  <c r="C24" i="8" s="1"/>
  <c r="H21" i="8"/>
  <c r="P288" i="22" l="1"/>
  <c r="N287" i="22"/>
  <c r="O287" i="22" s="1"/>
  <c r="G21" i="8"/>
  <c r="I21" i="8"/>
  <c r="F23" i="8"/>
  <c r="K23" i="8"/>
  <c r="L23" i="8" s="1"/>
  <c r="E25" i="8"/>
  <c r="D25" i="8" s="1"/>
  <c r="C25" i="8" s="1"/>
  <c r="H22" i="8"/>
  <c r="P289" i="22" l="1"/>
  <c r="N288" i="22"/>
  <c r="O288" i="22" s="1"/>
  <c r="G22" i="8"/>
  <c r="I22" i="8"/>
  <c r="F24" i="8"/>
  <c r="K24" i="8"/>
  <c r="L24" i="8" s="1"/>
  <c r="E26" i="8"/>
  <c r="D26" i="8" s="1"/>
  <c r="C26" i="8" s="1"/>
  <c r="H23" i="8"/>
  <c r="P290" i="22" l="1"/>
  <c r="N289" i="22"/>
  <c r="O289" i="22" s="1"/>
  <c r="G23" i="8"/>
  <c r="I23" i="8"/>
  <c r="F25" i="8"/>
  <c r="K25" i="8"/>
  <c r="L25" i="8" s="1"/>
  <c r="E27" i="8"/>
  <c r="D27" i="8" s="1"/>
  <c r="C27" i="8" s="1"/>
  <c r="H24" i="8"/>
  <c r="P291" i="22" l="1"/>
  <c r="N290" i="22"/>
  <c r="O290" i="22" s="1"/>
  <c r="G24" i="8"/>
  <c r="I24" i="8"/>
  <c r="K26" i="8"/>
  <c r="L26" i="8" s="1"/>
  <c r="F26" i="8"/>
  <c r="E28" i="8"/>
  <c r="D28" i="8" s="1"/>
  <c r="C28" i="8" s="1"/>
  <c r="H25" i="8"/>
  <c r="P292" i="22" l="1"/>
  <c r="N291" i="22"/>
  <c r="O291" i="22" s="1"/>
  <c r="G25" i="8"/>
  <c r="I25" i="8"/>
  <c r="H26" i="8"/>
  <c r="F27" i="8"/>
  <c r="K27" i="8"/>
  <c r="L27" i="8" s="1"/>
  <c r="E29" i="8"/>
  <c r="D29" i="8" s="1"/>
  <c r="C29" i="8" s="1"/>
  <c r="P293" i="22" l="1"/>
  <c r="N292" i="22"/>
  <c r="O292" i="22" s="1"/>
  <c r="G26" i="8"/>
  <c r="I26" i="8"/>
  <c r="E30" i="8"/>
  <c r="D30" i="8" s="1"/>
  <c r="C30" i="8" s="1"/>
  <c r="F28" i="8"/>
  <c r="K28" i="8"/>
  <c r="L28" i="8" s="1"/>
  <c r="H27" i="8"/>
  <c r="P294" i="22" l="1"/>
  <c r="N293" i="22"/>
  <c r="O293" i="22" s="1"/>
  <c r="G27" i="8"/>
  <c r="I27" i="8"/>
  <c r="F29" i="8"/>
  <c r="K29" i="8"/>
  <c r="L29" i="8" s="1"/>
  <c r="E31" i="8"/>
  <c r="D31" i="8" s="1"/>
  <c r="H28" i="8"/>
  <c r="P295" i="22" l="1"/>
  <c r="N294" i="22"/>
  <c r="O294" i="22" s="1"/>
  <c r="G28" i="8"/>
  <c r="I28" i="8"/>
  <c r="C31" i="8"/>
  <c r="K31" i="8"/>
  <c r="L31" i="8" s="1"/>
  <c r="H29" i="8"/>
  <c r="E32" i="8"/>
  <c r="D32" i="8" s="1"/>
  <c r="F30" i="8"/>
  <c r="K30" i="8"/>
  <c r="L30" i="8" s="1"/>
  <c r="P296" i="22" l="1"/>
  <c r="N295" i="22"/>
  <c r="O295" i="22" s="1"/>
  <c r="G29" i="8"/>
  <c r="I29" i="8"/>
  <c r="C32" i="8"/>
  <c r="K32" i="8"/>
  <c r="L32" i="8" s="1"/>
  <c r="F31" i="8"/>
  <c r="E33" i="8"/>
  <c r="D33" i="8" s="1"/>
  <c r="H30" i="8"/>
  <c r="P297" i="22" l="1"/>
  <c r="N296" i="22"/>
  <c r="O296" i="22" s="1"/>
  <c r="C33" i="8"/>
  <c r="G30" i="8"/>
  <c r="I30" i="8"/>
  <c r="F32" i="8"/>
  <c r="E34" i="8"/>
  <c r="D34" i="8" s="1"/>
  <c r="C34" i="8" s="1"/>
  <c r="H31" i="8"/>
  <c r="P298" i="22" l="1"/>
  <c r="N297" i="22"/>
  <c r="O297" i="22" s="1"/>
  <c r="G31" i="8"/>
  <c r="I31" i="8"/>
  <c r="F33" i="8"/>
  <c r="K33" i="8"/>
  <c r="L33" i="8" s="1"/>
  <c r="E35" i="8"/>
  <c r="D35" i="8" s="1"/>
  <c r="C35" i="8" s="1"/>
  <c r="H32" i="8"/>
  <c r="P299" i="22" l="1"/>
  <c r="N298" i="22"/>
  <c r="O298" i="22" s="1"/>
  <c r="G32" i="8"/>
  <c r="I32" i="8"/>
  <c r="F34" i="8"/>
  <c r="K34" i="8"/>
  <c r="L34" i="8" s="1"/>
  <c r="E36" i="8"/>
  <c r="D36" i="8" s="1"/>
  <c r="C36" i="8" s="1"/>
  <c r="H33" i="8"/>
  <c r="P300" i="22" l="1"/>
  <c r="N299" i="22"/>
  <c r="O299" i="22" s="1"/>
  <c r="G33" i="8"/>
  <c r="I33" i="8"/>
  <c r="F35" i="8"/>
  <c r="K35" i="8"/>
  <c r="L35" i="8" s="1"/>
  <c r="E37" i="8"/>
  <c r="D37" i="8" s="1"/>
  <c r="C37" i="8" s="1"/>
  <c r="H34" i="8"/>
  <c r="P301" i="22" l="1"/>
  <c r="N300" i="22"/>
  <c r="O300" i="22" s="1"/>
  <c r="G34" i="8"/>
  <c r="I34" i="8"/>
  <c r="F36" i="8"/>
  <c r="K36" i="8"/>
  <c r="L36" i="8" s="1"/>
  <c r="E38" i="8"/>
  <c r="D38" i="8" s="1"/>
  <c r="C38" i="8" s="1"/>
  <c r="H35" i="8"/>
  <c r="P302" i="22" l="1"/>
  <c r="N301" i="22"/>
  <c r="O301" i="22" s="1"/>
  <c r="G35" i="8"/>
  <c r="I35" i="8"/>
  <c r="K37" i="8"/>
  <c r="L37" i="8" s="1"/>
  <c r="F37" i="8"/>
  <c r="E39" i="8"/>
  <c r="D39" i="8" s="1"/>
  <c r="C39" i="8" s="1"/>
  <c r="H36" i="8"/>
  <c r="P303" i="22" l="1"/>
  <c r="N302" i="22"/>
  <c r="O302" i="22" s="1"/>
  <c r="G36" i="8"/>
  <c r="I36" i="8"/>
  <c r="K38" i="8"/>
  <c r="L38" i="8" s="1"/>
  <c r="F38" i="8"/>
  <c r="E40" i="8"/>
  <c r="D40" i="8" s="1"/>
  <c r="C40" i="8" s="1"/>
  <c r="H37" i="8"/>
  <c r="P304" i="22" l="1"/>
  <c r="N303" i="22"/>
  <c r="O303" i="22" s="1"/>
  <c r="G37" i="8"/>
  <c r="I37" i="8"/>
  <c r="H38" i="8"/>
  <c r="F39" i="8"/>
  <c r="K39" i="8"/>
  <c r="L39" i="8" s="1"/>
  <c r="E41" i="8"/>
  <c r="D41" i="8" s="1"/>
  <c r="C41" i="8" s="1"/>
  <c r="P305" i="22" l="1"/>
  <c r="N304" i="22"/>
  <c r="O304" i="22" s="1"/>
  <c r="G38" i="8"/>
  <c r="I38" i="8"/>
  <c r="K40" i="8"/>
  <c r="L40" i="8" s="1"/>
  <c r="F40" i="8"/>
  <c r="E42" i="8"/>
  <c r="D42" i="8" s="1"/>
  <c r="C42" i="8" s="1"/>
  <c r="H39" i="8"/>
  <c r="P306" i="22" l="1"/>
  <c r="N305" i="22"/>
  <c r="O305" i="22" s="1"/>
  <c r="G39" i="8"/>
  <c r="I39" i="8"/>
  <c r="H40" i="8"/>
  <c r="F41" i="8"/>
  <c r="K41" i="8"/>
  <c r="L41" i="8" s="1"/>
  <c r="E43" i="8"/>
  <c r="D43" i="8" s="1"/>
  <c r="C43" i="8" s="1"/>
  <c r="P307" i="22" l="1"/>
  <c r="N306" i="22"/>
  <c r="O306" i="22" s="1"/>
  <c r="G40" i="8"/>
  <c r="I40" i="8"/>
  <c r="K42" i="8"/>
  <c r="L42" i="8" s="1"/>
  <c r="F42" i="8"/>
  <c r="E44" i="8"/>
  <c r="D44" i="8" s="1"/>
  <c r="C44" i="8" s="1"/>
  <c r="H41" i="8"/>
  <c r="P308" i="22" l="1"/>
  <c r="N307" i="22"/>
  <c r="O307" i="22" s="1"/>
  <c r="G41" i="8"/>
  <c r="I41" i="8"/>
  <c r="H42" i="8"/>
  <c r="F43" i="8"/>
  <c r="K43" i="8"/>
  <c r="L43" i="8" s="1"/>
  <c r="E45" i="8"/>
  <c r="D45" i="8" s="1"/>
  <c r="C45" i="8" s="1"/>
  <c r="P309" i="22" l="1"/>
  <c r="N308" i="22"/>
  <c r="O308" i="22" s="1"/>
  <c r="G42" i="8"/>
  <c r="I42" i="8"/>
  <c r="K44" i="8"/>
  <c r="L44" i="8" s="1"/>
  <c r="F44" i="8"/>
  <c r="E46" i="8"/>
  <c r="D46" i="8" s="1"/>
  <c r="C46" i="8" s="1"/>
  <c r="H43" i="8"/>
  <c r="P310" i="22" l="1"/>
  <c r="N309" i="22"/>
  <c r="O309" i="22" s="1"/>
  <c r="G43" i="8"/>
  <c r="I43" i="8"/>
  <c r="H44" i="8"/>
  <c r="F45" i="8"/>
  <c r="K45" i="8"/>
  <c r="L45" i="8" s="1"/>
  <c r="E47" i="8"/>
  <c r="D47" i="8" s="1"/>
  <c r="C47" i="8" s="1"/>
  <c r="P311" i="22" l="1"/>
  <c r="N310" i="22"/>
  <c r="O310" i="22" s="1"/>
  <c r="G44" i="8"/>
  <c r="I44" i="8"/>
  <c r="K46" i="8"/>
  <c r="L46" i="8" s="1"/>
  <c r="F46" i="8"/>
  <c r="E48" i="8"/>
  <c r="D48" i="8" s="1"/>
  <c r="C48" i="8" s="1"/>
  <c r="H45" i="8"/>
  <c r="P312" i="22" l="1"/>
  <c r="N311" i="22"/>
  <c r="O311" i="22" s="1"/>
  <c r="G45" i="8"/>
  <c r="I45" i="8"/>
  <c r="H46" i="8"/>
  <c r="F47" i="8"/>
  <c r="K47" i="8"/>
  <c r="L47" i="8" s="1"/>
  <c r="E49" i="8"/>
  <c r="D49" i="8" s="1"/>
  <c r="C49" i="8" s="1"/>
  <c r="P313" i="22" l="1"/>
  <c r="N312" i="22"/>
  <c r="O312" i="22" s="1"/>
  <c r="G46" i="8"/>
  <c r="I46" i="8"/>
  <c r="K48" i="8"/>
  <c r="L48" i="8" s="1"/>
  <c r="F48" i="8"/>
  <c r="E50" i="8"/>
  <c r="D50" i="8" s="1"/>
  <c r="C50" i="8" s="1"/>
  <c r="H47" i="8"/>
  <c r="P314" i="22" l="1"/>
  <c r="N313" i="22"/>
  <c r="O313" i="22" s="1"/>
  <c r="G47" i="8"/>
  <c r="I47" i="8"/>
  <c r="H48" i="8"/>
  <c r="F49" i="8"/>
  <c r="K49" i="8"/>
  <c r="L49" i="8" s="1"/>
  <c r="E51" i="8"/>
  <c r="D51" i="8" s="1"/>
  <c r="C51" i="8" s="1"/>
  <c r="P315" i="22" l="1"/>
  <c r="N314" i="22"/>
  <c r="O314" i="22" s="1"/>
  <c r="G48" i="8"/>
  <c r="I48" i="8"/>
  <c r="K50" i="8"/>
  <c r="L50" i="8" s="1"/>
  <c r="F50" i="8"/>
  <c r="E52" i="8"/>
  <c r="D52" i="8" s="1"/>
  <c r="C52" i="8" s="1"/>
  <c r="H49" i="8"/>
  <c r="P316" i="22" l="1"/>
  <c r="N315" i="22"/>
  <c r="O315" i="22" s="1"/>
  <c r="G49" i="8"/>
  <c r="I49" i="8"/>
  <c r="H50" i="8"/>
  <c r="F51" i="8"/>
  <c r="K51" i="8"/>
  <c r="L51" i="8" s="1"/>
  <c r="E53" i="8"/>
  <c r="D53" i="8" s="1"/>
  <c r="C53" i="8" s="1"/>
  <c r="P317" i="22" l="1"/>
  <c r="N316" i="22"/>
  <c r="O316" i="22" s="1"/>
  <c r="G50" i="8"/>
  <c r="I50" i="8"/>
  <c r="K52" i="8"/>
  <c r="L52" i="8" s="1"/>
  <c r="F52" i="8"/>
  <c r="E54" i="8"/>
  <c r="D54" i="8" s="1"/>
  <c r="C54" i="8" s="1"/>
  <c r="H51" i="8"/>
  <c r="P318" i="22" l="1"/>
  <c r="N317" i="22"/>
  <c r="O317" i="22" s="1"/>
  <c r="G51" i="8"/>
  <c r="I51" i="8"/>
  <c r="H52" i="8"/>
  <c r="E55" i="8"/>
  <c r="D55" i="8" s="1"/>
  <c r="C55" i="8" s="1"/>
  <c r="F53" i="8"/>
  <c r="K53" i="8"/>
  <c r="L53" i="8" s="1"/>
  <c r="P319" i="22" l="1"/>
  <c r="N318" i="22"/>
  <c r="O318" i="22" s="1"/>
  <c r="G52" i="8"/>
  <c r="I52" i="8"/>
  <c r="K54" i="8"/>
  <c r="L54" i="8" s="1"/>
  <c r="F54" i="8"/>
  <c r="E56" i="8"/>
  <c r="D56" i="8" s="1"/>
  <c r="C56" i="8" s="1"/>
  <c r="H53" i="8"/>
  <c r="P320" i="22" l="1"/>
  <c r="N319" i="22"/>
  <c r="O319" i="22" s="1"/>
  <c r="G53" i="8"/>
  <c r="I53" i="8"/>
  <c r="H54" i="8"/>
  <c r="F55" i="8"/>
  <c r="K55" i="8"/>
  <c r="L55" i="8" s="1"/>
  <c r="E57" i="8"/>
  <c r="D57" i="8" s="1"/>
  <c r="C57" i="8" s="1"/>
  <c r="P321" i="22" l="1"/>
  <c r="N320" i="22"/>
  <c r="O320" i="22" s="1"/>
  <c r="G54" i="8"/>
  <c r="I54" i="8"/>
  <c r="K56" i="8"/>
  <c r="L56" i="8" s="1"/>
  <c r="F56" i="8"/>
  <c r="E58" i="8"/>
  <c r="D58" i="8" s="1"/>
  <c r="C58" i="8" s="1"/>
  <c r="H55" i="8"/>
  <c r="P322" i="22" l="1"/>
  <c r="N321" i="22"/>
  <c r="O321" i="22" s="1"/>
  <c r="G55" i="8"/>
  <c r="I55" i="8"/>
  <c r="H56" i="8"/>
  <c r="F57" i="8"/>
  <c r="K57" i="8"/>
  <c r="L57" i="8" s="1"/>
  <c r="E59" i="8"/>
  <c r="D59" i="8" s="1"/>
  <c r="C59" i="8" s="1"/>
  <c r="P323" i="22" l="1"/>
  <c r="N322" i="22"/>
  <c r="O322" i="22" s="1"/>
  <c r="G56" i="8"/>
  <c r="I56" i="8"/>
  <c r="K58" i="8"/>
  <c r="L58" i="8" s="1"/>
  <c r="F58" i="8"/>
  <c r="E60" i="8"/>
  <c r="D60" i="8" s="1"/>
  <c r="C60" i="8" s="1"/>
  <c r="H57" i="8"/>
  <c r="P324" i="22" l="1"/>
  <c r="N323" i="22"/>
  <c r="O323" i="22" s="1"/>
  <c r="G57" i="8"/>
  <c r="I57" i="8"/>
  <c r="E61" i="8"/>
  <c r="D61" i="8" s="1"/>
  <c r="C61" i="8" s="1"/>
  <c r="F59" i="8"/>
  <c r="K59" i="8"/>
  <c r="L59" i="8" s="1"/>
  <c r="H58" i="8"/>
  <c r="P325" i="22" l="1"/>
  <c r="N324" i="22"/>
  <c r="O324" i="22"/>
  <c r="G58" i="8"/>
  <c r="I58" i="8"/>
  <c r="K60" i="8"/>
  <c r="L60" i="8" s="1"/>
  <c r="F60" i="8"/>
  <c r="E62" i="8"/>
  <c r="D62" i="8" s="1"/>
  <c r="C62" i="8" s="1"/>
  <c r="H59" i="8"/>
  <c r="P326" i="22" l="1"/>
  <c r="N325" i="22"/>
  <c r="O325" i="22" s="1"/>
  <c r="G59" i="8"/>
  <c r="I59" i="8"/>
  <c r="F61" i="8"/>
  <c r="K61" i="8"/>
  <c r="L61" i="8" s="1"/>
  <c r="E63" i="8"/>
  <c r="D63" i="8" s="1"/>
  <c r="C63" i="8" s="1"/>
  <c r="H60" i="8"/>
  <c r="P327" i="22" l="1"/>
  <c r="N326" i="22"/>
  <c r="O326" i="22" s="1"/>
  <c r="G60" i="8"/>
  <c r="I60" i="8"/>
  <c r="K62" i="8"/>
  <c r="L62" i="8" s="1"/>
  <c r="F62" i="8"/>
  <c r="E64" i="8"/>
  <c r="D64" i="8" s="1"/>
  <c r="C64" i="8" s="1"/>
  <c r="H61" i="8"/>
  <c r="P328" i="22" l="1"/>
  <c r="N327" i="22"/>
  <c r="O327" i="22" s="1"/>
  <c r="G61" i="8"/>
  <c r="I61" i="8"/>
  <c r="F63" i="8"/>
  <c r="K63" i="8"/>
  <c r="L63" i="8" s="1"/>
  <c r="E65" i="8"/>
  <c r="D65" i="8" s="1"/>
  <c r="C65" i="8" s="1"/>
  <c r="H62" i="8"/>
  <c r="P329" i="22" l="1"/>
  <c r="N328" i="22"/>
  <c r="O328" i="22" s="1"/>
  <c r="G62" i="8"/>
  <c r="I62" i="8"/>
  <c r="K64" i="8"/>
  <c r="L64" i="8" s="1"/>
  <c r="F64" i="8"/>
  <c r="E66" i="8"/>
  <c r="D66" i="8" s="1"/>
  <c r="H63" i="8"/>
  <c r="P330" i="22" l="1"/>
  <c r="N329" i="22"/>
  <c r="O329" i="22" s="1"/>
  <c r="G63" i="8"/>
  <c r="I63" i="8"/>
  <c r="C66" i="8"/>
  <c r="K66" i="8"/>
  <c r="L66" i="8" s="1"/>
  <c r="F65" i="8"/>
  <c r="K65" i="8"/>
  <c r="L65" i="8" s="1"/>
  <c r="E67" i="8"/>
  <c r="D67" i="8" s="1"/>
  <c r="C67" i="8" s="1"/>
  <c r="H64" i="8"/>
  <c r="P331" i="22" l="1"/>
  <c r="N330" i="22"/>
  <c r="O330" i="22" s="1"/>
  <c r="G64" i="8"/>
  <c r="I64" i="8"/>
  <c r="F66" i="8"/>
  <c r="E68" i="8"/>
  <c r="D68" i="8" s="1"/>
  <c r="C68" i="8" s="1"/>
  <c r="H65" i="8"/>
  <c r="P332" i="22" l="1"/>
  <c r="N331" i="22"/>
  <c r="O331" i="22" s="1"/>
  <c r="G65" i="8"/>
  <c r="I65" i="8"/>
  <c r="F67" i="8"/>
  <c r="K67" i="8"/>
  <c r="L67" i="8" s="1"/>
  <c r="E69" i="8"/>
  <c r="D69" i="8" s="1"/>
  <c r="C69" i="8" s="1"/>
  <c r="H66" i="8"/>
  <c r="P333" i="22" l="1"/>
  <c r="N332" i="22"/>
  <c r="O332" i="22" s="1"/>
  <c r="G66" i="8"/>
  <c r="I66" i="8"/>
  <c r="F68" i="8"/>
  <c r="K68" i="8"/>
  <c r="L68" i="8" s="1"/>
  <c r="E70" i="8"/>
  <c r="D70" i="8" s="1"/>
  <c r="C70" i="8" s="1"/>
  <c r="H67" i="8"/>
  <c r="P334" i="22" l="1"/>
  <c r="N333" i="22"/>
  <c r="O333" i="22" s="1"/>
  <c r="G67" i="8"/>
  <c r="I67" i="8"/>
  <c r="E71" i="8"/>
  <c r="D71" i="8" s="1"/>
  <c r="F69" i="8"/>
  <c r="K69" i="8"/>
  <c r="L69" i="8" s="1"/>
  <c r="H68" i="8"/>
  <c r="P335" i="22" l="1"/>
  <c r="N334" i="22"/>
  <c r="O334" i="22" s="1"/>
  <c r="C71" i="8"/>
  <c r="U9" i="8"/>
  <c r="T11" i="8" s="1"/>
  <c r="V11" i="8" s="1"/>
  <c r="G68" i="8"/>
  <c r="I68" i="8"/>
  <c r="F70" i="8"/>
  <c r="K70" i="8"/>
  <c r="L70" i="8" s="1"/>
  <c r="H69" i="8"/>
  <c r="P336" i="22" l="1"/>
  <c r="N335" i="22"/>
  <c r="O335" i="22" s="1"/>
  <c r="G69" i="8"/>
  <c r="I69" i="8"/>
  <c r="E72" i="8"/>
  <c r="D72" i="8" s="1"/>
  <c r="C72" i="8" s="1"/>
  <c r="T9" i="8"/>
  <c r="F71" i="8"/>
  <c r="K71" i="8"/>
  <c r="L71" i="8" s="1"/>
  <c r="E73" i="8"/>
  <c r="H70" i="8"/>
  <c r="P337" i="22" l="1"/>
  <c r="N336" i="22"/>
  <c r="O336" i="22" s="1"/>
  <c r="G70" i="8"/>
  <c r="I70" i="8"/>
  <c r="D73" i="8"/>
  <c r="E74" i="8" s="1"/>
  <c r="K72" i="8"/>
  <c r="L72" i="8" s="1"/>
  <c r="F72" i="8"/>
  <c r="H71" i="8"/>
  <c r="P338" i="22" l="1"/>
  <c r="N337" i="22"/>
  <c r="O337" i="22" s="1"/>
  <c r="G71" i="8"/>
  <c r="I71" i="8"/>
  <c r="C73" i="8"/>
  <c r="D74" i="8"/>
  <c r="E75" i="8" s="1"/>
  <c r="F73" i="8"/>
  <c r="K73" i="8"/>
  <c r="L73" i="8" s="1"/>
  <c r="H72" i="8"/>
  <c r="P339" i="22" l="1"/>
  <c r="N338" i="22"/>
  <c r="O338" i="22" s="1"/>
  <c r="G72" i="8"/>
  <c r="I72" i="8"/>
  <c r="C74" i="8"/>
  <c r="D75" i="8"/>
  <c r="E76" i="8" s="1"/>
  <c r="F74" i="8"/>
  <c r="K74" i="8"/>
  <c r="L74" i="8" s="1"/>
  <c r="H73" i="8"/>
  <c r="P340" i="22" l="1"/>
  <c r="N339" i="22"/>
  <c r="O339" i="22" s="1"/>
  <c r="G73" i="8"/>
  <c r="I73" i="8"/>
  <c r="C75" i="8"/>
  <c r="D76" i="8"/>
  <c r="E77" i="8" s="1"/>
  <c r="F75" i="8"/>
  <c r="K75" i="8"/>
  <c r="L75" i="8" s="1"/>
  <c r="H74" i="8"/>
  <c r="P341" i="22" l="1"/>
  <c r="N340" i="22"/>
  <c r="O340" i="22" s="1"/>
  <c r="G74" i="8"/>
  <c r="I74" i="8"/>
  <c r="C76" i="8"/>
  <c r="D77" i="8"/>
  <c r="E78" i="8" s="1"/>
  <c r="F76" i="8"/>
  <c r="K76" i="8"/>
  <c r="L76" i="8" s="1"/>
  <c r="H75" i="8"/>
  <c r="P342" i="22" l="1"/>
  <c r="N341" i="22"/>
  <c r="O341" i="22" s="1"/>
  <c r="G75" i="8"/>
  <c r="I75" i="8"/>
  <c r="C77" i="8"/>
  <c r="D78" i="8"/>
  <c r="E79" i="8" s="1"/>
  <c r="F77" i="8"/>
  <c r="K77" i="8"/>
  <c r="L77" i="8" s="1"/>
  <c r="H76" i="8"/>
  <c r="P343" i="22" l="1"/>
  <c r="N342" i="22"/>
  <c r="O342" i="22" s="1"/>
  <c r="G76" i="8"/>
  <c r="I76" i="8"/>
  <c r="C78" i="8"/>
  <c r="D79" i="8"/>
  <c r="E80" i="8" s="1"/>
  <c r="F78" i="8"/>
  <c r="K78" i="8"/>
  <c r="L78" i="8" s="1"/>
  <c r="H77" i="8"/>
  <c r="P344" i="22" l="1"/>
  <c r="N343" i="22"/>
  <c r="O343" i="22" s="1"/>
  <c r="G77" i="8"/>
  <c r="I77" i="8"/>
  <c r="C79" i="8"/>
  <c r="D80" i="8"/>
  <c r="E81" i="8" s="1"/>
  <c r="K79" i="8"/>
  <c r="L79" i="8" s="1"/>
  <c r="F79" i="8"/>
  <c r="H78" i="8"/>
  <c r="P345" i="22" l="1"/>
  <c r="N344" i="22"/>
  <c r="O344" i="22" s="1"/>
  <c r="G78" i="8"/>
  <c r="I78" i="8"/>
  <c r="C80" i="8"/>
  <c r="D81" i="8"/>
  <c r="E82" i="8" s="1"/>
  <c r="K80" i="8"/>
  <c r="L80" i="8" s="1"/>
  <c r="F80" i="8"/>
  <c r="H79" i="8"/>
  <c r="P346" i="22" l="1"/>
  <c r="N345" i="22"/>
  <c r="O345" i="22" s="1"/>
  <c r="G79" i="8"/>
  <c r="I79" i="8"/>
  <c r="C81" i="8"/>
  <c r="D82" i="8"/>
  <c r="E83" i="8" s="1"/>
  <c r="F81" i="8"/>
  <c r="K81" i="8"/>
  <c r="L81" i="8" s="1"/>
  <c r="H80" i="8"/>
  <c r="P347" i="22" l="1"/>
  <c r="N346" i="22"/>
  <c r="O346" i="22" s="1"/>
  <c r="G80" i="8"/>
  <c r="I80" i="8"/>
  <c r="C82" i="8"/>
  <c r="D83" i="8"/>
  <c r="E84" i="8" s="1"/>
  <c r="K82" i="8"/>
  <c r="L82" i="8" s="1"/>
  <c r="F82" i="8"/>
  <c r="H81" i="8"/>
  <c r="P348" i="22" l="1"/>
  <c r="N347" i="22"/>
  <c r="O347" i="22" s="1"/>
  <c r="G81" i="8"/>
  <c r="I81" i="8"/>
  <c r="C83" i="8"/>
  <c r="D84" i="8"/>
  <c r="E85" i="8" s="1"/>
  <c r="F83" i="8"/>
  <c r="K83" i="8"/>
  <c r="L83" i="8" s="1"/>
  <c r="H82" i="8"/>
  <c r="P349" i="22" l="1"/>
  <c r="N348" i="22"/>
  <c r="O348" i="22" s="1"/>
  <c r="G82" i="8"/>
  <c r="I82" i="8"/>
  <c r="C84" i="8"/>
  <c r="D85" i="8"/>
  <c r="E86" i="8" s="1"/>
  <c r="K84" i="8"/>
  <c r="L84" i="8" s="1"/>
  <c r="F84" i="8"/>
  <c r="H83" i="8"/>
  <c r="P350" i="22" l="1"/>
  <c r="N349" i="22"/>
  <c r="O349" i="22" s="1"/>
  <c r="G83" i="8"/>
  <c r="I83" i="8"/>
  <c r="C85" i="8"/>
  <c r="D86" i="8"/>
  <c r="E87" i="8" s="1"/>
  <c r="F85" i="8"/>
  <c r="K85" i="8"/>
  <c r="L85" i="8" s="1"/>
  <c r="H84" i="8"/>
  <c r="P351" i="22" l="1"/>
  <c r="N350" i="22"/>
  <c r="O350" i="22" s="1"/>
  <c r="G84" i="8"/>
  <c r="I84" i="8"/>
  <c r="C86" i="8"/>
  <c r="D87" i="8"/>
  <c r="E88" i="8" s="1"/>
  <c r="F86" i="8"/>
  <c r="K86" i="8"/>
  <c r="L86" i="8" s="1"/>
  <c r="H85" i="8"/>
  <c r="P352" i="22" l="1"/>
  <c r="N351" i="22"/>
  <c r="O351" i="22" s="1"/>
  <c r="G85" i="8"/>
  <c r="I85" i="8"/>
  <c r="C87" i="8"/>
  <c r="D88" i="8"/>
  <c r="E89" i="8" s="1"/>
  <c r="K87" i="8"/>
  <c r="L87" i="8" s="1"/>
  <c r="F87" i="8"/>
  <c r="H86" i="8"/>
  <c r="P353" i="22" l="1"/>
  <c r="N352" i="22"/>
  <c r="O352" i="22" s="1"/>
  <c r="G86" i="8"/>
  <c r="I86" i="8"/>
  <c r="C88" i="8"/>
  <c r="D89" i="8"/>
  <c r="E90" i="8" s="1"/>
  <c r="F88" i="8"/>
  <c r="K88" i="8"/>
  <c r="L88" i="8" s="1"/>
  <c r="H87" i="8"/>
  <c r="P354" i="22" l="1"/>
  <c r="N353" i="22"/>
  <c r="O353" i="22" s="1"/>
  <c r="G87" i="8"/>
  <c r="I87" i="8"/>
  <c r="C89" i="8"/>
  <c r="D90" i="8"/>
  <c r="E91" i="8" s="1"/>
  <c r="F89" i="8"/>
  <c r="K89" i="8"/>
  <c r="L89" i="8" s="1"/>
  <c r="H88" i="8"/>
  <c r="P355" i="22" l="1"/>
  <c r="N354" i="22"/>
  <c r="O354" i="22" s="1"/>
  <c r="G88" i="8"/>
  <c r="I88" i="8"/>
  <c r="C90" i="8"/>
  <c r="D91" i="8"/>
  <c r="E92" i="8" s="1"/>
  <c r="F90" i="8"/>
  <c r="K90" i="8"/>
  <c r="L90" i="8" s="1"/>
  <c r="H89" i="8"/>
  <c r="P356" i="22" l="1"/>
  <c r="N355" i="22"/>
  <c r="O355" i="22" s="1"/>
  <c r="G89" i="8"/>
  <c r="I89" i="8"/>
  <c r="C91" i="8"/>
  <c r="D92" i="8"/>
  <c r="E93" i="8" s="1"/>
  <c r="K91" i="8"/>
  <c r="L91" i="8" s="1"/>
  <c r="F91" i="8"/>
  <c r="H90" i="8"/>
  <c r="P357" i="22" l="1"/>
  <c r="N356" i="22"/>
  <c r="O356" i="22" s="1"/>
  <c r="G90" i="8"/>
  <c r="I90" i="8"/>
  <c r="C92" i="8"/>
  <c r="D93" i="8"/>
  <c r="E94" i="8" s="1"/>
  <c r="F92" i="8"/>
  <c r="K92" i="8"/>
  <c r="L92" i="8" s="1"/>
  <c r="H91" i="8"/>
  <c r="P358" i="22" l="1"/>
  <c r="N357" i="22"/>
  <c r="O357" i="22" s="1"/>
  <c r="G91" i="8"/>
  <c r="I91" i="8"/>
  <c r="C93" i="8"/>
  <c r="D94" i="8"/>
  <c r="E95" i="8" s="1"/>
  <c r="F93" i="8"/>
  <c r="K93" i="8"/>
  <c r="L93" i="8" s="1"/>
  <c r="H92" i="8"/>
  <c r="P359" i="22" l="1"/>
  <c r="N358" i="22"/>
  <c r="O358" i="22" s="1"/>
  <c r="G92" i="8"/>
  <c r="I92" i="8"/>
  <c r="C94" i="8"/>
  <c r="D95" i="8"/>
  <c r="E96" i="8" s="1"/>
  <c r="F94" i="8"/>
  <c r="K94" i="8"/>
  <c r="L94" i="8" s="1"/>
  <c r="H93" i="8"/>
  <c r="P360" i="22" l="1"/>
  <c r="N359" i="22"/>
  <c r="O359" i="22" s="1"/>
  <c r="G93" i="8"/>
  <c r="I93" i="8"/>
  <c r="C95" i="8"/>
  <c r="D96" i="8"/>
  <c r="E97" i="8" s="1"/>
  <c r="F95" i="8"/>
  <c r="K95" i="8"/>
  <c r="L95" i="8" s="1"/>
  <c r="H94" i="8"/>
  <c r="P361" i="22" l="1"/>
  <c r="N360" i="22"/>
  <c r="O360" i="22" s="1"/>
  <c r="G94" i="8"/>
  <c r="I94" i="8"/>
  <c r="C96" i="8"/>
  <c r="D97" i="8"/>
  <c r="E98" i="8" s="1"/>
  <c r="F96" i="8"/>
  <c r="K96" i="8"/>
  <c r="L96" i="8" s="1"/>
  <c r="H95" i="8"/>
  <c r="P362" i="22" l="1"/>
  <c r="N361" i="22"/>
  <c r="O361" i="22" s="1"/>
  <c r="G95" i="8"/>
  <c r="I95" i="8"/>
  <c r="C97" i="8"/>
  <c r="D98" i="8"/>
  <c r="E99" i="8" s="1"/>
  <c r="K97" i="8"/>
  <c r="L97" i="8" s="1"/>
  <c r="F97" i="8"/>
  <c r="H96" i="8"/>
  <c r="P363" i="22" l="1"/>
  <c r="N362" i="22"/>
  <c r="O362" i="22" s="1"/>
  <c r="G96" i="8"/>
  <c r="I96" i="8"/>
  <c r="C98" i="8"/>
  <c r="D99" i="8"/>
  <c r="E100" i="8" s="1"/>
  <c r="F98" i="8"/>
  <c r="K98" i="8"/>
  <c r="L98" i="8" s="1"/>
  <c r="H97" i="8"/>
  <c r="P364" i="22" l="1"/>
  <c r="N363" i="22"/>
  <c r="O363" i="22" s="1"/>
  <c r="G97" i="8"/>
  <c r="I97" i="8"/>
  <c r="C99" i="8"/>
  <c r="D100" i="8"/>
  <c r="E101" i="8" s="1"/>
  <c r="F99" i="8"/>
  <c r="K99" i="8"/>
  <c r="L99" i="8" s="1"/>
  <c r="H98" i="8"/>
  <c r="P365" i="22" l="1"/>
  <c r="N364" i="22"/>
  <c r="O364" i="22" s="1"/>
  <c r="G98" i="8"/>
  <c r="I98" i="8"/>
  <c r="C100" i="8"/>
  <c r="D101" i="8"/>
  <c r="E102" i="8" s="1"/>
  <c r="F100" i="8"/>
  <c r="K100" i="8"/>
  <c r="L100" i="8" s="1"/>
  <c r="H99" i="8"/>
  <c r="P366" i="22" l="1"/>
  <c r="N365" i="22"/>
  <c r="O365" i="22" s="1"/>
  <c r="G99" i="8"/>
  <c r="I99" i="8"/>
  <c r="C101" i="8"/>
  <c r="D102" i="8"/>
  <c r="K101" i="8"/>
  <c r="L101" i="8" s="1"/>
  <c r="F101" i="8"/>
  <c r="H100" i="8"/>
  <c r="P367" i="22" l="1"/>
  <c r="N366" i="22"/>
  <c r="O366" i="22" s="1"/>
  <c r="G100" i="8"/>
  <c r="I100" i="8"/>
  <c r="E103" i="8"/>
  <c r="C102" i="8"/>
  <c r="D103" i="8"/>
  <c r="F102" i="8"/>
  <c r="K102" i="8"/>
  <c r="L102" i="8" s="1"/>
  <c r="H101" i="8"/>
  <c r="P368" i="22" l="1"/>
  <c r="N367" i="22"/>
  <c r="O367" i="22" s="1"/>
  <c r="C103" i="8"/>
  <c r="G101" i="8"/>
  <c r="I101" i="8"/>
  <c r="E104" i="8"/>
  <c r="D104" i="8" s="1"/>
  <c r="K103" i="8"/>
  <c r="L103" i="8" s="1"/>
  <c r="F103" i="8"/>
  <c r="H102" i="8"/>
  <c r="P369" i="22" l="1"/>
  <c r="N368" i="22"/>
  <c r="O368" i="22" s="1"/>
  <c r="G102" i="8"/>
  <c r="I102" i="8"/>
  <c r="E105" i="8"/>
  <c r="C104" i="8"/>
  <c r="D105" i="8"/>
  <c r="F104" i="8"/>
  <c r="K104" i="8"/>
  <c r="L104" i="8" s="1"/>
  <c r="H103" i="8"/>
  <c r="P370" i="22" l="1"/>
  <c r="N369" i="22"/>
  <c r="O369" i="22" s="1"/>
  <c r="G103" i="8"/>
  <c r="I103" i="8"/>
  <c r="E106" i="8"/>
  <c r="C105" i="8"/>
  <c r="D106" i="8"/>
  <c r="F105" i="8"/>
  <c r="K105" i="8"/>
  <c r="L105" i="8" s="1"/>
  <c r="H104" i="8"/>
  <c r="P371" i="22" l="1"/>
  <c r="N370" i="22"/>
  <c r="O370" i="22" s="1"/>
  <c r="G104" i="8"/>
  <c r="I104" i="8"/>
  <c r="E107" i="8"/>
  <c r="C106" i="8"/>
  <c r="D107" i="8"/>
  <c r="F106" i="8"/>
  <c r="K106" i="8"/>
  <c r="L106" i="8" s="1"/>
  <c r="H105" i="8"/>
  <c r="P372" i="22" l="1"/>
  <c r="N371" i="22"/>
  <c r="O371" i="22" s="1"/>
  <c r="G105" i="8"/>
  <c r="I105" i="8"/>
  <c r="E108" i="8"/>
  <c r="C107" i="8"/>
  <c r="D108" i="8"/>
  <c r="F107" i="8"/>
  <c r="K107" i="8"/>
  <c r="L107" i="8" s="1"/>
  <c r="H106" i="8"/>
  <c r="P373" i="22" l="1"/>
  <c r="N372" i="22"/>
  <c r="O372" i="22" s="1"/>
  <c r="G106" i="8"/>
  <c r="I106" i="8"/>
  <c r="E109" i="8"/>
  <c r="D109" i="8" s="1"/>
  <c r="C108" i="8"/>
  <c r="F108" i="8"/>
  <c r="K108" i="8"/>
  <c r="L108" i="8" s="1"/>
  <c r="H107" i="8"/>
  <c r="P374" i="22" l="1"/>
  <c r="N373" i="22"/>
  <c r="O373" i="22" s="1"/>
  <c r="G107" i="8"/>
  <c r="I107" i="8"/>
  <c r="E110" i="8"/>
  <c r="C109" i="8"/>
  <c r="D110" i="8"/>
  <c r="K109" i="8"/>
  <c r="L109" i="8" s="1"/>
  <c r="F109" i="8"/>
  <c r="H108" i="8"/>
  <c r="P375" i="22" l="1"/>
  <c r="N374" i="22"/>
  <c r="O374" i="22" s="1"/>
  <c r="G108" i="8"/>
  <c r="I108" i="8"/>
  <c r="E111" i="8"/>
  <c r="C110" i="8"/>
  <c r="D111" i="8"/>
  <c r="F110" i="8"/>
  <c r="K110" i="8"/>
  <c r="L110" i="8" s="1"/>
  <c r="H109" i="8"/>
  <c r="P376" i="22" l="1"/>
  <c r="N375" i="22"/>
  <c r="O375" i="22" s="1"/>
  <c r="G109" i="8"/>
  <c r="I109" i="8"/>
  <c r="E112" i="8"/>
  <c r="C111" i="8"/>
  <c r="D112" i="8"/>
  <c r="K111" i="8"/>
  <c r="L111" i="8" s="1"/>
  <c r="F111" i="8"/>
  <c r="H110" i="8"/>
  <c r="P377" i="22" l="1"/>
  <c r="N376" i="22"/>
  <c r="O376" i="22" s="1"/>
  <c r="G110" i="8"/>
  <c r="I110" i="8"/>
  <c r="E113" i="8"/>
  <c r="D113" i="8" s="1"/>
  <c r="C112" i="8"/>
  <c r="F112" i="8"/>
  <c r="K112" i="8"/>
  <c r="H111" i="8"/>
  <c r="P378" i="22" l="1"/>
  <c r="N377" i="22"/>
  <c r="O377" i="22" s="1"/>
  <c r="G111" i="8"/>
  <c r="I111" i="8"/>
  <c r="L112" i="8"/>
  <c r="E114" i="8"/>
  <c r="C113" i="8"/>
  <c r="D114" i="8"/>
  <c r="F113" i="8"/>
  <c r="K113" i="8"/>
  <c r="L113" i="8" s="1"/>
  <c r="H112" i="8"/>
  <c r="P379" i="22" l="1"/>
  <c r="N378" i="22"/>
  <c r="O378" i="22" s="1"/>
  <c r="G112" i="8"/>
  <c r="I112" i="8"/>
  <c r="E115" i="8"/>
  <c r="C114" i="8"/>
  <c r="D115" i="8"/>
  <c r="F114" i="8"/>
  <c r="K114" i="8"/>
  <c r="H113" i="8"/>
  <c r="P380" i="22" l="1"/>
  <c r="N379" i="22"/>
  <c r="O379" i="22" s="1"/>
  <c r="G113" i="8"/>
  <c r="I113" i="8"/>
  <c r="L114" i="8"/>
  <c r="E116" i="8"/>
  <c r="C115" i="8"/>
  <c r="D116" i="8"/>
  <c r="F115" i="8"/>
  <c r="K115" i="8"/>
  <c r="L115" i="8" s="1"/>
  <c r="H114" i="8"/>
  <c r="P381" i="22" l="1"/>
  <c r="N380" i="22"/>
  <c r="O380" i="22" s="1"/>
  <c r="G114" i="8"/>
  <c r="I114" i="8"/>
  <c r="E117" i="8"/>
  <c r="C116" i="8"/>
  <c r="D117" i="8"/>
  <c r="F116" i="8"/>
  <c r="K116" i="8"/>
  <c r="H115" i="8"/>
  <c r="P382" i="22" l="1"/>
  <c r="N381" i="22"/>
  <c r="O381" i="22" s="1"/>
  <c r="G115" i="8"/>
  <c r="I115" i="8"/>
  <c r="L116" i="8"/>
  <c r="H116" i="8" s="1"/>
  <c r="E118" i="8"/>
  <c r="D118" i="8" s="1"/>
  <c r="C117" i="8"/>
  <c r="K117" i="8"/>
  <c r="L117" i="8" s="1"/>
  <c r="F117" i="8"/>
  <c r="P383" i="22" l="1"/>
  <c r="N382" i="22"/>
  <c r="O382" i="22" s="1"/>
  <c r="G116" i="8"/>
  <c r="I116" i="8"/>
  <c r="E119" i="8"/>
  <c r="C118" i="8"/>
  <c r="D119" i="8"/>
  <c r="F118" i="8"/>
  <c r="K118" i="8"/>
  <c r="H117" i="8"/>
  <c r="P384" i="22" l="1"/>
  <c r="N383" i="22"/>
  <c r="O383" i="22" s="1"/>
  <c r="G117" i="8"/>
  <c r="I117" i="8"/>
  <c r="C119" i="8"/>
  <c r="L118" i="8"/>
  <c r="H118" i="8" s="1"/>
  <c r="E120" i="8"/>
  <c r="D120" i="8" s="1"/>
  <c r="C120" i="8" s="1"/>
  <c r="K119" i="8"/>
  <c r="L119" i="8" s="1"/>
  <c r="F119" i="8"/>
  <c r="P385" i="22" l="1"/>
  <c r="N384" i="22"/>
  <c r="O384" i="22" s="1"/>
  <c r="G118" i="8"/>
  <c r="I118" i="8"/>
  <c r="E121" i="8"/>
  <c r="D121" i="8" s="1"/>
  <c r="C121" i="8" s="1"/>
  <c r="F120" i="8"/>
  <c r="K120" i="8"/>
  <c r="L120" i="8" s="1"/>
  <c r="H119" i="8"/>
  <c r="P386" i="22" l="1"/>
  <c r="N385" i="22"/>
  <c r="O385" i="22" s="1"/>
  <c r="G119" i="8"/>
  <c r="I119" i="8"/>
  <c r="K121" i="8"/>
  <c r="L121" i="8" s="1"/>
  <c r="E122" i="8"/>
  <c r="D122" i="8" s="1"/>
  <c r="C122" i="8" s="1"/>
  <c r="F121" i="8"/>
  <c r="H120" i="8"/>
  <c r="P387" i="22" l="1"/>
  <c r="N386" i="22"/>
  <c r="O386" i="22" s="1"/>
  <c r="H121" i="8"/>
  <c r="G121" i="8" s="1"/>
  <c r="G120" i="8"/>
  <c r="I120" i="8"/>
  <c r="I121" i="8"/>
  <c r="K122" i="8"/>
  <c r="L122" i="8" s="1"/>
  <c r="E123" i="8"/>
  <c r="D123" i="8" s="1"/>
  <c r="C123" i="8" s="1"/>
  <c r="F122" i="8"/>
  <c r="P388" i="22" l="1"/>
  <c r="N387" i="22"/>
  <c r="O387" i="22" s="1"/>
  <c r="H122" i="8"/>
  <c r="K123" i="8"/>
  <c r="L123" i="8" s="1"/>
  <c r="E124" i="8"/>
  <c r="D124" i="8" s="1"/>
  <c r="C124" i="8" s="1"/>
  <c r="F123" i="8"/>
  <c r="P389" i="22" l="1"/>
  <c r="N388" i="22"/>
  <c r="O388" i="22" s="1"/>
  <c r="G122" i="8"/>
  <c r="I122" i="8"/>
  <c r="K124" i="8"/>
  <c r="L124" i="8" s="1"/>
  <c r="E125" i="8"/>
  <c r="D125" i="8" s="1"/>
  <c r="C125" i="8" s="1"/>
  <c r="F124" i="8"/>
  <c r="H123" i="8"/>
  <c r="P390" i="22" l="1"/>
  <c r="N389" i="22"/>
  <c r="O389" i="22" s="1"/>
  <c r="G123" i="8"/>
  <c r="I123" i="8"/>
  <c r="H124" i="8"/>
  <c r="K125" i="8"/>
  <c r="L125" i="8" s="1"/>
  <c r="E126" i="8"/>
  <c r="D126" i="8" s="1"/>
  <c r="C126" i="8" s="1"/>
  <c r="F125" i="8"/>
  <c r="P391" i="22" l="1"/>
  <c r="N390" i="22"/>
  <c r="O390" i="22" s="1"/>
  <c r="G124" i="8"/>
  <c r="I124" i="8"/>
  <c r="H125" i="8"/>
  <c r="K126" i="8"/>
  <c r="L126" i="8" s="1"/>
  <c r="E127" i="8"/>
  <c r="D127" i="8" s="1"/>
  <c r="C127" i="8" s="1"/>
  <c r="F126" i="8"/>
  <c r="P392" i="22" l="1"/>
  <c r="N391" i="22"/>
  <c r="O391" i="22" s="1"/>
  <c r="G125" i="8"/>
  <c r="I125" i="8"/>
  <c r="H126" i="8"/>
  <c r="K127" i="8"/>
  <c r="L127" i="8" s="1"/>
  <c r="E128" i="8"/>
  <c r="D128" i="8" s="1"/>
  <c r="C128" i="8" s="1"/>
  <c r="F127" i="8"/>
  <c r="P393" i="22" l="1"/>
  <c r="N392" i="22"/>
  <c r="O392" i="22" s="1"/>
  <c r="G126" i="8"/>
  <c r="I126" i="8"/>
  <c r="H127" i="8"/>
  <c r="K128" i="8"/>
  <c r="L128" i="8" s="1"/>
  <c r="E129" i="8"/>
  <c r="D129" i="8" s="1"/>
  <c r="C129" i="8" s="1"/>
  <c r="F128" i="8"/>
  <c r="P394" i="22" l="1"/>
  <c r="N393" i="22"/>
  <c r="O393" i="22" s="1"/>
  <c r="G127" i="8"/>
  <c r="I127" i="8"/>
  <c r="H128" i="8"/>
  <c r="K129" i="8"/>
  <c r="L129" i="8" s="1"/>
  <c r="F129" i="8"/>
  <c r="E130" i="8"/>
  <c r="D130" i="8" s="1"/>
  <c r="C130" i="8" s="1"/>
  <c r="P395" i="22" l="1"/>
  <c r="N394" i="22"/>
  <c r="O394" i="22" s="1"/>
  <c r="G128" i="8"/>
  <c r="I128" i="8"/>
  <c r="K130" i="8"/>
  <c r="L130" i="8" s="1"/>
  <c r="F130" i="8"/>
  <c r="E131" i="8"/>
  <c r="D131" i="8" s="1"/>
  <c r="C131" i="8" s="1"/>
  <c r="H129" i="8"/>
  <c r="P396" i="22" l="1"/>
  <c r="N395" i="22"/>
  <c r="O395" i="22" s="1"/>
  <c r="G129" i="8"/>
  <c r="I129" i="8"/>
  <c r="K131" i="8"/>
  <c r="L131" i="8" s="1"/>
  <c r="F131" i="8"/>
  <c r="E132" i="8"/>
  <c r="D132" i="8" s="1"/>
  <c r="C132" i="8" s="1"/>
  <c r="H130" i="8"/>
  <c r="P397" i="22" l="1"/>
  <c r="N396" i="22"/>
  <c r="O396" i="22" s="1"/>
  <c r="G130" i="8"/>
  <c r="I130" i="8"/>
  <c r="K132" i="8"/>
  <c r="L132" i="8" s="1"/>
  <c r="F132" i="8"/>
  <c r="E133" i="8"/>
  <c r="D133" i="8" s="1"/>
  <c r="C133" i="8" s="1"/>
  <c r="H131" i="8"/>
  <c r="P398" i="22" l="1"/>
  <c r="N397" i="22"/>
  <c r="O397" i="22" s="1"/>
  <c r="G131" i="8"/>
  <c r="I131" i="8"/>
  <c r="K133" i="8"/>
  <c r="L133" i="8" s="1"/>
  <c r="F133" i="8"/>
  <c r="E134" i="8"/>
  <c r="D134" i="8" s="1"/>
  <c r="H132" i="8"/>
  <c r="P399" i="22" l="1"/>
  <c r="N398" i="22"/>
  <c r="O398" i="22" s="1"/>
  <c r="G132" i="8"/>
  <c r="I132" i="8"/>
  <c r="U11" i="8"/>
  <c r="T13" i="8" s="1"/>
  <c r="V13" i="8" s="1"/>
  <c r="C134" i="8"/>
  <c r="K134" i="8"/>
  <c r="W13" i="8" s="1"/>
  <c r="F134" i="8"/>
  <c r="U15" i="8"/>
  <c r="U13" i="8"/>
  <c r="H133" i="8"/>
  <c r="U17" i="8"/>
  <c r="P400" i="22" l="1"/>
  <c r="N399" i="22"/>
  <c r="O399" i="22" s="1"/>
  <c r="G133" i="8"/>
  <c r="I133" i="8"/>
  <c r="W11" i="8"/>
  <c r="W15" i="8"/>
  <c r="W9" i="8"/>
  <c r="Y9" i="8" s="1"/>
  <c r="W17" i="8"/>
  <c r="L134" i="8"/>
  <c r="H134" i="8" s="1"/>
  <c r="U19" i="8"/>
  <c r="T23" i="8" s="1"/>
  <c r="P401" i="22" l="1"/>
  <c r="N400" i="22"/>
  <c r="O400" i="22" s="1"/>
  <c r="G134" i="8"/>
  <c r="I134" i="8"/>
  <c r="X15" i="8"/>
  <c r="Y15" i="8"/>
  <c r="X17" i="8"/>
  <c r="Y17" i="8"/>
  <c r="X13" i="8"/>
  <c r="Y13" i="8"/>
  <c r="X11" i="8"/>
  <c r="Y11" i="8"/>
  <c r="Y19" i="8" s="1"/>
  <c r="W19" i="8"/>
  <c r="T25" i="8" s="1"/>
  <c r="X9" i="8"/>
  <c r="P402" i="22" l="1"/>
  <c r="N401" i="22"/>
  <c r="O401" i="22" s="1"/>
  <c r="X19" i="8"/>
  <c r="T27" i="8" s="1"/>
  <c r="P403" i="22" l="1"/>
  <c r="N402" i="22"/>
  <c r="O402" i="22" s="1"/>
  <c r="T29" i="8"/>
  <c r="P404" i="22" l="1"/>
  <c r="N403" i="22"/>
  <c r="O403" i="22" s="1"/>
  <c r="P405" i="22" l="1"/>
  <c r="N404" i="22"/>
  <c r="O404" i="22" s="1"/>
  <c r="P406" i="22" l="1"/>
  <c r="N405" i="22"/>
  <c r="O405" i="22" s="1"/>
  <c r="P407" i="22" l="1"/>
  <c r="N406" i="22"/>
  <c r="O406" i="22" s="1"/>
  <c r="P408" i="22" l="1"/>
  <c r="N407" i="22"/>
  <c r="O407" i="22" s="1"/>
  <c r="P409" i="22" l="1"/>
  <c r="N408" i="22"/>
  <c r="O408" i="22" s="1"/>
  <c r="P410" i="22" l="1"/>
  <c r="N409" i="22"/>
  <c r="O409" i="22" s="1"/>
  <c r="P411" i="22" l="1"/>
  <c r="N410" i="22"/>
  <c r="O410" i="22" s="1"/>
  <c r="P412" i="22" l="1"/>
  <c r="N411" i="22"/>
  <c r="O411" i="22" s="1"/>
  <c r="P413" i="22" l="1"/>
  <c r="N412" i="22"/>
  <c r="O412" i="22" s="1"/>
  <c r="P414" i="22" l="1"/>
  <c r="N413" i="22"/>
  <c r="O413" i="22" s="1"/>
  <c r="P415" i="22" l="1"/>
  <c r="N414" i="22"/>
  <c r="O414" i="22" s="1"/>
  <c r="P416" i="22" l="1"/>
  <c r="N415" i="22"/>
  <c r="O415" i="22" s="1"/>
  <c r="P417" i="22" l="1"/>
  <c r="N416" i="22"/>
  <c r="O416" i="22" s="1"/>
  <c r="P418" i="22" l="1"/>
  <c r="N417" i="22"/>
  <c r="O417" i="22" s="1"/>
  <c r="P419" i="22" l="1"/>
  <c r="N418" i="22"/>
  <c r="O418" i="22" s="1"/>
  <c r="P420" i="22" l="1"/>
  <c r="N419" i="22"/>
  <c r="O419" i="22" s="1"/>
  <c r="P421" i="22" l="1"/>
  <c r="N420" i="22"/>
  <c r="O420" i="22" s="1"/>
  <c r="P422" i="22" l="1"/>
  <c r="N421" i="22"/>
  <c r="O421" i="22" s="1"/>
  <c r="P423" i="22" l="1"/>
  <c r="N422" i="22"/>
  <c r="O422" i="22" s="1"/>
  <c r="P424" i="22" l="1"/>
  <c r="N423" i="22"/>
  <c r="O423" i="22" s="1"/>
  <c r="P425" i="22" l="1"/>
  <c r="N424" i="22"/>
  <c r="O424" i="22" s="1"/>
  <c r="P426" i="22" l="1"/>
  <c r="N425" i="22"/>
  <c r="O425" i="22" s="1"/>
  <c r="P427" i="22" l="1"/>
  <c r="N426" i="22"/>
  <c r="O426" i="22" s="1"/>
  <c r="P428" i="22" l="1"/>
  <c r="N427" i="22"/>
  <c r="O427" i="22" s="1"/>
  <c r="P429" i="22" l="1"/>
  <c r="N428" i="22"/>
  <c r="O428" i="22" s="1"/>
  <c r="P430" i="22" l="1"/>
  <c r="N429" i="22"/>
  <c r="O429" i="22" s="1"/>
  <c r="P431" i="22" l="1"/>
  <c r="N430" i="22"/>
  <c r="O430" i="22" s="1"/>
  <c r="P432" i="22" l="1"/>
  <c r="N431" i="22"/>
  <c r="O431" i="22" s="1"/>
  <c r="P433" i="22" l="1"/>
  <c r="N432" i="22"/>
  <c r="O432" i="22" s="1"/>
  <c r="P434" i="22" l="1"/>
  <c r="N433" i="22"/>
  <c r="O433" i="22" s="1"/>
  <c r="P435" i="22" l="1"/>
  <c r="N434" i="22"/>
  <c r="O434" i="22" s="1"/>
  <c r="P436" i="22" l="1"/>
  <c r="N435" i="22"/>
  <c r="O435" i="22" s="1"/>
  <c r="P437" i="22" l="1"/>
  <c r="N436" i="22"/>
  <c r="O436" i="22" s="1"/>
  <c r="P438" i="22" l="1"/>
  <c r="N437" i="22"/>
  <c r="O437" i="22" s="1"/>
  <c r="P439" i="22" l="1"/>
  <c r="N438" i="22"/>
  <c r="O438" i="22" s="1"/>
  <c r="P440" i="22" l="1"/>
  <c r="N439" i="22"/>
  <c r="O439" i="22" s="1"/>
  <c r="P441" i="22" l="1"/>
  <c r="N440" i="22"/>
  <c r="O440" i="22" s="1"/>
  <c r="P442" i="22" l="1"/>
  <c r="N441" i="22"/>
  <c r="O441" i="22" s="1"/>
  <c r="P443" i="22" l="1"/>
  <c r="N442" i="22"/>
  <c r="O442" i="22" s="1"/>
  <c r="P444" i="22" l="1"/>
  <c r="N443" i="22"/>
  <c r="O443" i="22" s="1"/>
  <c r="P445" i="22" l="1"/>
  <c r="N444" i="22"/>
  <c r="O444" i="22" s="1"/>
  <c r="P446" i="22" l="1"/>
  <c r="N445" i="22"/>
  <c r="O445" i="22" s="1"/>
  <c r="P447" i="22" l="1"/>
  <c r="N446" i="22"/>
  <c r="O446" i="22" s="1"/>
  <c r="P448" i="22" l="1"/>
  <c r="N447" i="22"/>
  <c r="O447" i="22" s="1"/>
  <c r="P449" i="22" l="1"/>
  <c r="N448" i="22"/>
  <c r="O448" i="22" s="1"/>
  <c r="P450" i="22" l="1"/>
  <c r="N449" i="22"/>
  <c r="O449" i="22" s="1"/>
  <c r="P451" i="22" l="1"/>
  <c r="N450" i="22"/>
  <c r="O450" i="22" s="1"/>
  <c r="P452" i="22" l="1"/>
  <c r="N451" i="22"/>
  <c r="O451" i="22" s="1"/>
  <c r="P453" i="22" l="1"/>
  <c r="N452" i="22"/>
  <c r="O452" i="22" s="1"/>
  <c r="P454" i="22" l="1"/>
  <c r="N453" i="22"/>
  <c r="O453" i="22" s="1"/>
  <c r="P455" i="22" l="1"/>
  <c r="N454" i="22"/>
  <c r="O454" i="22" s="1"/>
  <c r="P456" i="22" l="1"/>
  <c r="N455" i="22"/>
  <c r="O455" i="22" s="1"/>
  <c r="P457" i="22" l="1"/>
  <c r="N456" i="22"/>
  <c r="O456" i="22" s="1"/>
  <c r="P458" i="22" l="1"/>
  <c r="N457" i="22"/>
  <c r="O457" i="22" s="1"/>
  <c r="P459" i="22" l="1"/>
  <c r="N458" i="22"/>
  <c r="O458" i="22" s="1"/>
  <c r="P460" i="22" l="1"/>
  <c r="N459" i="22"/>
  <c r="O459" i="22" s="1"/>
  <c r="P461" i="22" l="1"/>
  <c r="N460" i="22"/>
  <c r="O460" i="22" s="1"/>
  <c r="P462" i="22" l="1"/>
  <c r="N461" i="22"/>
  <c r="O461" i="22" s="1"/>
  <c r="P463" i="22" l="1"/>
  <c r="N462" i="22"/>
  <c r="O462" i="22" s="1"/>
  <c r="P464" i="22" l="1"/>
  <c r="N463" i="22"/>
  <c r="O463" i="22" s="1"/>
  <c r="P465" i="22" l="1"/>
  <c r="N464" i="22"/>
  <c r="O464" i="22" s="1"/>
  <c r="P466" i="22" l="1"/>
  <c r="N465" i="22"/>
  <c r="O465" i="22" s="1"/>
  <c r="P467" i="22" l="1"/>
  <c r="N466" i="22"/>
  <c r="O466" i="22" s="1"/>
  <c r="P468" i="22" l="1"/>
  <c r="N467" i="22"/>
  <c r="O467" i="22" s="1"/>
  <c r="P469" i="22" l="1"/>
  <c r="N468" i="22"/>
  <c r="O468" i="22" s="1"/>
  <c r="P470" i="22" l="1"/>
  <c r="N469" i="22"/>
  <c r="O469" i="22" s="1"/>
  <c r="P471" i="22" l="1"/>
  <c r="N470" i="22"/>
  <c r="O470" i="22" s="1"/>
  <c r="P472" i="22" l="1"/>
  <c r="N471" i="22"/>
  <c r="O471" i="22" s="1"/>
  <c r="P473" i="22" l="1"/>
  <c r="N472" i="22"/>
  <c r="O472" i="22" s="1"/>
  <c r="P474" i="22" l="1"/>
  <c r="N473" i="22"/>
  <c r="O473" i="22" s="1"/>
  <c r="P475" i="22" l="1"/>
  <c r="N474" i="22"/>
  <c r="O474" i="22" s="1"/>
  <c r="P476" i="22" l="1"/>
  <c r="N475" i="22"/>
  <c r="O475" i="22" s="1"/>
  <c r="P477" i="22" l="1"/>
  <c r="N476" i="22"/>
  <c r="O476" i="22" s="1"/>
  <c r="P478" i="22" l="1"/>
  <c r="N477" i="22"/>
  <c r="O477" i="22" s="1"/>
  <c r="P479" i="22" l="1"/>
  <c r="N478" i="22"/>
  <c r="O478" i="22" s="1"/>
  <c r="P480" i="22" l="1"/>
  <c r="N479" i="22"/>
  <c r="O479" i="22" s="1"/>
  <c r="P481" i="22" l="1"/>
  <c r="N480" i="22"/>
  <c r="O480" i="22" s="1"/>
  <c r="P482" i="22" l="1"/>
  <c r="N481" i="22"/>
  <c r="O481" i="22" s="1"/>
  <c r="P483" i="22" l="1"/>
  <c r="N482" i="22"/>
  <c r="O482" i="22" s="1"/>
  <c r="P484" i="22" l="1"/>
  <c r="N483" i="22"/>
  <c r="O483" i="22" s="1"/>
  <c r="P485" i="22" l="1"/>
  <c r="N484" i="22"/>
  <c r="O484" i="22" s="1"/>
  <c r="P486" i="22" l="1"/>
  <c r="N485" i="22"/>
  <c r="O485" i="22" s="1"/>
  <c r="P487" i="22" l="1"/>
  <c r="N486" i="22"/>
  <c r="O486" i="22" s="1"/>
  <c r="P488" i="22" l="1"/>
  <c r="N487" i="22"/>
  <c r="O487" i="22" s="1"/>
  <c r="P489" i="22" l="1"/>
  <c r="N488" i="22"/>
  <c r="O488" i="22" s="1"/>
  <c r="P490" i="22" l="1"/>
  <c r="N489" i="22"/>
  <c r="O489" i="22" s="1"/>
  <c r="P491" i="22" l="1"/>
  <c r="N490" i="22"/>
  <c r="O490" i="22" s="1"/>
  <c r="P492" i="22" l="1"/>
  <c r="N491" i="22"/>
  <c r="O491" i="22" s="1"/>
  <c r="P493" i="22" l="1"/>
  <c r="N492" i="22"/>
  <c r="O492" i="22" s="1"/>
  <c r="P494" i="22" l="1"/>
  <c r="N493" i="22"/>
  <c r="O493" i="22" s="1"/>
  <c r="P495" i="22" l="1"/>
  <c r="N494" i="22"/>
  <c r="O494" i="22" s="1"/>
  <c r="P496" i="22" l="1"/>
  <c r="N495" i="22"/>
  <c r="O495" i="22" s="1"/>
  <c r="P497" i="22" l="1"/>
  <c r="N496" i="22"/>
  <c r="O496" i="22" s="1"/>
  <c r="P498" i="22" l="1"/>
  <c r="N497" i="22"/>
  <c r="O497" i="22" s="1"/>
  <c r="P499" i="22" l="1"/>
  <c r="N498" i="22"/>
  <c r="O498" i="22" s="1"/>
  <c r="P500" i="22" l="1"/>
  <c r="N499" i="22"/>
  <c r="O499" i="22" s="1"/>
  <c r="P501" i="22" l="1"/>
  <c r="N500" i="22"/>
  <c r="O500" i="22" s="1"/>
  <c r="P502" i="22" l="1"/>
  <c r="N501" i="22"/>
  <c r="O501" i="22" s="1"/>
  <c r="P503" i="22" l="1"/>
  <c r="N502" i="22"/>
  <c r="O502" i="22" s="1"/>
  <c r="P504" i="22" l="1"/>
  <c r="N503" i="22"/>
  <c r="O503" i="22" s="1"/>
  <c r="P505" i="22" l="1"/>
  <c r="N504" i="22"/>
  <c r="O504" i="22" s="1"/>
  <c r="P506" i="22" l="1"/>
  <c r="N505" i="22"/>
  <c r="O505" i="22" s="1"/>
  <c r="P507" i="22" l="1"/>
  <c r="N506" i="22"/>
  <c r="O506" i="22" s="1"/>
  <c r="P508" i="22" l="1"/>
  <c r="N507" i="22"/>
  <c r="O507" i="22" s="1"/>
  <c r="P509" i="22" l="1"/>
  <c r="N508" i="22"/>
  <c r="O508" i="22" s="1"/>
  <c r="P510" i="22" l="1"/>
  <c r="N509" i="22"/>
  <c r="O509" i="22" s="1"/>
  <c r="P511" i="22" l="1"/>
  <c r="N510" i="22"/>
  <c r="O510" i="22" s="1"/>
  <c r="P512" i="22" l="1"/>
  <c r="N511" i="22"/>
  <c r="O511" i="22" s="1"/>
  <c r="P513" i="22" l="1"/>
  <c r="N512" i="22"/>
  <c r="O512" i="22" s="1"/>
  <c r="P514" i="22" l="1"/>
  <c r="N513" i="22"/>
  <c r="O513" i="22" s="1"/>
  <c r="P515" i="22" l="1"/>
  <c r="N514" i="22"/>
  <c r="O514" i="22" s="1"/>
  <c r="P516" i="22" l="1"/>
  <c r="N515" i="22"/>
  <c r="O515" i="22" s="1"/>
  <c r="P517" i="22" l="1"/>
  <c r="N516" i="22"/>
  <c r="O516" i="22" s="1"/>
  <c r="P518" i="22" l="1"/>
  <c r="N517" i="22"/>
  <c r="O517" i="22" s="1"/>
  <c r="P519" i="22" l="1"/>
  <c r="N518" i="22"/>
  <c r="O518" i="22" s="1"/>
  <c r="P520" i="22" l="1"/>
  <c r="N519" i="22"/>
  <c r="O519" i="22" s="1"/>
  <c r="P521" i="22" l="1"/>
  <c r="N520" i="22"/>
  <c r="O520" i="22"/>
  <c r="P522" i="22" l="1"/>
  <c r="N521" i="22"/>
  <c r="O521" i="22" s="1"/>
  <c r="P523" i="22" l="1"/>
  <c r="N522" i="22"/>
  <c r="O522" i="22" s="1"/>
  <c r="P524" i="22" l="1"/>
  <c r="N523" i="22"/>
  <c r="O523" i="22" s="1"/>
  <c r="P525" i="22" l="1"/>
  <c r="N524" i="22"/>
  <c r="O524" i="22" s="1"/>
  <c r="P526" i="22" l="1"/>
  <c r="N525" i="22"/>
  <c r="O525" i="22" s="1"/>
  <c r="P527" i="22" l="1"/>
  <c r="N526" i="22"/>
  <c r="O526" i="22" s="1"/>
  <c r="P528" i="22" l="1"/>
  <c r="N527" i="22"/>
  <c r="O527" i="22" s="1"/>
  <c r="P529" i="22" l="1"/>
  <c r="N528" i="22"/>
  <c r="O528" i="22" s="1"/>
  <c r="P530" i="22" l="1"/>
  <c r="N529" i="22"/>
  <c r="O529" i="22" s="1"/>
  <c r="P531" i="22" l="1"/>
  <c r="N530" i="22"/>
  <c r="O530" i="22" s="1"/>
  <c r="P532" i="22" l="1"/>
  <c r="N531" i="22"/>
  <c r="O531" i="22" s="1"/>
  <c r="P533" i="22" l="1"/>
  <c r="N532" i="22"/>
  <c r="O532" i="22" s="1"/>
  <c r="P534" i="22" l="1"/>
  <c r="N533" i="22"/>
  <c r="O533" i="22" s="1"/>
  <c r="P535" i="22" l="1"/>
  <c r="N534" i="22"/>
  <c r="O534" i="22" s="1"/>
  <c r="P536" i="22" l="1"/>
  <c r="N535" i="22"/>
  <c r="O535" i="22" s="1"/>
  <c r="P537" i="22" l="1"/>
  <c r="N536" i="22"/>
  <c r="O536" i="22" s="1"/>
  <c r="P538" i="22" l="1"/>
  <c r="N537" i="22"/>
  <c r="O537" i="22" s="1"/>
  <c r="P539" i="22" l="1"/>
  <c r="N538" i="22"/>
  <c r="O538" i="22" s="1"/>
  <c r="P540" i="22" l="1"/>
  <c r="N539" i="22"/>
  <c r="O539" i="22" s="1"/>
  <c r="P541" i="22" l="1"/>
  <c r="N540" i="22"/>
  <c r="O540" i="22" s="1"/>
  <c r="P542" i="22" l="1"/>
  <c r="N541" i="22"/>
  <c r="O541" i="22" s="1"/>
  <c r="P543" i="22" l="1"/>
  <c r="N542" i="22"/>
  <c r="O542" i="22" s="1"/>
  <c r="P544" i="22" l="1"/>
  <c r="N543" i="22"/>
  <c r="O543" i="22" s="1"/>
  <c r="P545" i="22" l="1"/>
  <c r="N544" i="22"/>
  <c r="O544" i="22" s="1"/>
  <c r="P546" i="22" l="1"/>
  <c r="N545" i="22"/>
  <c r="O545" i="22" s="1"/>
  <c r="P547" i="22" l="1"/>
  <c r="N546" i="22"/>
  <c r="O546" i="22" s="1"/>
  <c r="P548" i="22" l="1"/>
  <c r="N547" i="22"/>
  <c r="O547" i="22" s="1"/>
  <c r="P549" i="22" l="1"/>
  <c r="N548" i="22"/>
  <c r="O548" i="22" s="1"/>
  <c r="P550" i="22" l="1"/>
  <c r="N549" i="22"/>
  <c r="O549" i="22" s="1"/>
  <c r="P551" i="22" l="1"/>
  <c r="N550" i="22"/>
  <c r="O550" i="22" s="1"/>
  <c r="P552" i="22" l="1"/>
  <c r="N551" i="22"/>
  <c r="O551" i="22" s="1"/>
  <c r="P553" i="22" l="1"/>
  <c r="N552" i="22"/>
  <c r="O552" i="22" s="1"/>
  <c r="P554" i="22" l="1"/>
  <c r="N553" i="22"/>
  <c r="O553" i="22" s="1"/>
  <c r="P555" i="22" l="1"/>
  <c r="N554" i="22"/>
  <c r="O554" i="22" s="1"/>
  <c r="P556" i="22" l="1"/>
  <c r="N555" i="22"/>
  <c r="O555" i="22" s="1"/>
  <c r="P557" i="22" l="1"/>
  <c r="N556" i="22"/>
  <c r="O556" i="22" s="1"/>
  <c r="P558" i="22" l="1"/>
  <c r="N557" i="22"/>
  <c r="O557" i="22" s="1"/>
  <c r="P559" i="22" l="1"/>
  <c r="N558" i="22"/>
  <c r="O558" i="22" s="1"/>
  <c r="P560" i="22" l="1"/>
  <c r="N559" i="22"/>
  <c r="O559" i="22" s="1"/>
  <c r="P561" i="22" l="1"/>
  <c r="N560" i="22"/>
  <c r="O560" i="22" s="1"/>
  <c r="P562" i="22" l="1"/>
  <c r="N561" i="22"/>
  <c r="O561" i="22" s="1"/>
  <c r="P563" i="22" l="1"/>
  <c r="N562" i="22"/>
  <c r="O562" i="22"/>
  <c r="P564" i="22" l="1"/>
  <c r="N563" i="22"/>
  <c r="O563" i="22" s="1"/>
  <c r="P565" i="22" l="1"/>
  <c r="N564" i="22"/>
  <c r="O564" i="22" s="1"/>
  <c r="P566" i="22" l="1"/>
  <c r="N565" i="22"/>
  <c r="O565" i="22" s="1"/>
  <c r="P567" i="22" l="1"/>
  <c r="N566" i="22"/>
  <c r="O566" i="22" s="1"/>
  <c r="P568" i="22" l="1"/>
  <c r="N567" i="22"/>
  <c r="O567" i="22" s="1"/>
  <c r="P569" i="22" l="1"/>
  <c r="N568" i="22"/>
  <c r="O568" i="22" s="1"/>
  <c r="P570" i="22" l="1"/>
  <c r="N569" i="22"/>
  <c r="O569" i="22" s="1"/>
  <c r="P571" i="22" l="1"/>
  <c r="N570" i="22"/>
  <c r="O570" i="22" s="1"/>
  <c r="P572" i="22" l="1"/>
  <c r="N571" i="22"/>
  <c r="O571" i="22" s="1"/>
  <c r="P573" i="22" l="1"/>
  <c r="N572" i="22"/>
  <c r="O572" i="22" s="1"/>
  <c r="P574" i="22" l="1"/>
  <c r="N573" i="22"/>
  <c r="O573" i="22" s="1"/>
  <c r="P575" i="22" l="1"/>
  <c r="N574" i="22"/>
  <c r="O574" i="22" s="1"/>
  <c r="P576" i="22" l="1"/>
  <c r="N575" i="22"/>
  <c r="O575" i="22" s="1"/>
  <c r="P577" i="22" l="1"/>
  <c r="N576" i="22"/>
  <c r="O576" i="22" s="1"/>
  <c r="P578" i="22" l="1"/>
  <c r="N577" i="22"/>
  <c r="O577" i="22" s="1"/>
  <c r="P579" i="22" l="1"/>
  <c r="N578" i="22"/>
  <c r="O578" i="22" s="1"/>
  <c r="P580" i="22" l="1"/>
  <c r="N579" i="22"/>
  <c r="O579" i="22" s="1"/>
  <c r="P581" i="22" l="1"/>
  <c r="N580" i="22"/>
  <c r="O580" i="22" s="1"/>
  <c r="P582" i="22" l="1"/>
  <c r="N581" i="22"/>
  <c r="O581" i="22" s="1"/>
  <c r="P583" i="22" l="1"/>
  <c r="N582" i="22"/>
  <c r="O582" i="22" s="1"/>
  <c r="P584" i="22" l="1"/>
  <c r="N583" i="22"/>
  <c r="O583" i="22" s="1"/>
  <c r="P585" i="22" l="1"/>
  <c r="N584" i="22"/>
  <c r="O584" i="22" s="1"/>
  <c r="P586" i="22" l="1"/>
  <c r="N585" i="22"/>
  <c r="O585" i="22" s="1"/>
  <c r="P587" i="22" l="1"/>
  <c r="N586" i="22"/>
  <c r="O586" i="22" s="1"/>
  <c r="P588" i="22" l="1"/>
  <c r="N587" i="22"/>
  <c r="O587" i="22" s="1"/>
  <c r="P589" i="22" l="1"/>
  <c r="N588" i="22"/>
  <c r="O588" i="22" s="1"/>
  <c r="P590" i="22" l="1"/>
  <c r="N589" i="22"/>
  <c r="O589" i="22" s="1"/>
  <c r="P591" i="22" l="1"/>
  <c r="N590" i="22"/>
  <c r="O590" i="22" s="1"/>
  <c r="P592" i="22" l="1"/>
  <c r="N591" i="22"/>
  <c r="O591" i="22" s="1"/>
  <c r="P593" i="22" l="1"/>
  <c r="N592" i="22"/>
  <c r="O592" i="22" s="1"/>
  <c r="P594" i="22" l="1"/>
  <c r="N593" i="22"/>
  <c r="O593" i="22" s="1"/>
  <c r="P595" i="22" l="1"/>
  <c r="N594" i="22"/>
  <c r="O594" i="22" s="1"/>
  <c r="P596" i="22" l="1"/>
  <c r="N595" i="22"/>
  <c r="O595" i="22" s="1"/>
  <c r="P597" i="22" l="1"/>
  <c r="N596" i="22"/>
  <c r="O596" i="22" s="1"/>
  <c r="P598" i="22" l="1"/>
  <c r="N597" i="22"/>
  <c r="O597" i="22" s="1"/>
  <c r="P599" i="22" l="1"/>
  <c r="N598" i="22"/>
  <c r="O598" i="22" s="1"/>
  <c r="P600" i="22" l="1"/>
  <c r="N599" i="22"/>
  <c r="O599" i="22" s="1"/>
  <c r="P601" i="22" l="1"/>
  <c r="N600" i="22"/>
  <c r="O600" i="22" s="1"/>
  <c r="P602" i="22" l="1"/>
  <c r="N601" i="22"/>
  <c r="O601" i="22" s="1"/>
  <c r="P603" i="22" l="1"/>
  <c r="N602" i="22"/>
  <c r="O602" i="22" s="1"/>
  <c r="P604" i="22" l="1"/>
  <c r="N603" i="22"/>
  <c r="O603" i="22" s="1"/>
  <c r="P605" i="22" l="1"/>
  <c r="N604" i="22"/>
  <c r="O604" i="22" s="1"/>
  <c r="P606" i="22" l="1"/>
  <c r="N605" i="22"/>
  <c r="O605" i="22" s="1"/>
  <c r="P607" i="22" l="1"/>
  <c r="N606" i="22"/>
  <c r="O606" i="22" s="1"/>
  <c r="P608" i="22" l="1"/>
  <c r="N607" i="22"/>
  <c r="O607" i="22" s="1"/>
  <c r="P609" i="22" l="1"/>
  <c r="N608" i="22"/>
  <c r="O608" i="22" s="1"/>
  <c r="P610" i="22" l="1"/>
  <c r="N609" i="22"/>
  <c r="O609" i="22" s="1"/>
  <c r="P611" i="22" l="1"/>
  <c r="N610" i="22"/>
  <c r="O610" i="22" s="1"/>
  <c r="P612" i="22" l="1"/>
  <c r="N611" i="22"/>
  <c r="O611" i="22" s="1"/>
  <c r="P613" i="22" l="1"/>
  <c r="N612" i="22"/>
  <c r="O612" i="22" s="1"/>
  <c r="P614" i="22" l="1"/>
  <c r="N613" i="22"/>
  <c r="O613" i="22" s="1"/>
  <c r="P615" i="22" l="1"/>
  <c r="N614" i="22"/>
  <c r="O614" i="22" s="1"/>
  <c r="P616" i="22" l="1"/>
  <c r="N615" i="22"/>
  <c r="O615" i="22" s="1"/>
  <c r="P617" i="22" l="1"/>
  <c r="N616" i="22"/>
  <c r="O616" i="22" s="1"/>
  <c r="P618" i="22" l="1"/>
  <c r="N617" i="22"/>
  <c r="O617" i="22" s="1"/>
  <c r="P619" i="22" l="1"/>
  <c r="N618" i="22"/>
  <c r="O618" i="22"/>
  <c r="P620" i="22" l="1"/>
  <c r="N619" i="22"/>
  <c r="O619" i="22" s="1"/>
  <c r="P621" i="22" l="1"/>
  <c r="N620" i="22"/>
  <c r="O620" i="22" s="1"/>
  <c r="P622" i="22" l="1"/>
  <c r="N621" i="22"/>
  <c r="O621" i="22" s="1"/>
  <c r="P623" i="22" l="1"/>
  <c r="N622" i="22"/>
  <c r="O622" i="22" s="1"/>
  <c r="P624" i="22" l="1"/>
  <c r="N623" i="22"/>
  <c r="O623" i="22" s="1"/>
  <c r="P625" i="22" l="1"/>
  <c r="N624" i="22"/>
  <c r="O624" i="22" s="1"/>
  <c r="P626" i="22" l="1"/>
  <c r="N625" i="22"/>
  <c r="O625" i="22" s="1"/>
  <c r="P627" i="22" l="1"/>
  <c r="N626" i="22"/>
  <c r="O626" i="22" s="1"/>
  <c r="P628" i="22" l="1"/>
  <c r="N627" i="22"/>
  <c r="O627" i="22" s="1"/>
  <c r="P629" i="22" l="1"/>
  <c r="N628" i="22"/>
  <c r="O628" i="22" s="1"/>
  <c r="P630" i="22" l="1"/>
  <c r="N629" i="22"/>
  <c r="O629" i="22" s="1"/>
  <c r="P631" i="22" l="1"/>
  <c r="N630" i="22"/>
  <c r="O630" i="22" s="1"/>
  <c r="P632" i="22" l="1"/>
  <c r="N631" i="22"/>
  <c r="O631" i="22" s="1"/>
  <c r="P633" i="22" l="1"/>
  <c r="N632" i="22"/>
  <c r="O632" i="22" s="1"/>
  <c r="P634" i="22" l="1"/>
  <c r="N633" i="22"/>
  <c r="O633" i="22" s="1"/>
  <c r="P635" i="22" l="1"/>
  <c r="N634" i="22"/>
  <c r="O634" i="22" s="1"/>
  <c r="P636" i="22" l="1"/>
  <c r="N635" i="22"/>
  <c r="O635" i="22" s="1"/>
  <c r="P637" i="22" l="1"/>
  <c r="N636" i="22"/>
  <c r="O636" i="22" s="1"/>
  <c r="P638" i="22" l="1"/>
  <c r="N637" i="22"/>
  <c r="O637" i="22" s="1"/>
  <c r="P639" i="22" l="1"/>
  <c r="N638" i="22"/>
  <c r="O638" i="22" s="1"/>
  <c r="P640" i="22" l="1"/>
  <c r="N639" i="22"/>
  <c r="O639" i="22" s="1"/>
  <c r="P641" i="22" l="1"/>
  <c r="N640" i="22"/>
  <c r="O640" i="22" s="1"/>
  <c r="P642" i="22" l="1"/>
  <c r="N641" i="22"/>
  <c r="O641" i="22" s="1"/>
  <c r="P643" i="22" l="1"/>
  <c r="N642" i="22"/>
  <c r="O642" i="22" s="1"/>
  <c r="P644" i="22" l="1"/>
  <c r="N643" i="22"/>
  <c r="O643" i="22" s="1"/>
  <c r="P645" i="22" l="1"/>
  <c r="N644" i="22"/>
  <c r="O644" i="22" s="1"/>
  <c r="P646" i="22" l="1"/>
  <c r="N645" i="22"/>
  <c r="O645" i="22" s="1"/>
  <c r="P647" i="22" l="1"/>
  <c r="N646" i="22"/>
  <c r="O646" i="22" s="1"/>
  <c r="P648" i="22" l="1"/>
  <c r="N647" i="22"/>
  <c r="O647" i="22" s="1"/>
  <c r="P649" i="22" l="1"/>
  <c r="N648" i="22"/>
  <c r="O648" i="22" s="1"/>
  <c r="P650" i="22" l="1"/>
  <c r="N649" i="22"/>
  <c r="O649" i="22" s="1"/>
  <c r="P651" i="22" l="1"/>
  <c r="N650" i="22"/>
  <c r="O650" i="22" s="1"/>
  <c r="P652" i="22" l="1"/>
  <c r="N651" i="22"/>
  <c r="O651" i="22" s="1"/>
  <c r="P653" i="22" l="1"/>
  <c r="N652" i="22"/>
  <c r="O652" i="22" s="1"/>
  <c r="P654" i="22" l="1"/>
  <c r="N653" i="22"/>
  <c r="O653" i="22" s="1"/>
  <c r="P655" i="22" l="1"/>
  <c r="N654" i="22"/>
  <c r="O654" i="22" s="1"/>
  <c r="P656" i="22" l="1"/>
  <c r="N655" i="22"/>
  <c r="O655" i="22" s="1"/>
  <c r="P657" i="22" l="1"/>
  <c r="N656" i="22"/>
  <c r="O656" i="22" s="1"/>
  <c r="P658" i="22" l="1"/>
  <c r="N657" i="22"/>
  <c r="O657" i="22" s="1"/>
  <c r="P659" i="22" l="1"/>
  <c r="N658" i="22"/>
  <c r="O658" i="22" s="1"/>
  <c r="P660" i="22" l="1"/>
  <c r="N659" i="22"/>
  <c r="O659" i="22" s="1"/>
  <c r="P661" i="22" l="1"/>
  <c r="N660" i="22"/>
  <c r="O660" i="22" s="1"/>
  <c r="P662" i="22" l="1"/>
  <c r="N661" i="22"/>
  <c r="O661" i="22" s="1"/>
  <c r="P663" i="22" l="1"/>
  <c r="N662" i="22"/>
  <c r="O662" i="22" s="1"/>
  <c r="P664" i="22" l="1"/>
  <c r="N663" i="22"/>
  <c r="O663" i="22" s="1"/>
  <c r="P665" i="22" l="1"/>
  <c r="N664" i="22"/>
  <c r="O664" i="22" s="1"/>
  <c r="P666" i="22" l="1"/>
  <c r="N665" i="22"/>
  <c r="O665" i="22" s="1"/>
  <c r="P667" i="22" l="1"/>
  <c r="N666" i="22"/>
  <c r="O666" i="22" s="1"/>
  <c r="P668" i="22" l="1"/>
  <c r="N667" i="22"/>
  <c r="O667" i="22" s="1"/>
  <c r="P669" i="22" l="1"/>
  <c r="N668" i="22"/>
  <c r="O668" i="22" s="1"/>
  <c r="P670" i="22" l="1"/>
  <c r="N669" i="22"/>
  <c r="O669" i="22" s="1"/>
  <c r="P671" i="22" l="1"/>
  <c r="N670" i="22"/>
  <c r="O670" i="22" s="1"/>
  <c r="P672" i="22" l="1"/>
  <c r="N671" i="22"/>
  <c r="O671" i="22" s="1"/>
  <c r="P673" i="22" l="1"/>
  <c r="N672" i="22"/>
  <c r="O672" i="22" s="1"/>
  <c r="P674" i="22" l="1"/>
  <c r="N673" i="22"/>
  <c r="O673" i="22" s="1"/>
  <c r="P675" i="22" l="1"/>
  <c r="N674" i="22"/>
  <c r="O674" i="22" s="1"/>
  <c r="P676" i="22" l="1"/>
  <c r="N675" i="22"/>
  <c r="O675" i="22" s="1"/>
  <c r="P677" i="22" l="1"/>
  <c r="N676" i="22"/>
  <c r="O676" i="22"/>
  <c r="P678" i="22" l="1"/>
  <c r="N677" i="22"/>
  <c r="O677" i="22" s="1"/>
  <c r="P679" i="22" l="1"/>
  <c r="N678" i="22"/>
  <c r="O678" i="22" s="1"/>
  <c r="P680" i="22" l="1"/>
  <c r="N679" i="22"/>
  <c r="O679" i="22" s="1"/>
  <c r="P681" i="22" l="1"/>
  <c r="N680" i="22"/>
  <c r="O680" i="22" s="1"/>
  <c r="P682" i="22" l="1"/>
  <c r="N681" i="22"/>
  <c r="O681" i="22" s="1"/>
  <c r="P683" i="22" l="1"/>
  <c r="N682" i="22"/>
  <c r="O682" i="22" s="1"/>
  <c r="P684" i="22" l="1"/>
  <c r="N683" i="22"/>
  <c r="O683" i="22" s="1"/>
  <c r="P685" i="22" l="1"/>
  <c r="N684" i="22"/>
  <c r="O684" i="22" s="1"/>
  <c r="P686" i="22" l="1"/>
  <c r="N685" i="22"/>
  <c r="O685" i="22" s="1"/>
  <c r="P687" i="22" l="1"/>
  <c r="N686" i="22"/>
  <c r="O686" i="22" s="1"/>
  <c r="P688" i="22" l="1"/>
  <c r="N687" i="22"/>
  <c r="O687" i="22" s="1"/>
  <c r="P689" i="22" l="1"/>
  <c r="N688" i="22"/>
  <c r="O688" i="22" s="1"/>
  <c r="P690" i="22" l="1"/>
  <c r="N689" i="22"/>
  <c r="O689" i="22" s="1"/>
  <c r="P691" i="22" l="1"/>
  <c r="N690" i="22"/>
  <c r="O690" i="22" s="1"/>
  <c r="P692" i="22" l="1"/>
  <c r="N691" i="22"/>
  <c r="O691" i="22" s="1"/>
  <c r="P693" i="22" l="1"/>
  <c r="N692" i="22"/>
  <c r="O692" i="22" s="1"/>
  <c r="P694" i="22" l="1"/>
  <c r="N693" i="22"/>
  <c r="O693" i="22" s="1"/>
  <c r="P695" i="22" l="1"/>
  <c r="N694" i="22"/>
  <c r="O694" i="22" s="1"/>
  <c r="P696" i="22" l="1"/>
  <c r="N695" i="22"/>
  <c r="O695" i="22" s="1"/>
  <c r="P697" i="22" l="1"/>
  <c r="N696" i="22"/>
  <c r="O696" i="22" s="1"/>
  <c r="P698" i="22" l="1"/>
  <c r="N697" i="22"/>
  <c r="O697" i="22" s="1"/>
  <c r="P699" i="22" l="1"/>
  <c r="N698" i="22"/>
  <c r="O698" i="22" s="1"/>
  <c r="P700" i="22" l="1"/>
  <c r="N699" i="22"/>
  <c r="O699" i="22" s="1"/>
  <c r="P701" i="22" l="1"/>
  <c r="N700" i="22"/>
  <c r="O700" i="22" s="1"/>
  <c r="P702" i="22" l="1"/>
  <c r="N701" i="22"/>
  <c r="O701" i="22" s="1"/>
  <c r="P703" i="22" l="1"/>
  <c r="N702" i="22"/>
  <c r="O702" i="22" s="1"/>
  <c r="P704" i="22" l="1"/>
  <c r="N703" i="22"/>
  <c r="O703" i="22" s="1"/>
  <c r="P705" i="22" l="1"/>
  <c r="N704" i="22"/>
  <c r="O704" i="22" s="1"/>
  <c r="P706" i="22" l="1"/>
  <c r="N705" i="22"/>
  <c r="O705" i="22" s="1"/>
  <c r="P707" i="22" l="1"/>
  <c r="N706" i="22"/>
  <c r="O706" i="22" s="1"/>
  <c r="P708" i="22" l="1"/>
  <c r="N707" i="22"/>
  <c r="O707" i="22" s="1"/>
  <c r="P709" i="22" l="1"/>
  <c r="N708" i="22"/>
  <c r="O708" i="22" s="1"/>
  <c r="P710" i="22" l="1"/>
  <c r="N709" i="22"/>
  <c r="O709" i="22" s="1"/>
  <c r="P711" i="22" l="1"/>
  <c r="N710" i="22"/>
  <c r="O710" i="22" s="1"/>
  <c r="P712" i="22" l="1"/>
  <c r="N711" i="22"/>
  <c r="O711" i="22" s="1"/>
  <c r="P713" i="22" l="1"/>
  <c r="N712" i="22"/>
  <c r="O712" i="22" s="1"/>
  <c r="P714" i="22" l="1"/>
  <c r="N713" i="22"/>
  <c r="O713" i="22" s="1"/>
  <c r="P715" i="22" l="1"/>
  <c r="N714" i="22"/>
  <c r="O714" i="22" s="1"/>
  <c r="P716" i="22" l="1"/>
  <c r="N715" i="22"/>
  <c r="O715" i="22" s="1"/>
  <c r="P717" i="22" l="1"/>
  <c r="N716" i="22"/>
  <c r="O716" i="22" s="1"/>
  <c r="P718" i="22" l="1"/>
  <c r="N717" i="22"/>
  <c r="O717" i="22" s="1"/>
  <c r="P719" i="22" l="1"/>
  <c r="N718" i="22"/>
  <c r="O718" i="22" s="1"/>
  <c r="P720" i="22" l="1"/>
  <c r="N719" i="22"/>
  <c r="O719" i="22" s="1"/>
  <c r="P721" i="22" l="1"/>
  <c r="N720" i="22"/>
  <c r="O720" i="22" s="1"/>
  <c r="P722" i="22" l="1"/>
  <c r="N721" i="22"/>
  <c r="O721" i="22" s="1"/>
  <c r="P723" i="22" l="1"/>
  <c r="N722" i="22"/>
  <c r="O722" i="22" s="1"/>
  <c r="P724" i="22" l="1"/>
  <c r="N723" i="22"/>
  <c r="O723" i="22" s="1"/>
  <c r="P725" i="22" l="1"/>
  <c r="N724" i="22"/>
  <c r="O724" i="22" s="1"/>
  <c r="P726" i="22" l="1"/>
  <c r="N725" i="22"/>
  <c r="O725" i="22" s="1"/>
  <c r="P727" i="22" l="1"/>
  <c r="N726" i="22"/>
  <c r="O726" i="22" s="1"/>
  <c r="P728" i="22" l="1"/>
  <c r="N727" i="22"/>
  <c r="O727" i="22" s="1"/>
  <c r="P729" i="22" l="1"/>
  <c r="N728" i="22"/>
  <c r="O728" i="22" s="1"/>
  <c r="P730" i="22" l="1"/>
  <c r="N729" i="22"/>
  <c r="O729" i="22" s="1"/>
  <c r="P731" i="22" l="1"/>
  <c r="N730" i="22"/>
  <c r="O730" i="22" s="1"/>
  <c r="P732" i="22" l="1"/>
  <c r="N731" i="22"/>
  <c r="O731" i="22" s="1"/>
  <c r="P733" i="22" l="1"/>
  <c r="N732" i="22"/>
  <c r="O732" i="22" s="1"/>
  <c r="P734" i="22" l="1"/>
  <c r="N733" i="22"/>
  <c r="O733" i="22" s="1"/>
  <c r="P735" i="22" l="1"/>
  <c r="N734" i="22"/>
  <c r="O734" i="22" s="1"/>
  <c r="P736" i="22" l="1"/>
  <c r="N735" i="22"/>
  <c r="O735" i="22" s="1"/>
  <c r="P737" i="22" l="1"/>
  <c r="N736" i="22"/>
  <c r="O736" i="22" s="1"/>
  <c r="P738" i="22" l="1"/>
  <c r="N737" i="22"/>
  <c r="O737" i="22" s="1"/>
  <c r="P739" i="22" l="1"/>
  <c r="N738" i="22"/>
  <c r="O738" i="22" s="1"/>
  <c r="P740" i="22" l="1"/>
  <c r="N739" i="22"/>
  <c r="O739" i="22" s="1"/>
  <c r="P741" i="22" l="1"/>
  <c r="N740" i="22"/>
  <c r="O740" i="22" s="1"/>
  <c r="P742" i="22" l="1"/>
  <c r="N741" i="22"/>
  <c r="O741" i="22" s="1"/>
  <c r="P743" i="22" l="1"/>
  <c r="N742" i="22"/>
  <c r="O742" i="22" s="1"/>
  <c r="P744" i="22" l="1"/>
  <c r="N743" i="22"/>
  <c r="O743" i="22" s="1"/>
  <c r="P745" i="22" l="1"/>
  <c r="N744" i="22"/>
  <c r="O744" i="22" s="1"/>
  <c r="P746" i="22" l="1"/>
  <c r="N745" i="22"/>
  <c r="O745" i="22" s="1"/>
  <c r="P747" i="22" l="1"/>
  <c r="N746" i="22"/>
  <c r="O746" i="22" s="1"/>
  <c r="P748" i="22" l="1"/>
  <c r="N747" i="22"/>
  <c r="O747" i="22" s="1"/>
  <c r="P749" i="22" l="1"/>
  <c r="N748" i="22"/>
  <c r="O748" i="22" s="1"/>
  <c r="P750" i="22" l="1"/>
  <c r="N749" i="22"/>
  <c r="O749" i="22" s="1"/>
  <c r="P751" i="22" l="1"/>
  <c r="N750" i="22"/>
  <c r="O750" i="22" s="1"/>
  <c r="P752" i="22" l="1"/>
  <c r="N751" i="22"/>
  <c r="O751" i="22" s="1"/>
  <c r="P753" i="22" l="1"/>
  <c r="N752" i="22"/>
  <c r="O752" i="22" s="1"/>
  <c r="P754" i="22" l="1"/>
  <c r="N753" i="22"/>
  <c r="O753" i="22" s="1"/>
  <c r="P755" i="22" l="1"/>
  <c r="N754" i="22"/>
  <c r="O754" i="22" s="1"/>
  <c r="P756" i="22" l="1"/>
  <c r="N755" i="22"/>
  <c r="O755" i="22" s="1"/>
  <c r="P757" i="22" l="1"/>
  <c r="N756" i="22"/>
  <c r="O756" i="22" s="1"/>
  <c r="P758" i="22" l="1"/>
  <c r="N757" i="22"/>
  <c r="O757" i="22" s="1"/>
  <c r="P759" i="22" l="1"/>
  <c r="N758" i="22"/>
  <c r="O758" i="22" s="1"/>
  <c r="P760" i="22" l="1"/>
  <c r="N759" i="22"/>
  <c r="O759" i="22" s="1"/>
  <c r="P761" i="22" l="1"/>
  <c r="N760" i="22"/>
  <c r="O760" i="22" s="1"/>
  <c r="P762" i="22" l="1"/>
  <c r="N761" i="22"/>
  <c r="O761" i="22" s="1"/>
  <c r="P763" i="22" l="1"/>
  <c r="N762" i="22"/>
  <c r="O762" i="22" s="1"/>
  <c r="P764" i="22" l="1"/>
  <c r="N763" i="22"/>
  <c r="O763" i="22" s="1"/>
  <c r="P765" i="22" l="1"/>
  <c r="N764" i="22"/>
  <c r="O764" i="22" s="1"/>
  <c r="P766" i="22" l="1"/>
  <c r="N765" i="22"/>
  <c r="O765" i="22" s="1"/>
  <c r="P767" i="22" l="1"/>
  <c r="N766" i="22"/>
  <c r="O766" i="22" s="1"/>
  <c r="P768" i="22" l="1"/>
  <c r="N767" i="22"/>
  <c r="O767" i="22" s="1"/>
  <c r="P769" i="22" l="1"/>
  <c r="N768" i="22"/>
  <c r="O768" i="22" s="1"/>
  <c r="P770" i="22" l="1"/>
  <c r="N769" i="22"/>
  <c r="O769" i="22" s="1"/>
  <c r="P771" i="22" l="1"/>
  <c r="N770" i="22"/>
  <c r="O770" i="22" s="1"/>
  <c r="P772" i="22" l="1"/>
  <c r="N771" i="22"/>
  <c r="O771" i="22" s="1"/>
  <c r="P773" i="22" l="1"/>
  <c r="N772" i="22"/>
  <c r="O772" i="22" s="1"/>
  <c r="P774" i="22" l="1"/>
  <c r="N773" i="22"/>
  <c r="O773" i="22" s="1"/>
  <c r="P775" i="22" l="1"/>
  <c r="N774" i="22"/>
  <c r="O774" i="22" s="1"/>
  <c r="P776" i="22" l="1"/>
  <c r="N775" i="22"/>
  <c r="O775" i="22" s="1"/>
  <c r="P777" i="22" l="1"/>
  <c r="N776" i="22"/>
  <c r="O776" i="22" s="1"/>
  <c r="P778" i="22" l="1"/>
  <c r="N777" i="22"/>
  <c r="O777" i="22" s="1"/>
  <c r="P779" i="22" l="1"/>
  <c r="N778" i="22"/>
  <c r="O778" i="22" s="1"/>
  <c r="P780" i="22" l="1"/>
  <c r="N779" i="22"/>
  <c r="O779" i="22" s="1"/>
  <c r="P781" i="22" l="1"/>
  <c r="N780" i="22"/>
  <c r="O780" i="22" s="1"/>
  <c r="P782" i="22" l="1"/>
  <c r="N781" i="22"/>
  <c r="O781" i="22" s="1"/>
  <c r="P783" i="22" l="1"/>
  <c r="N782" i="22"/>
  <c r="O782" i="22" s="1"/>
  <c r="P784" i="22" l="1"/>
  <c r="N783" i="22"/>
  <c r="O783" i="22" s="1"/>
  <c r="P785" i="22" l="1"/>
  <c r="N784" i="22"/>
  <c r="O784" i="22" s="1"/>
  <c r="P786" i="22" l="1"/>
  <c r="N785" i="22"/>
  <c r="O785" i="22" s="1"/>
  <c r="P787" i="22" l="1"/>
  <c r="N786" i="22"/>
  <c r="O786" i="22" s="1"/>
  <c r="P788" i="22" l="1"/>
  <c r="N787" i="22"/>
  <c r="O787" i="22" s="1"/>
  <c r="P789" i="22" l="1"/>
  <c r="N788" i="22"/>
  <c r="O788" i="22" s="1"/>
  <c r="P790" i="22" l="1"/>
  <c r="N789" i="22"/>
  <c r="O789" i="22" s="1"/>
  <c r="P791" i="22" l="1"/>
  <c r="N790" i="22"/>
  <c r="O790" i="22" s="1"/>
  <c r="P792" i="22" l="1"/>
  <c r="N791" i="22"/>
  <c r="O791" i="22" s="1"/>
  <c r="P793" i="22" l="1"/>
  <c r="N792" i="22"/>
  <c r="O792" i="22"/>
  <c r="P794" i="22" l="1"/>
  <c r="N793" i="22"/>
  <c r="O793" i="22" s="1"/>
  <c r="P795" i="22" l="1"/>
  <c r="N794" i="22"/>
  <c r="O794" i="22" s="1"/>
  <c r="P796" i="22" l="1"/>
  <c r="N795" i="22"/>
  <c r="O795" i="22" s="1"/>
  <c r="P797" i="22" l="1"/>
  <c r="N796" i="22"/>
  <c r="O796" i="22" s="1"/>
  <c r="P798" i="22" l="1"/>
  <c r="N797" i="22"/>
  <c r="O797" i="22" s="1"/>
  <c r="P799" i="22" l="1"/>
  <c r="N798" i="22"/>
  <c r="O798" i="22" s="1"/>
  <c r="P800" i="22" l="1"/>
  <c r="N799" i="22"/>
  <c r="O799" i="22" s="1"/>
  <c r="P801" i="22" l="1"/>
  <c r="N800" i="22"/>
  <c r="O800" i="22" s="1"/>
  <c r="P802" i="22" l="1"/>
  <c r="N801" i="22"/>
  <c r="O801" i="22" s="1"/>
  <c r="P803" i="22" l="1"/>
  <c r="N802" i="22"/>
  <c r="O802" i="22" s="1"/>
  <c r="P804" i="22" l="1"/>
  <c r="N803" i="22"/>
  <c r="O803" i="22" s="1"/>
  <c r="P805" i="22" l="1"/>
  <c r="N804" i="22"/>
  <c r="O804" i="22" s="1"/>
  <c r="P806" i="22" l="1"/>
  <c r="N805" i="22"/>
  <c r="O805" i="22" s="1"/>
  <c r="P807" i="22" l="1"/>
  <c r="N806" i="22"/>
  <c r="O806" i="22" s="1"/>
  <c r="P808" i="22" l="1"/>
  <c r="N807" i="22"/>
  <c r="O807" i="22" s="1"/>
  <c r="P809" i="22" l="1"/>
  <c r="N808" i="22"/>
  <c r="O808" i="22" s="1"/>
  <c r="P810" i="22" l="1"/>
  <c r="N809" i="22"/>
  <c r="O809" i="22" s="1"/>
  <c r="P811" i="22" l="1"/>
  <c r="N810" i="22"/>
  <c r="O810" i="22" s="1"/>
  <c r="P812" i="22" l="1"/>
  <c r="N811" i="22"/>
  <c r="O811" i="22" s="1"/>
  <c r="P813" i="22" l="1"/>
  <c r="N812" i="22"/>
  <c r="O812" i="22" s="1"/>
  <c r="P814" i="22" l="1"/>
  <c r="N813" i="22"/>
  <c r="O813" i="22" s="1"/>
  <c r="P815" i="22" l="1"/>
  <c r="N814" i="22"/>
  <c r="O814" i="22" s="1"/>
  <c r="P816" i="22" l="1"/>
  <c r="N815" i="22"/>
  <c r="O815" i="22" s="1"/>
  <c r="P817" i="22" l="1"/>
  <c r="N816" i="22"/>
  <c r="O816" i="22" s="1"/>
  <c r="P818" i="22" l="1"/>
  <c r="N817" i="22"/>
  <c r="O817" i="22" s="1"/>
  <c r="P819" i="22" l="1"/>
  <c r="N818" i="22"/>
  <c r="O818" i="22" s="1"/>
  <c r="P820" i="22" l="1"/>
  <c r="N819" i="22"/>
  <c r="O819" i="22" s="1"/>
  <c r="P821" i="22" l="1"/>
  <c r="N820" i="22"/>
  <c r="O820" i="22" s="1"/>
  <c r="P822" i="22" l="1"/>
  <c r="N821" i="22"/>
  <c r="O821" i="22" s="1"/>
  <c r="P823" i="22" l="1"/>
  <c r="N822" i="22"/>
  <c r="O822" i="22" s="1"/>
  <c r="P824" i="22" l="1"/>
  <c r="N823" i="22"/>
  <c r="O823" i="22" s="1"/>
  <c r="P825" i="22" l="1"/>
  <c r="N824" i="22"/>
  <c r="O824" i="22" s="1"/>
  <c r="P826" i="22" l="1"/>
  <c r="N825" i="22"/>
  <c r="O825" i="22" s="1"/>
  <c r="P827" i="22" l="1"/>
  <c r="N826" i="22"/>
  <c r="O826" i="22" s="1"/>
  <c r="P828" i="22" l="1"/>
  <c r="N827" i="22"/>
  <c r="O827" i="22" s="1"/>
  <c r="P829" i="22" l="1"/>
  <c r="N828" i="22"/>
  <c r="O828" i="22" s="1"/>
  <c r="P830" i="22" l="1"/>
  <c r="N829" i="22"/>
  <c r="O829" i="22" s="1"/>
  <c r="P831" i="22" l="1"/>
  <c r="N830" i="22"/>
  <c r="O830" i="22" s="1"/>
  <c r="P832" i="22" l="1"/>
  <c r="N831" i="22"/>
  <c r="O831" i="22" s="1"/>
  <c r="P833" i="22" l="1"/>
  <c r="N832" i="22"/>
  <c r="O832" i="22" s="1"/>
  <c r="P834" i="22" l="1"/>
  <c r="N833" i="22"/>
  <c r="O833" i="22" s="1"/>
  <c r="P835" i="22" l="1"/>
  <c r="N834" i="22"/>
  <c r="O834" i="22" s="1"/>
  <c r="P836" i="22" l="1"/>
  <c r="N835" i="22"/>
  <c r="O835" i="22" s="1"/>
  <c r="P837" i="22" l="1"/>
  <c r="N836" i="22"/>
  <c r="O836" i="22" s="1"/>
  <c r="P838" i="22" l="1"/>
  <c r="N837" i="22"/>
  <c r="O837" i="22" s="1"/>
  <c r="P839" i="22" l="1"/>
  <c r="N838" i="22"/>
  <c r="O838" i="22" s="1"/>
  <c r="P840" i="22" l="1"/>
  <c r="N839" i="22"/>
  <c r="O839" i="22" s="1"/>
  <c r="P841" i="22" l="1"/>
  <c r="N840" i="22"/>
  <c r="O840" i="22" s="1"/>
  <c r="P842" i="22" l="1"/>
  <c r="N841" i="22"/>
  <c r="O841" i="22" s="1"/>
  <c r="P843" i="22" l="1"/>
  <c r="N842" i="22"/>
  <c r="O842" i="22" s="1"/>
  <c r="P844" i="22" l="1"/>
  <c r="N843" i="22"/>
  <c r="O843" i="22" s="1"/>
  <c r="P845" i="22" l="1"/>
  <c r="N844" i="22"/>
  <c r="O844" i="22" s="1"/>
  <c r="P846" i="22" l="1"/>
  <c r="N845" i="22"/>
  <c r="O845" i="22" s="1"/>
  <c r="P847" i="22" l="1"/>
  <c r="N846" i="22"/>
  <c r="O846" i="22" s="1"/>
  <c r="P848" i="22" l="1"/>
  <c r="N847" i="22"/>
  <c r="O847" i="22" s="1"/>
  <c r="P849" i="22" l="1"/>
  <c r="N848" i="22"/>
  <c r="O848" i="22" s="1"/>
  <c r="P850" i="22" l="1"/>
  <c r="N849" i="22"/>
  <c r="O849" i="22" s="1"/>
  <c r="P851" i="22" l="1"/>
  <c r="N850" i="22"/>
  <c r="O850" i="22" s="1"/>
  <c r="P852" i="22" l="1"/>
  <c r="N851" i="22"/>
  <c r="O851" i="22" s="1"/>
  <c r="P853" i="22" l="1"/>
  <c r="N852" i="22"/>
  <c r="O852" i="22" s="1"/>
  <c r="P854" i="22" l="1"/>
  <c r="N853" i="22"/>
  <c r="O853" i="22" s="1"/>
  <c r="P855" i="22" l="1"/>
  <c r="N854" i="22"/>
  <c r="O854" i="22" s="1"/>
  <c r="P856" i="22" l="1"/>
  <c r="N855" i="22"/>
  <c r="O855" i="22" s="1"/>
  <c r="P857" i="22" l="1"/>
  <c r="N856" i="22"/>
  <c r="O856" i="22" s="1"/>
  <c r="P858" i="22" l="1"/>
  <c r="N857" i="22"/>
  <c r="O857" i="22" s="1"/>
  <c r="P859" i="22" l="1"/>
  <c r="N858" i="22"/>
  <c r="O858" i="22" s="1"/>
  <c r="P860" i="22" l="1"/>
  <c r="N859" i="22"/>
  <c r="O859" i="22" s="1"/>
  <c r="P861" i="22" l="1"/>
  <c r="N860" i="22"/>
  <c r="O860" i="22" s="1"/>
  <c r="P862" i="22" l="1"/>
  <c r="N861" i="22"/>
  <c r="O861" i="22" s="1"/>
  <c r="P863" i="22" l="1"/>
  <c r="N862" i="22"/>
  <c r="O862" i="22" s="1"/>
  <c r="P864" i="22" l="1"/>
  <c r="N863" i="22"/>
  <c r="O863" i="22" s="1"/>
  <c r="P865" i="22" l="1"/>
  <c r="N864" i="22"/>
  <c r="O864" i="22" s="1"/>
  <c r="P866" i="22" l="1"/>
  <c r="N865" i="22"/>
  <c r="O865" i="22" s="1"/>
  <c r="P867" i="22" l="1"/>
  <c r="N866" i="22"/>
  <c r="O866" i="22" s="1"/>
  <c r="P868" i="22" l="1"/>
  <c r="N867" i="22"/>
  <c r="O867" i="22" s="1"/>
  <c r="P869" i="22" l="1"/>
  <c r="N868" i="22"/>
  <c r="O868" i="22" s="1"/>
  <c r="P870" i="22" l="1"/>
  <c r="N869" i="22"/>
  <c r="O869" i="22" s="1"/>
  <c r="P871" i="22" l="1"/>
  <c r="N870" i="22"/>
  <c r="O870" i="22" s="1"/>
  <c r="P872" i="22" l="1"/>
  <c r="N871" i="22"/>
  <c r="O871" i="22" s="1"/>
  <c r="P873" i="22" l="1"/>
  <c r="N872" i="22"/>
  <c r="O872" i="22" s="1"/>
  <c r="P874" i="22" l="1"/>
  <c r="N873" i="22"/>
  <c r="O873" i="22" s="1"/>
  <c r="P875" i="22" l="1"/>
  <c r="N874" i="22"/>
  <c r="O874" i="22" s="1"/>
  <c r="P876" i="22" l="1"/>
  <c r="N875" i="22"/>
  <c r="O875" i="22" s="1"/>
  <c r="P877" i="22" l="1"/>
  <c r="N876" i="22"/>
  <c r="O876" i="22" s="1"/>
  <c r="P878" i="22" l="1"/>
  <c r="N877" i="22"/>
  <c r="O877" i="22" s="1"/>
  <c r="P879" i="22" l="1"/>
  <c r="N878" i="22"/>
  <c r="O878" i="22" s="1"/>
  <c r="P880" i="22" l="1"/>
  <c r="N879" i="22"/>
  <c r="O879" i="22" s="1"/>
  <c r="P881" i="22" l="1"/>
  <c r="N880" i="22"/>
  <c r="O880" i="22" s="1"/>
  <c r="P882" i="22" l="1"/>
  <c r="N881" i="22"/>
  <c r="O881" i="22" s="1"/>
  <c r="P883" i="22" l="1"/>
  <c r="N882" i="22"/>
  <c r="O882" i="22" s="1"/>
  <c r="P884" i="22" l="1"/>
  <c r="N883" i="22"/>
  <c r="O883" i="22" s="1"/>
  <c r="P885" i="22" l="1"/>
  <c r="N884" i="22"/>
  <c r="O884" i="22" s="1"/>
  <c r="P886" i="22" l="1"/>
  <c r="N885" i="22"/>
  <c r="O885" i="22" s="1"/>
  <c r="P887" i="22" l="1"/>
  <c r="N886" i="22"/>
  <c r="O886" i="22" s="1"/>
  <c r="P888" i="22" l="1"/>
  <c r="N887" i="22"/>
  <c r="O887" i="22" s="1"/>
  <c r="P889" i="22" l="1"/>
  <c r="N888" i="22"/>
  <c r="O888" i="22" s="1"/>
  <c r="P890" i="22" l="1"/>
  <c r="N889" i="22"/>
  <c r="O889" i="22" s="1"/>
  <c r="P891" i="22" l="1"/>
  <c r="N890" i="22"/>
  <c r="O890" i="22" s="1"/>
  <c r="P892" i="22" l="1"/>
  <c r="N891" i="22"/>
  <c r="O891" i="22" s="1"/>
  <c r="P893" i="22" l="1"/>
  <c r="N892" i="22"/>
  <c r="O892" i="22" s="1"/>
  <c r="P894" i="22" l="1"/>
  <c r="N893" i="22"/>
  <c r="O893" i="22" s="1"/>
  <c r="P895" i="22" l="1"/>
  <c r="N894" i="22"/>
  <c r="O894" i="22" s="1"/>
  <c r="P896" i="22" l="1"/>
  <c r="N895" i="22"/>
  <c r="O895" i="22" s="1"/>
  <c r="P897" i="22" l="1"/>
  <c r="N896" i="22"/>
  <c r="O896" i="22" s="1"/>
  <c r="P898" i="22" l="1"/>
  <c r="N897" i="22"/>
  <c r="O897" i="22" s="1"/>
  <c r="P899" i="22" l="1"/>
  <c r="N898" i="22"/>
  <c r="O898" i="22" s="1"/>
  <c r="P900" i="22" l="1"/>
  <c r="N899" i="22"/>
  <c r="O899" i="22" s="1"/>
  <c r="P901" i="22" l="1"/>
  <c r="N900" i="22"/>
  <c r="O900" i="22" s="1"/>
  <c r="P902" i="22" l="1"/>
  <c r="N901" i="22"/>
  <c r="O901" i="22" s="1"/>
  <c r="P903" i="22" l="1"/>
  <c r="N902" i="22"/>
  <c r="O902" i="22" s="1"/>
  <c r="P904" i="22" l="1"/>
  <c r="N903" i="22"/>
  <c r="O903" i="22" s="1"/>
  <c r="P905" i="22" l="1"/>
  <c r="N904" i="22"/>
  <c r="O904" i="22" s="1"/>
  <c r="P906" i="22" l="1"/>
  <c r="N905" i="22"/>
  <c r="O905" i="22" s="1"/>
  <c r="P907" i="22" l="1"/>
  <c r="N906" i="22"/>
  <c r="O906" i="22" s="1"/>
  <c r="P908" i="22" l="1"/>
  <c r="N907" i="22"/>
  <c r="O907" i="22" s="1"/>
  <c r="P909" i="22" l="1"/>
  <c r="N908" i="22"/>
  <c r="O908" i="22" s="1"/>
  <c r="P910" i="22" l="1"/>
  <c r="N909" i="22"/>
  <c r="O909" i="22" s="1"/>
  <c r="P911" i="22" l="1"/>
  <c r="N910" i="22"/>
  <c r="O910" i="22" s="1"/>
  <c r="P912" i="22" l="1"/>
  <c r="N911" i="22"/>
  <c r="O911" i="22" s="1"/>
  <c r="P913" i="22" l="1"/>
  <c r="N912" i="22"/>
  <c r="O912" i="22" s="1"/>
  <c r="P914" i="22" l="1"/>
  <c r="N913" i="22"/>
  <c r="O913" i="22" s="1"/>
  <c r="P915" i="22" l="1"/>
  <c r="N914" i="22"/>
  <c r="O914" i="22" s="1"/>
  <c r="P916" i="22" l="1"/>
  <c r="N915" i="22"/>
  <c r="O915" i="22" s="1"/>
  <c r="P917" i="22" l="1"/>
  <c r="N916" i="22"/>
  <c r="O916" i="22" s="1"/>
  <c r="P918" i="22" l="1"/>
  <c r="N917" i="22"/>
  <c r="O917" i="22" s="1"/>
  <c r="P919" i="22" l="1"/>
  <c r="N918" i="22"/>
  <c r="O918" i="22" s="1"/>
  <c r="P920" i="22" l="1"/>
  <c r="N919" i="22"/>
  <c r="O919" i="22" s="1"/>
  <c r="P921" i="22" l="1"/>
  <c r="N920" i="22"/>
  <c r="O920" i="22" s="1"/>
  <c r="P922" i="22" l="1"/>
  <c r="N921" i="22"/>
  <c r="O921" i="22" s="1"/>
  <c r="P923" i="22" l="1"/>
  <c r="N922" i="22"/>
  <c r="O922" i="22" s="1"/>
  <c r="P924" i="22" l="1"/>
  <c r="N923" i="22"/>
  <c r="O923" i="22" s="1"/>
  <c r="P925" i="22" l="1"/>
  <c r="N924" i="22"/>
  <c r="O924" i="22" s="1"/>
  <c r="P926" i="22" l="1"/>
  <c r="N925" i="22"/>
  <c r="O925" i="22" s="1"/>
  <c r="P927" i="22" l="1"/>
  <c r="N926" i="22"/>
  <c r="O926" i="22" s="1"/>
  <c r="P928" i="22" l="1"/>
  <c r="N927" i="22"/>
  <c r="O927" i="22" s="1"/>
  <c r="P929" i="22" l="1"/>
  <c r="N928" i="22"/>
  <c r="O928" i="22" s="1"/>
  <c r="P930" i="22" l="1"/>
  <c r="N929" i="22"/>
  <c r="O929" i="22" s="1"/>
  <c r="P931" i="22" l="1"/>
  <c r="N930" i="22"/>
  <c r="O930" i="22" s="1"/>
  <c r="P932" i="22" l="1"/>
  <c r="N931" i="22"/>
  <c r="O931" i="22" s="1"/>
  <c r="P933" i="22" l="1"/>
  <c r="N932" i="22"/>
  <c r="O932" i="22" s="1"/>
  <c r="P934" i="22" l="1"/>
  <c r="N933" i="22"/>
  <c r="O933" i="22" s="1"/>
  <c r="P935" i="22" l="1"/>
  <c r="N934" i="22"/>
  <c r="O934" i="22" s="1"/>
  <c r="P936" i="22" l="1"/>
  <c r="N935" i="22"/>
  <c r="O935" i="22" s="1"/>
  <c r="P937" i="22" l="1"/>
  <c r="N936" i="22"/>
  <c r="O936" i="22" s="1"/>
  <c r="P938" i="22" l="1"/>
  <c r="N937" i="22"/>
  <c r="O937" i="22" s="1"/>
  <c r="P939" i="22" l="1"/>
  <c r="N938" i="22"/>
  <c r="O938" i="22" s="1"/>
  <c r="P940" i="22" l="1"/>
  <c r="N939" i="22"/>
  <c r="O939" i="22" s="1"/>
  <c r="P941" i="22" l="1"/>
  <c r="N940" i="22"/>
  <c r="O940" i="22" s="1"/>
  <c r="P942" i="22" l="1"/>
  <c r="N941" i="22"/>
  <c r="O941" i="22" s="1"/>
  <c r="P943" i="22" l="1"/>
  <c r="N942" i="22"/>
  <c r="O942" i="22" s="1"/>
  <c r="P944" i="22" l="1"/>
  <c r="N943" i="22"/>
  <c r="O943" i="22" s="1"/>
  <c r="P945" i="22" l="1"/>
  <c r="N944" i="22"/>
  <c r="O944" i="22" s="1"/>
  <c r="P946" i="22" l="1"/>
  <c r="N945" i="22"/>
  <c r="O945" i="22" s="1"/>
  <c r="P947" i="22" l="1"/>
  <c r="N946" i="22"/>
  <c r="O946" i="22" s="1"/>
  <c r="P948" i="22" l="1"/>
  <c r="N947" i="22"/>
  <c r="O947" i="22" s="1"/>
  <c r="P949" i="22" l="1"/>
  <c r="N948" i="22"/>
  <c r="O948" i="22" s="1"/>
  <c r="P950" i="22" l="1"/>
  <c r="N949" i="22"/>
  <c r="O949" i="22" s="1"/>
  <c r="P951" i="22" l="1"/>
  <c r="N950" i="22"/>
  <c r="O950" i="22" s="1"/>
  <c r="P952" i="22" l="1"/>
  <c r="N951" i="22"/>
  <c r="O951" i="22" s="1"/>
  <c r="P953" i="22" l="1"/>
  <c r="N952" i="22"/>
  <c r="O952" i="22" s="1"/>
  <c r="P954" i="22" l="1"/>
  <c r="N953" i="22"/>
  <c r="O953" i="22" s="1"/>
  <c r="P955" i="22" l="1"/>
  <c r="N954" i="22"/>
  <c r="O954" i="22" s="1"/>
  <c r="P956" i="22" l="1"/>
  <c r="N955" i="22"/>
  <c r="O955" i="22" s="1"/>
  <c r="P957" i="22" l="1"/>
  <c r="N956" i="22"/>
  <c r="O956" i="22" s="1"/>
  <c r="P958" i="22" l="1"/>
  <c r="N957" i="22"/>
  <c r="O957" i="22" s="1"/>
  <c r="P959" i="22" l="1"/>
  <c r="N958" i="22"/>
  <c r="O958" i="22" s="1"/>
  <c r="P960" i="22" l="1"/>
  <c r="N959" i="22"/>
  <c r="O959" i="22" s="1"/>
  <c r="P961" i="22" l="1"/>
  <c r="N960" i="22"/>
  <c r="O960" i="22" s="1"/>
  <c r="P962" i="22" l="1"/>
  <c r="N961" i="22"/>
  <c r="O961" i="22" s="1"/>
  <c r="P963" i="22" l="1"/>
  <c r="N962" i="22"/>
  <c r="O962" i="22" s="1"/>
  <c r="P964" i="22" l="1"/>
  <c r="N963" i="22"/>
  <c r="O963" i="22" s="1"/>
  <c r="P965" i="22" l="1"/>
  <c r="N964" i="22"/>
  <c r="O964" i="22" s="1"/>
  <c r="P966" i="22" l="1"/>
  <c r="N965" i="22"/>
  <c r="O965" i="22" s="1"/>
  <c r="P967" i="22" l="1"/>
  <c r="N966" i="22"/>
  <c r="O966" i="22" s="1"/>
  <c r="P968" i="22" l="1"/>
  <c r="N967" i="22"/>
  <c r="O967" i="22" s="1"/>
  <c r="P969" i="22" l="1"/>
  <c r="N968" i="22"/>
  <c r="O968" i="22" s="1"/>
  <c r="P970" i="22" l="1"/>
  <c r="N969" i="22"/>
  <c r="O969" i="22" s="1"/>
  <c r="P971" i="22" l="1"/>
  <c r="N970" i="22"/>
  <c r="O970" i="22" s="1"/>
  <c r="P972" i="22" l="1"/>
  <c r="N971" i="22"/>
  <c r="O971" i="22" s="1"/>
  <c r="P973" i="22" l="1"/>
  <c r="N972" i="22"/>
  <c r="O972" i="22" s="1"/>
  <c r="P974" i="22" l="1"/>
  <c r="N973" i="22"/>
  <c r="O973" i="22" s="1"/>
  <c r="P975" i="22" l="1"/>
  <c r="N974" i="22"/>
  <c r="O974" i="22" s="1"/>
  <c r="P976" i="22" l="1"/>
  <c r="N975" i="22"/>
  <c r="O975" i="22" s="1"/>
  <c r="P977" i="22" l="1"/>
  <c r="N976" i="22"/>
  <c r="O976" i="22" s="1"/>
  <c r="P978" i="22" l="1"/>
  <c r="N977" i="22"/>
  <c r="O977" i="22" s="1"/>
  <c r="P979" i="22" l="1"/>
  <c r="N978" i="22"/>
  <c r="O978" i="22" s="1"/>
  <c r="P980" i="22" l="1"/>
  <c r="N979" i="22"/>
  <c r="O979" i="22" s="1"/>
  <c r="P981" i="22" l="1"/>
  <c r="N980" i="22"/>
  <c r="O980" i="22" s="1"/>
  <c r="P982" i="22" l="1"/>
  <c r="N981" i="22"/>
  <c r="O981" i="22" s="1"/>
  <c r="P983" i="22" l="1"/>
  <c r="N982" i="22"/>
  <c r="O982" i="22" s="1"/>
  <c r="P984" i="22" l="1"/>
  <c r="N983" i="22"/>
  <c r="O983" i="22" s="1"/>
  <c r="P985" i="22" l="1"/>
  <c r="N984" i="22"/>
  <c r="O984" i="22" s="1"/>
  <c r="P986" i="22" l="1"/>
  <c r="N985" i="22"/>
  <c r="O985" i="22" s="1"/>
  <c r="P987" i="22" l="1"/>
  <c r="N986" i="22"/>
  <c r="O986" i="22" s="1"/>
  <c r="P988" i="22" l="1"/>
  <c r="N987" i="22"/>
  <c r="O987" i="22" s="1"/>
  <c r="P989" i="22" l="1"/>
  <c r="N988" i="22"/>
  <c r="O988" i="22" s="1"/>
  <c r="P990" i="22" l="1"/>
  <c r="N989" i="22"/>
  <c r="O989" i="22" s="1"/>
  <c r="P991" i="22" l="1"/>
  <c r="N990" i="22"/>
  <c r="O990" i="22" s="1"/>
  <c r="P992" i="22" l="1"/>
  <c r="N991" i="22"/>
  <c r="O991" i="22" s="1"/>
  <c r="P993" i="22" l="1"/>
  <c r="N992" i="22"/>
  <c r="O992" i="22" s="1"/>
  <c r="P994" i="22" l="1"/>
  <c r="N993" i="22"/>
  <c r="O993" i="22" s="1"/>
  <c r="P995" i="22" l="1"/>
  <c r="N994" i="22"/>
  <c r="O994" i="22" s="1"/>
  <c r="P996" i="22" l="1"/>
  <c r="N995" i="22"/>
  <c r="O995" i="22" s="1"/>
  <c r="P997" i="22" l="1"/>
  <c r="N996" i="22"/>
  <c r="O996" i="22" s="1"/>
  <c r="P998" i="22" l="1"/>
  <c r="N997" i="22"/>
  <c r="O997" i="22" s="1"/>
  <c r="P999" i="22" l="1"/>
  <c r="N998" i="22"/>
  <c r="O998" i="22" s="1"/>
  <c r="P1000" i="22" l="1"/>
  <c r="N999" i="22"/>
  <c r="O999" i="22" s="1"/>
  <c r="P1001" i="22" l="1"/>
  <c r="N1000" i="22"/>
  <c r="O1000" i="22" s="1"/>
  <c r="P1002" i="22" l="1"/>
  <c r="N1001" i="22"/>
  <c r="O1001" i="22" s="1"/>
  <c r="P1003" i="22" l="1"/>
  <c r="N1002" i="22"/>
  <c r="O1002" i="22" s="1"/>
  <c r="P1004" i="22" l="1"/>
  <c r="N1003" i="22"/>
  <c r="O1003" i="22" s="1"/>
  <c r="P1005" i="22" l="1"/>
  <c r="N1004" i="22"/>
  <c r="O1004" i="22" s="1"/>
  <c r="P1006" i="22" l="1"/>
  <c r="N1005" i="22"/>
  <c r="O1005" i="22" s="1"/>
  <c r="P1007" i="22" l="1"/>
  <c r="N1006" i="22"/>
  <c r="O1006" i="22" s="1"/>
  <c r="P1008" i="22" l="1"/>
  <c r="N1007" i="22"/>
  <c r="O1007" i="22" s="1"/>
  <c r="P1009" i="22" l="1"/>
  <c r="N1008" i="22"/>
  <c r="O1008" i="22" s="1"/>
  <c r="P1010" i="22" l="1"/>
  <c r="N1009" i="22"/>
  <c r="O1009" i="22" s="1"/>
  <c r="P1011" i="22" l="1"/>
  <c r="N1010" i="22"/>
  <c r="O1010" i="22" s="1"/>
  <c r="P1012" i="22" l="1"/>
  <c r="N1011" i="22"/>
  <c r="O1011" i="22" s="1"/>
  <c r="P1013" i="22" l="1"/>
  <c r="N1012" i="22"/>
  <c r="O1012" i="22" s="1"/>
  <c r="P1014" i="22" l="1"/>
  <c r="N1013" i="22"/>
  <c r="O1013" i="22" s="1"/>
  <c r="P1015" i="22" l="1"/>
  <c r="N1014" i="22"/>
  <c r="O1014" i="22" s="1"/>
  <c r="P1016" i="22" l="1"/>
  <c r="N1015" i="22"/>
  <c r="O1015" i="22" s="1"/>
  <c r="P1017" i="22" l="1"/>
  <c r="N1016" i="22"/>
  <c r="O1016" i="22" s="1"/>
  <c r="P1018" i="22" l="1"/>
  <c r="N1017" i="22"/>
  <c r="O1017" i="22" s="1"/>
  <c r="N1018" i="22" l="1"/>
  <c r="P1019" i="22"/>
  <c r="O1018" i="22"/>
  <c r="N1019" i="22" l="1"/>
  <c r="O1019" i="22" s="1"/>
  <c r="P1020" i="22"/>
  <c r="N1020" i="22" l="1"/>
  <c r="O1020" i="22" s="1"/>
  <c r="P1021" i="22"/>
  <c r="N1021" i="22" l="1"/>
  <c r="O1021" i="22" s="1"/>
  <c r="P1022" i="22"/>
  <c r="N1022" i="22" l="1"/>
  <c r="O1022" i="22" s="1"/>
  <c r="P1023" i="22"/>
  <c r="N1023" i="22" l="1"/>
  <c r="O1023" i="22" s="1"/>
  <c r="P1024" i="22"/>
  <c r="N1024" i="22" l="1"/>
  <c r="O1024" i="22" s="1"/>
  <c r="P1025" i="22"/>
  <c r="N1025" i="22" l="1"/>
  <c r="O1025" i="22" s="1"/>
  <c r="P1026" i="22"/>
  <c r="N1026" i="22" l="1"/>
  <c r="O1026" i="22" s="1"/>
  <c r="P1027" i="22"/>
  <c r="N1027" i="22" l="1"/>
  <c r="O1027" i="22" s="1"/>
  <c r="P1028" i="22"/>
  <c r="N1028" i="22" l="1"/>
  <c r="O1028" i="22" s="1"/>
  <c r="P1029" i="22"/>
  <c r="N1029" i="22" l="1"/>
  <c r="O1029" i="22" s="1"/>
  <c r="P1030" i="22"/>
  <c r="N1030" i="22" l="1"/>
  <c r="O1030" i="22" s="1"/>
  <c r="P1031" i="22"/>
  <c r="N1031" i="22" l="1"/>
  <c r="O1031" i="22" s="1"/>
  <c r="P1032" i="22"/>
  <c r="N1032" i="22" l="1"/>
  <c r="O1032" i="22" s="1"/>
  <c r="P1033" i="22"/>
  <c r="N1033" i="22" l="1"/>
  <c r="O1033" i="22" s="1"/>
  <c r="P1034" i="22"/>
  <c r="N1034" i="22" l="1"/>
  <c r="O1034" i="22" s="1"/>
  <c r="P1035" i="22"/>
  <c r="N1035" i="22" l="1"/>
  <c r="O1035" i="22" s="1"/>
  <c r="P1036" i="22"/>
  <c r="N1036" i="22" l="1"/>
  <c r="O1036" i="22" s="1"/>
  <c r="P1037" i="22"/>
  <c r="N1037" i="22" l="1"/>
  <c r="O1037" i="22" s="1"/>
  <c r="P1038" i="22"/>
  <c r="N1038" i="22" l="1"/>
  <c r="O1038" i="22" s="1"/>
  <c r="P1039" i="22"/>
  <c r="N1039" i="22" l="1"/>
  <c r="O1039" i="22" s="1"/>
  <c r="P1040" i="22"/>
  <c r="N1040" i="22" l="1"/>
  <c r="O1040" i="22" s="1"/>
  <c r="P1041" i="22"/>
  <c r="N1041" i="22" l="1"/>
  <c r="O1041" i="22" s="1"/>
  <c r="P1042" i="22"/>
  <c r="N1042" i="22" l="1"/>
  <c r="O1042" i="22" s="1"/>
  <c r="P1043" i="22"/>
  <c r="N1043" i="22" l="1"/>
  <c r="O1043" i="22" s="1"/>
  <c r="P1044" i="22"/>
  <c r="N1044" i="22" l="1"/>
  <c r="O1044" i="22" s="1"/>
  <c r="P1045" i="22"/>
  <c r="N1045" i="22" l="1"/>
  <c r="O1045" i="22" s="1"/>
  <c r="P1046" i="22"/>
  <c r="N1046" i="22" l="1"/>
  <c r="O1046" i="22" s="1"/>
  <c r="P1047" i="22"/>
  <c r="N1047" i="22" l="1"/>
  <c r="O1047" i="22" s="1"/>
  <c r="P1048" i="22"/>
  <c r="N1048" i="22" l="1"/>
  <c r="O1048" i="22" s="1"/>
  <c r="P1049" i="22"/>
  <c r="N1049" i="22" l="1"/>
  <c r="O1049" i="22" s="1"/>
  <c r="P1050" i="22"/>
  <c r="N1050" i="22" l="1"/>
  <c r="O1050" i="22" s="1"/>
  <c r="P1051" i="22"/>
  <c r="N1051" i="22" l="1"/>
  <c r="O1051" i="22" s="1"/>
  <c r="P1052" i="22"/>
  <c r="N1052" i="22" l="1"/>
  <c r="O1052" i="22" s="1"/>
  <c r="P1053" i="22"/>
  <c r="N1053" i="22" l="1"/>
  <c r="O1053" i="22" s="1"/>
  <c r="P1054" i="22"/>
  <c r="N1054" i="22" l="1"/>
  <c r="O1054" i="22" s="1"/>
  <c r="P1055" i="22"/>
  <c r="N1055" i="22" l="1"/>
  <c r="O1055" i="22" s="1"/>
  <c r="P1056" i="22"/>
  <c r="N1056" i="22" l="1"/>
  <c r="O1056" i="22" s="1"/>
  <c r="P1057" i="22"/>
  <c r="N1057" i="22" l="1"/>
  <c r="O1057" i="22" s="1"/>
  <c r="P1058" i="22"/>
  <c r="N1058" i="22" l="1"/>
  <c r="O1058" i="22" s="1"/>
  <c r="P1059" i="22"/>
  <c r="N1059" i="22" l="1"/>
  <c r="O1059" i="22" s="1"/>
  <c r="P1060" i="22"/>
  <c r="N1060" i="22" l="1"/>
  <c r="O1060" i="22" s="1"/>
  <c r="P1061" i="22"/>
  <c r="N1061" i="22" l="1"/>
  <c r="O1061" i="22" s="1"/>
  <c r="P1062" i="22"/>
  <c r="N1062" i="22" l="1"/>
  <c r="O1062" i="22" s="1"/>
  <c r="P1063" i="22"/>
  <c r="N1063" i="22" l="1"/>
  <c r="O1063" i="22" s="1"/>
  <c r="P1064" i="22"/>
  <c r="N1064" i="22" l="1"/>
  <c r="O1064" i="22" s="1"/>
  <c r="P1065" i="22"/>
  <c r="N1065" i="22" l="1"/>
  <c r="O1065" i="22" s="1"/>
  <c r="P1066" i="22"/>
  <c r="N1066" i="22" l="1"/>
  <c r="O1066" i="22" s="1"/>
  <c r="P1067" i="22"/>
  <c r="N1067" i="22" l="1"/>
  <c r="O1067" i="22" s="1"/>
  <c r="P1068" i="22"/>
  <c r="N1068" i="22" l="1"/>
  <c r="O1068" i="22" s="1"/>
  <c r="P1069" i="22"/>
  <c r="N1069" i="22" l="1"/>
  <c r="O1069" i="22" s="1"/>
  <c r="P1070" i="22"/>
  <c r="N1070" i="22" l="1"/>
  <c r="O1070" i="22" s="1"/>
  <c r="P1071" i="22"/>
  <c r="N1071" i="22" l="1"/>
  <c r="O1071" i="22" s="1"/>
  <c r="P1072" i="22"/>
  <c r="N1072" i="22" l="1"/>
  <c r="O1072" i="22" s="1"/>
  <c r="P1073" i="22"/>
  <c r="N1073" i="22" l="1"/>
  <c r="O1073" i="22" s="1"/>
  <c r="P1074" i="22"/>
  <c r="N1074" i="22" l="1"/>
  <c r="O1074" i="22" s="1"/>
  <c r="P1075" i="22"/>
  <c r="N1075" i="22" l="1"/>
  <c r="O1075" i="22" s="1"/>
  <c r="P1076" i="22"/>
  <c r="N1076" i="22" l="1"/>
  <c r="O1076" i="22" s="1"/>
  <c r="P1077" i="22"/>
  <c r="N1077" i="22" l="1"/>
  <c r="O1077" i="22" s="1"/>
  <c r="P1078" i="22"/>
  <c r="N1078" i="22" l="1"/>
  <c r="O1078" i="22" s="1"/>
  <c r="P1079" i="22"/>
  <c r="N1079" i="22" l="1"/>
  <c r="O1079" i="22" s="1"/>
  <c r="P1080" i="22"/>
  <c r="N1080" i="22" l="1"/>
  <c r="O1080" i="22" s="1"/>
  <c r="P1081" i="22"/>
  <c r="N1081" i="22" l="1"/>
  <c r="O1081" i="22" s="1"/>
  <c r="P1082" i="22"/>
  <c r="N1082" i="22" l="1"/>
  <c r="O1082" i="22" s="1"/>
  <c r="P1083" i="22"/>
  <c r="N1083" i="22" l="1"/>
  <c r="O1083" i="22" s="1"/>
  <c r="P1084" i="22"/>
  <c r="N1084" i="22" l="1"/>
  <c r="O1084" i="22" s="1"/>
  <c r="P1085" i="22"/>
  <c r="N1085" i="22" l="1"/>
  <c r="O1085" i="22" s="1"/>
  <c r="P1086" i="22"/>
  <c r="N1086" i="22" l="1"/>
  <c r="O1086" i="22" s="1"/>
  <c r="P1087" i="22"/>
  <c r="N1087" i="22" l="1"/>
  <c r="O1087" i="22" s="1"/>
  <c r="P1088" i="22"/>
  <c r="N1088" i="22" l="1"/>
  <c r="O1088" i="22" s="1"/>
  <c r="P1089" i="22"/>
  <c r="N1089" i="22" l="1"/>
  <c r="O1089" i="22" s="1"/>
  <c r="P1090" i="22"/>
  <c r="N1090" i="22" l="1"/>
  <c r="O1090" i="22" s="1"/>
  <c r="P1091" i="22"/>
  <c r="N1091" i="22" l="1"/>
  <c r="O1091" i="22" s="1"/>
  <c r="P1092" i="22"/>
  <c r="N1092" i="22" l="1"/>
  <c r="O1092" i="22" s="1"/>
  <c r="P1093" i="22"/>
  <c r="N1093" i="22" l="1"/>
  <c r="O1093" i="22" s="1"/>
  <c r="P1094" i="22"/>
  <c r="N1094" i="22" l="1"/>
  <c r="O1094" i="22" s="1"/>
  <c r="P1095" i="22"/>
  <c r="N1095" i="22" l="1"/>
  <c r="O1095" i="22" s="1"/>
  <c r="P1096" i="22"/>
  <c r="N1096" i="22" l="1"/>
  <c r="O1096" i="22" s="1"/>
  <c r="P1097" i="22"/>
  <c r="N1097" i="22" l="1"/>
  <c r="O1097" i="22" s="1"/>
  <c r="P1098" i="22"/>
  <c r="N1098" i="22" l="1"/>
  <c r="O1098" i="22" s="1"/>
  <c r="P1099" i="22"/>
  <c r="N1099" i="22" l="1"/>
  <c r="O1099" i="22" s="1"/>
  <c r="P1100" i="22"/>
  <c r="N1100" i="22" l="1"/>
  <c r="O1100" i="22" s="1"/>
  <c r="P1101" i="22"/>
  <c r="N1101" i="22" l="1"/>
  <c r="O1101" i="22" s="1"/>
  <c r="P1102" i="22"/>
  <c r="N1102" i="22" l="1"/>
  <c r="O1102" i="22" s="1"/>
  <c r="P1103" i="22"/>
  <c r="N1103" i="22" l="1"/>
  <c r="O1103" i="22" s="1"/>
  <c r="P1104" i="22"/>
  <c r="N1104" i="22" l="1"/>
  <c r="O1104" i="22" s="1"/>
  <c r="P1105" i="22"/>
  <c r="N1105" i="22" l="1"/>
  <c r="O1105" i="22" s="1"/>
  <c r="P1106" i="22"/>
  <c r="N1106" i="22" l="1"/>
  <c r="O1106" i="22" s="1"/>
  <c r="P1107" i="22"/>
  <c r="N1107" i="22" l="1"/>
  <c r="O1107" i="22" s="1"/>
  <c r="P1108" i="22"/>
  <c r="N1108" i="22" l="1"/>
  <c r="O1108" i="22" s="1"/>
  <c r="P1109" i="22"/>
  <c r="N1109" i="22" l="1"/>
  <c r="O1109" i="22" s="1"/>
  <c r="P1110" i="22"/>
  <c r="N1110" i="22" l="1"/>
  <c r="O1110" i="22" s="1"/>
  <c r="P1111" i="22"/>
  <c r="N1111" i="22" l="1"/>
  <c r="O1111" i="22" s="1"/>
  <c r="P1112" i="22"/>
  <c r="N1112" i="22" l="1"/>
  <c r="O1112" i="22" s="1"/>
  <c r="P1113" i="22"/>
  <c r="N1113" i="22" l="1"/>
  <c r="O1113" i="22" s="1"/>
  <c r="P1114" i="22"/>
  <c r="N1114" i="22" l="1"/>
  <c r="O1114" i="22" s="1"/>
  <c r="P1115" i="22"/>
  <c r="N1115" i="22" l="1"/>
  <c r="O1115" i="22" s="1"/>
  <c r="P1116" i="22"/>
  <c r="N1116" i="22" l="1"/>
  <c r="O1116" i="22" s="1"/>
  <c r="P1117" i="22"/>
  <c r="N1117" i="22" l="1"/>
  <c r="O1117" i="22" s="1"/>
  <c r="P1118" i="22"/>
  <c r="N1118" i="22" l="1"/>
  <c r="O1118" i="22" s="1"/>
  <c r="P1119" i="22"/>
  <c r="N1119" i="22" l="1"/>
  <c r="O1119" i="22" s="1"/>
  <c r="P1120" i="22"/>
  <c r="N1120" i="22" l="1"/>
  <c r="O1120" i="22" s="1"/>
  <c r="P1121" i="22"/>
  <c r="N1121" i="22" l="1"/>
  <c r="O1121" i="22" s="1"/>
  <c r="P1122" i="22"/>
  <c r="N1122" i="22" l="1"/>
  <c r="O1122" i="22" s="1"/>
  <c r="P1123" i="22"/>
  <c r="N1123" i="22" l="1"/>
  <c r="O1123" i="22" s="1"/>
  <c r="P1124" i="22"/>
  <c r="N1124" i="22" l="1"/>
  <c r="O1124" i="22" s="1"/>
  <c r="P1125" i="22"/>
  <c r="N1125" i="22" l="1"/>
  <c r="O1125" i="22" s="1"/>
  <c r="P1126" i="22"/>
  <c r="N1126" i="22" l="1"/>
  <c r="O1126" i="22" s="1"/>
  <c r="P1127" i="22"/>
  <c r="N1127" i="22" l="1"/>
  <c r="O1127" i="22" s="1"/>
  <c r="P1128" i="22"/>
  <c r="N1128" i="22" l="1"/>
  <c r="O1128" i="22" s="1"/>
  <c r="P1129" i="22"/>
  <c r="N1129" i="22" l="1"/>
  <c r="O1129" i="22" s="1"/>
  <c r="P1130" i="22"/>
  <c r="N1130" i="22" l="1"/>
  <c r="O1130" i="22" s="1"/>
  <c r="P1131" i="22"/>
  <c r="N1131" i="22" l="1"/>
  <c r="O1131" i="22" s="1"/>
  <c r="P1132" i="22"/>
  <c r="N1132" i="22" l="1"/>
  <c r="O1132" i="22" s="1"/>
  <c r="P1133" i="22"/>
  <c r="N1133" i="22" l="1"/>
  <c r="O1133" i="22" s="1"/>
  <c r="P1134" i="22"/>
  <c r="N1134" i="22" l="1"/>
  <c r="O1134" i="22" s="1"/>
  <c r="P1135" i="22"/>
  <c r="N1135" i="22" l="1"/>
  <c r="O1135" i="22" s="1"/>
  <c r="P1136" i="22"/>
  <c r="N1136" i="22" l="1"/>
  <c r="O1136" i="22" s="1"/>
  <c r="P1137" i="22"/>
  <c r="N1137" i="22" l="1"/>
  <c r="O1137" i="22" s="1"/>
  <c r="P1138" i="22"/>
  <c r="N1138" i="22" l="1"/>
  <c r="O1138" i="22" s="1"/>
  <c r="P1139" i="22"/>
  <c r="N1139" i="22" l="1"/>
  <c r="O1139" i="22" s="1"/>
  <c r="P1140" i="22"/>
  <c r="N1140" i="22" l="1"/>
  <c r="O1140" i="22" s="1"/>
  <c r="P1141" i="22"/>
  <c r="N1141" i="22" l="1"/>
  <c r="O1141" i="22" s="1"/>
  <c r="P1142" i="22"/>
  <c r="N1142" i="22" l="1"/>
  <c r="O1142" i="22" s="1"/>
  <c r="P1143" i="22"/>
  <c r="N1143" i="22" l="1"/>
  <c r="O1143" i="22" s="1"/>
  <c r="P1144" i="22"/>
  <c r="N1144" i="22" l="1"/>
  <c r="O1144" i="22" s="1"/>
  <c r="P1145" i="22"/>
  <c r="N1145" i="22" l="1"/>
  <c r="O1145" i="22" s="1"/>
  <c r="P1146" i="22"/>
  <c r="N1146" i="22" l="1"/>
  <c r="O1146" i="22" s="1"/>
  <c r="P1147" i="22"/>
  <c r="N1147" i="22" l="1"/>
  <c r="O1147" i="22" s="1"/>
  <c r="P1148" i="22"/>
  <c r="N1148" i="22" l="1"/>
  <c r="O1148" i="22" s="1"/>
  <c r="P1149" i="22"/>
  <c r="N1149" i="22" l="1"/>
  <c r="O1149" i="22" s="1"/>
  <c r="P1150" i="22"/>
  <c r="N1150" i="22" l="1"/>
  <c r="O1150" i="22" s="1"/>
  <c r="P1151" i="22"/>
  <c r="N1151" i="22" l="1"/>
  <c r="O1151" i="22" s="1"/>
  <c r="P1152" i="22"/>
  <c r="N1152" i="22" l="1"/>
  <c r="O1152" i="22" s="1"/>
  <c r="P1153" i="22"/>
  <c r="N1153" i="22" l="1"/>
  <c r="O1153" i="22" s="1"/>
  <c r="P1154" i="22"/>
  <c r="N1154" i="22" l="1"/>
  <c r="O1154" i="22" s="1"/>
  <c r="P1155" i="22"/>
  <c r="N1155" i="22" l="1"/>
  <c r="O1155" i="22" s="1"/>
  <c r="P1156" i="22"/>
  <c r="N1156" i="22" l="1"/>
  <c r="O1156" i="22" s="1"/>
  <c r="P1157" i="22"/>
  <c r="N1157" i="22" l="1"/>
  <c r="O1157" i="22" s="1"/>
  <c r="P1158" i="22"/>
  <c r="N1158" i="22" l="1"/>
  <c r="O1158" i="22" s="1"/>
  <c r="P1159" i="22"/>
  <c r="N1159" i="22" l="1"/>
  <c r="O1159" i="22" s="1"/>
  <c r="P1160" i="22"/>
  <c r="N1160" i="22" l="1"/>
  <c r="O1160" i="22" s="1"/>
  <c r="P1161" i="22"/>
  <c r="N1161" i="22" l="1"/>
  <c r="O1161" i="22" s="1"/>
  <c r="P1162" i="22"/>
  <c r="N1162" i="22" l="1"/>
  <c r="O1162" i="22" s="1"/>
  <c r="P1163" i="22"/>
  <c r="N1163" i="22" l="1"/>
  <c r="O1163" i="22" s="1"/>
  <c r="P1164" i="22"/>
  <c r="N1164" i="22" l="1"/>
  <c r="O1164" i="22" s="1"/>
  <c r="P1165" i="22"/>
  <c r="N1165" i="22" l="1"/>
  <c r="O1165" i="22" s="1"/>
  <c r="P1166" i="22"/>
  <c r="N1166" i="22" l="1"/>
  <c r="O1166" i="22" s="1"/>
  <c r="P1167" i="22"/>
  <c r="N1167" i="22" l="1"/>
  <c r="O1167" i="22" s="1"/>
  <c r="P1168" i="22"/>
  <c r="N1168" i="22" l="1"/>
  <c r="O1168" i="22" s="1"/>
  <c r="P1169" i="22"/>
  <c r="N1169" i="22" l="1"/>
  <c r="O1169" i="22" s="1"/>
  <c r="P1170" i="22"/>
  <c r="N1170" i="22" l="1"/>
  <c r="O1170" i="22" s="1"/>
  <c r="P1171" i="22"/>
  <c r="N1171" i="22" l="1"/>
  <c r="O1171" i="22" s="1"/>
  <c r="P1172" i="22"/>
  <c r="N1172" i="22" l="1"/>
  <c r="O1172" i="22" s="1"/>
  <c r="P1173" i="22"/>
  <c r="N1173" i="22" l="1"/>
  <c r="O1173" i="22" s="1"/>
  <c r="P1174" i="22"/>
  <c r="N1174" i="22" l="1"/>
  <c r="O1174" i="22" s="1"/>
  <c r="P1175" i="22"/>
  <c r="N1175" i="22" l="1"/>
  <c r="O1175" i="22" s="1"/>
  <c r="P1176" i="22"/>
  <c r="N1176" i="22" l="1"/>
  <c r="O1176" i="22" s="1"/>
  <c r="P1177" i="22"/>
  <c r="N1177" i="22" l="1"/>
  <c r="O1177" i="22" s="1"/>
  <c r="P1178" i="22"/>
  <c r="N1178" i="22" l="1"/>
  <c r="O1178" i="22" s="1"/>
  <c r="P1179" i="22"/>
  <c r="N1179" i="22" l="1"/>
  <c r="O1179" i="22" s="1"/>
  <c r="P1180" i="22"/>
  <c r="N1180" i="22" l="1"/>
  <c r="O1180" i="22" s="1"/>
  <c r="P1181" i="22"/>
  <c r="N1181" i="22" l="1"/>
  <c r="O1181" i="22" s="1"/>
  <c r="P1182" i="22"/>
  <c r="N1182" i="22" l="1"/>
  <c r="O1182" i="22" s="1"/>
  <c r="P1183" i="22"/>
  <c r="N1183" i="22" l="1"/>
  <c r="O1183" i="22" s="1"/>
  <c r="P1184" i="22"/>
  <c r="N1184" i="22" l="1"/>
  <c r="O1184" i="22" s="1"/>
  <c r="P1185" i="22"/>
  <c r="N1185" i="22" l="1"/>
  <c r="O1185" i="22" s="1"/>
  <c r="P1186" i="22"/>
  <c r="N1186" i="22" l="1"/>
  <c r="O1186" i="22" s="1"/>
  <c r="P1187" i="22"/>
  <c r="N1187" i="22" l="1"/>
  <c r="O1187" i="22" s="1"/>
  <c r="P1188" i="22"/>
  <c r="N1188" i="22" l="1"/>
  <c r="O1188" i="22" s="1"/>
  <c r="P1189" i="22"/>
  <c r="N1189" i="22" l="1"/>
  <c r="O1189" i="22" s="1"/>
  <c r="P1190" i="22"/>
  <c r="N1190" i="22" l="1"/>
  <c r="O1190" i="22" s="1"/>
  <c r="P1191" i="22"/>
  <c r="N1191" i="22" l="1"/>
  <c r="O1191" i="22" s="1"/>
  <c r="P1192" i="22"/>
  <c r="N1192" i="22" l="1"/>
  <c r="O1192" i="22" s="1"/>
  <c r="P1193" i="22"/>
  <c r="N1193" i="22" l="1"/>
  <c r="O1193" i="22" s="1"/>
  <c r="P1194" i="22"/>
  <c r="N1194" i="22" l="1"/>
  <c r="O1194" i="22" s="1"/>
  <c r="P1195" i="22"/>
  <c r="N1195" i="22" l="1"/>
  <c r="O1195" i="22" s="1"/>
  <c r="P1196" i="22"/>
  <c r="N1196" i="22" l="1"/>
  <c r="O1196" i="22" s="1"/>
  <c r="P1197" i="22"/>
  <c r="N1197" i="22" l="1"/>
  <c r="O1197" i="22" s="1"/>
  <c r="P1198" i="22"/>
  <c r="N1198" i="22" l="1"/>
  <c r="O1198" i="22" s="1"/>
  <c r="P1199" i="22"/>
  <c r="N1199" i="22" l="1"/>
  <c r="O1199" i="22" s="1"/>
  <c r="P1200" i="22"/>
  <c r="N1200" i="22" l="1"/>
  <c r="O1200" i="22" s="1"/>
  <c r="P1201" i="22"/>
  <c r="N1201" i="22" l="1"/>
  <c r="O1201" i="22" s="1"/>
  <c r="P1202" i="22"/>
  <c r="N1202" i="22" l="1"/>
  <c r="O1202" i="22" s="1"/>
  <c r="P1203" i="22"/>
  <c r="N1203" i="22" l="1"/>
  <c r="O1203" i="22" s="1"/>
  <c r="P1204" i="22"/>
  <c r="N1204" i="22" l="1"/>
  <c r="O1204" i="22" s="1"/>
  <c r="P1205" i="22"/>
  <c r="N1205" i="22" l="1"/>
  <c r="O1205" i="22" s="1"/>
  <c r="P1206" i="22"/>
  <c r="N1206" i="22" l="1"/>
  <c r="O1206" i="22" s="1"/>
  <c r="P1207" i="22"/>
  <c r="N1207" i="22" l="1"/>
  <c r="O1207" i="22" s="1"/>
  <c r="P1208" i="22"/>
  <c r="N1208" i="22" l="1"/>
  <c r="O1208" i="22" s="1"/>
  <c r="P1209" i="22"/>
  <c r="N1209" i="22" l="1"/>
  <c r="O1209" i="22" s="1"/>
  <c r="P1210" i="22"/>
  <c r="N1210" i="22" l="1"/>
  <c r="O1210" i="22" s="1"/>
  <c r="P1211" i="22"/>
  <c r="N1211" i="22" l="1"/>
  <c r="O1211" i="22" s="1"/>
  <c r="P1212" i="22"/>
  <c r="N1212" i="22" l="1"/>
  <c r="O1212" i="22" s="1"/>
  <c r="P1213" i="22"/>
  <c r="N1213" i="22" l="1"/>
  <c r="O1213" i="22" s="1"/>
  <c r="P1214" i="22"/>
  <c r="N1214" i="22" l="1"/>
  <c r="O1214" i="22" s="1"/>
  <c r="P1215" i="22"/>
  <c r="N1215" i="22" l="1"/>
  <c r="O1215" i="22" s="1"/>
  <c r="P1216" i="22"/>
  <c r="N1216" i="22" l="1"/>
  <c r="O1216" i="22" s="1"/>
  <c r="P1217" i="22"/>
  <c r="N1217" i="22" l="1"/>
  <c r="O1217" i="22" s="1"/>
  <c r="P1218" i="22"/>
  <c r="N1218" i="22" l="1"/>
  <c r="O1218" i="22" s="1"/>
  <c r="P1219" i="22"/>
  <c r="N1219" i="22" l="1"/>
  <c r="O1219" i="22" s="1"/>
  <c r="P1220" i="22"/>
  <c r="N1220" i="22" l="1"/>
  <c r="O1220" i="22" s="1"/>
  <c r="P1221" i="22"/>
  <c r="N1221" i="22" l="1"/>
  <c r="O1221" i="22" s="1"/>
  <c r="P1222" i="22"/>
  <c r="N1222" i="22" l="1"/>
  <c r="O1222" i="22" s="1"/>
  <c r="P1223" i="22"/>
  <c r="N1223" i="22" l="1"/>
  <c r="O1223" i="22" s="1"/>
  <c r="P1224" i="22"/>
  <c r="N1224" i="22" l="1"/>
  <c r="O1224" i="22" s="1"/>
  <c r="P1225" i="22"/>
  <c r="N1225" i="22" l="1"/>
  <c r="O1225" i="22" s="1"/>
  <c r="P1226" i="22"/>
  <c r="N1226" i="22" l="1"/>
  <c r="O1226" i="22" s="1"/>
  <c r="P1227" i="22"/>
  <c r="N1227" i="22" l="1"/>
  <c r="O1227" i="22" s="1"/>
  <c r="P1228" i="22"/>
  <c r="N1228" i="22" l="1"/>
  <c r="O1228" i="22" s="1"/>
  <c r="P1229" i="22"/>
  <c r="N1229" i="22" l="1"/>
  <c r="O1229" i="22" s="1"/>
  <c r="P1230" i="22"/>
  <c r="N1230" i="22" l="1"/>
  <c r="O1230" i="22" s="1"/>
  <c r="P1231" i="22"/>
  <c r="N1231" i="22" l="1"/>
  <c r="O1231" i="22" s="1"/>
  <c r="P1232" i="22"/>
  <c r="N1232" i="22" l="1"/>
  <c r="O1232" i="22" s="1"/>
  <c r="P1233" i="22"/>
  <c r="N1233" i="22" l="1"/>
  <c r="O1233" i="22" s="1"/>
  <c r="P1234" i="22"/>
  <c r="N1234" i="22" l="1"/>
  <c r="O1234" i="22" s="1"/>
  <c r="P1235" i="22"/>
  <c r="N1235" i="22" l="1"/>
  <c r="O1235" i="22" s="1"/>
  <c r="P1236" i="22"/>
  <c r="N1236" i="22" l="1"/>
  <c r="O1236" i="22" s="1"/>
  <c r="P1237" i="22"/>
  <c r="N1237" i="22" l="1"/>
  <c r="O1237" i="22" s="1"/>
  <c r="P1238" i="22"/>
  <c r="N1238" i="22" l="1"/>
  <c r="O1238" i="22" s="1"/>
  <c r="P1239" i="22"/>
  <c r="N1239" i="22" l="1"/>
  <c r="O1239" i="22" s="1"/>
  <c r="P1240" i="22"/>
  <c r="N1240" i="22" l="1"/>
  <c r="O1240" i="22" s="1"/>
  <c r="P1241" i="22"/>
  <c r="N1241" i="22" l="1"/>
  <c r="O1241" i="22" s="1"/>
  <c r="P1242" i="22"/>
  <c r="N1242" i="22" l="1"/>
  <c r="O1242" i="22" s="1"/>
  <c r="P1243" i="22"/>
  <c r="N1243" i="22" l="1"/>
  <c r="O1243" i="22" s="1"/>
  <c r="P1244" i="22"/>
  <c r="N1244" i="22" l="1"/>
  <c r="O1244" i="22" s="1"/>
  <c r="P1245" i="22"/>
  <c r="N1245" i="22" l="1"/>
  <c r="O1245" i="22" s="1"/>
  <c r="P1246" i="22"/>
  <c r="N1246" i="22" l="1"/>
  <c r="O1246" i="22" s="1"/>
  <c r="P1247" i="22"/>
  <c r="N1247" i="22" l="1"/>
  <c r="O1247" i="22" s="1"/>
  <c r="P1248" i="22"/>
  <c r="N1248" i="22" l="1"/>
  <c r="O1248" i="22" s="1"/>
  <c r="P1249" i="22"/>
  <c r="N1249" i="22" l="1"/>
  <c r="O1249" i="22" s="1"/>
  <c r="P1250" i="22"/>
  <c r="N1250" i="22" l="1"/>
  <c r="O1250" i="22" s="1"/>
  <c r="P1251" i="22"/>
  <c r="N1251" i="22" l="1"/>
  <c r="O1251" i="22" s="1"/>
  <c r="P1252" i="22"/>
  <c r="N1252" i="22" l="1"/>
  <c r="O1252" i="22" s="1"/>
  <c r="P1253" i="22"/>
  <c r="N1253" i="22" l="1"/>
  <c r="O1253" i="22" s="1"/>
  <c r="P1254" i="22"/>
  <c r="N1254" i="22" l="1"/>
  <c r="O1254" i="22" s="1"/>
  <c r="P1255" i="22"/>
  <c r="N1255" i="22" l="1"/>
  <c r="O1255" i="22" s="1"/>
  <c r="P1256" i="22"/>
  <c r="N1256" i="22" l="1"/>
  <c r="O1256" i="22" s="1"/>
  <c r="P1257" i="22"/>
  <c r="O1257" i="22" l="1"/>
  <c r="N1257" i="22"/>
  <c r="P1258" i="22"/>
  <c r="N1258" i="22" l="1"/>
  <c r="O1258" i="22" s="1"/>
  <c r="P1259" i="22"/>
  <c r="N1259" i="22" l="1"/>
  <c r="O1259" i="22" s="1"/>
  <c r="P1260" i="22"/>
  <c r="N1260" i="22" l="1"/>
  <c r="O1260" i="22" s="1"/>
  <c r="P1261" i="22"/>
  <c r="N1261" i="22" l="1"/>
  <c r="O1261" i="22" s="1"/>
  <c r="P1262" i="22"/>
  <c r="N1262" i="22" l="1"/>
  <c r="O1262" i="22" s="1"/>
  <c r="P1263" i="22"/>
  <c r="N1263" i="22" l="1"/>
  <c r="O1263" i="22" s="1"/>
  <c r="P1264" i="22"/>
  <c r="N1264" i="22" l="1"/>
  <c r="O1264" i="22" s="1"/>
  <c r="P1265" i="22"/>
  <c r="N1265" i="22" l="1"/>
  <c r="O1265" i="22" s="1"/>
  <c r="P1266" i="22"/>
  <c r="N1266" i="22" l="1"/>
  <c r="O1266" i="22" s="1"/>
  <c r="P1267" i="22"/>
  <c r="N1267" i="22" l="1"/>
  <c r="O1267" i="22" s="1"/>
  <c r="P1268" i="22"/>
  <c r="N1268" i="22" l="1"/>
  <c r="O1268" i="22" s="1"/>
  <c r="P1269" i="22"/>
  <c r="N1269" i="22" l="1"/>
  <c r="O1269" i="22" s="1"/>
  <c r="P1270" i="22"/>
  <c r="N1270" i="22" l="1"/>
  <c r="O1270" i="22" s="1"/>
  <c r="P1271" i="22"/>
  <c r="N1271" i="22" l="1"/>
  <c r="O1271" i="22" s="1"/>
  <c r="P1272" i="22"/>
  <c r="N1272" i="22" l="1"/>
  <c r="O1272" i="22" s="1"/>
  <c r="P1273" i="22"/>
  <c r="N1273" i="22" l="1"/>
  <c r="O1273" i="22" s="1"/>
  <c r="P1274" i="22"/>
  <c r="N1274" i="22" l="1"/>
  <c r="O1274" i="22" s="1"/>
  <c r="P1275" i="22"/>
  <c r="N1275" i="22" l="1"/>
  <c r="O1275" i="22" s="1"/>
  <c r="P1276" i="22"/>
  <c r="N1276" i="22" l="1"/>
  <c r="O1276" i="22" s="1"/>
  <c r="P1277" i="22"/>
  <c r="N1277" i="22" l="1"/>
  <c r="O1277" i="22" s="1"/>
  <c r="P1278" i="22"/>
  <c r="N1278" i="22" l="1"/>
  <c r="O1278" i="22" s="1"/>
  <c r="P1279" i="22"/>
  <c r="N1279" i="22" l="1"/>
  <c r="O1279" i="22" s="1"/>
  <c r="P1280" i="22"/>
  <c r="N1280" i="22" l="1"/>
  <c r="O1280" i="22" s="1"/>
  <c r="P1281" i="22"/>
  <c r="N1281" i="22" l="1"/>
  <c r="O1281" i="22" s="1"/>
  <c r="P1282" i="22"/>
  <c r="N1282" i="22" l="1"/>
  <c r="O1282" i="22" s="1"/>
  <c r="P1283" i="22"/>
  <c r="N1283" i="22" l="1"/>
  <c r="O1283" i="22" s="1"/>
  <c r="P1284" i="22"/>
  <c r="N1284" i="22" l="1"/>
  <c r="O1284" i="22" s="1"/>
  <c r="P1285" i="22"/>
  <c r="N1285" i="22" l="1"/>
  <c r="O1285" i="22" s="1"/>
  <c r="P1286" i="22"/>
  <c r="N1286" i="22" l="1"/>
  <c r="O1286" i="22" s="1"/>
  <c r="P1287" i="22"/>
  <c r="N1287" i="22" l="1"/>
  <c r="O1287" i="22" s="1"/>
  <c r="P1288" i="22"/>
  <c r="N1288" i="22" l="1"/>
  <c r="O1288" i="22" s="1"/>
  <c r="P1289" i="22"/>
  <c r="N1289" i="22" l="1"/>
  <c r="O1289" i="22" s="1"/>
  <c r="P1290" i="22"/>
  <c r="N1290" i="22" l="1"/>
  <c r="O1290" i="22" s="1"/>
  <c r="P1291" i="22"/>
  <c r="N1291" i="22" l="1"/>
  <c r="O1291" i="22" s="1"/>
  <c r="P1292" i="22"/>
  <c r="N1292" i="22" l="1"/>
  <c r="O1292" i="22" s="1"/>
  <c r="P1293" i="22"/>
  <c r="N1293" i="22" l="1"/>
  <c r="O1293" i="22" s="1"/>
  <c r="P1294" i="22"/>
  <c r="N1294" i="22" l="1"/>
  <c r="O1294" i="22" s="1"/>
  <c r="P1295" i="22"/>
  <c r="N1295" i="22" l="1"/>
  <c r="O1295" i="22" s="1"/>
  <c r="P1296" i="22"/>
  <c r="N1296" i="22" l="1"/>
  <c r="O1296" i="22" s="1"/>
  <c r="P1297" i="22"/>
  <c r="N1297" i="22" l="1"/>
  <c r="O1297" i="22" s="1"/>
  <c r="P1298" i="22"/>
  <c r="N1298" i="22" l="1"/>
  <c r="O1298" i="22" s="1"/>
  <c r="P1299" i="22"/>
  <c r="N1299" i="22" l="1"/>
  <c r="O1299" i="22" s="1"/>
  <c r="P1300" i="22"/>
  <c r="N1300" i="22" l="1"/>
  <c r="O1300" i="22" s="1"/>
  <c r="P1301" i="22"/>
  <c r="N1301" i="22" l="1"/>
  <c r="O1301" i="22" s="1"/>
  <c r="P1302" i="22"/>
  <c r="N1302" i="22" l="1"/>
  <c r="O1302" i="22" s="1"/>
  <c r="P1303" i="22"/>
  <c r="N1303" i="22" l="1"/>
  <c r="O1303" i="22" s="1"/>
  <c r="P1304" i="22"/>
  <c r="N1304" i="22" l="1"/>
  <c r="O1304" i="22" s="1"/>
  <c r="P1305" i="22"/>
  <c r="N1305" i="22" l="1"/>
  <c r="O1305" i="22" s="1"/>
  <c r="P1306" i="22"/>
  <c r="N1306" i="22" l="1"/>
  <c r="O1306" i="22" s="1"/>
  <c r="P1307" i="22"/>
  <c r="N1307" i="22" l="1"/>
  <c r="O1307" i="22" s="1"/>
  <c r="P1308" i="22"/>
  <c r="N1308" i="22" l="1"/>
  <c r="O1308" i="22" s="1"/>
  <c r="P1309" i="22"/>
  <c r="N1309" i="22" l="1"/>
  <c r="O1309" i="22" s="1"/>
  <c r="P1310" i="22"/>
  <c r="N1310" i="22" l="1"/>
  <c r="O1310" i="22" s="1"/>
  <c r="P1311" i="22"/>
  <c r="N1311" i="22" l="1"/>
  <c r="O1311" i="22" s="1"/>
  <c r="P1312" i="22"/>
  <c r="N1312" i="22" l="1"/>
  <c r="O1312" i="22" s="1"/>
  <c r="P1313" i="22"/>
  <c r="N1313" i="22" l="1"/>
  <c r="O1313" i="22" s="1"/>
  <c r="P1314" i="22"/>
  <c r="O1314" i="22" l="1"/>
  <c r="N1314" i="22"/>
  <c r="P1315" i="22"/>
  <c r="N1315" i="22" l="1"/>
  <c r="O1315" i="22" s="1"/>
  <c r="P1316" i="22"/>
  <c r="N1316" i="22" l="1"/>
  <c r="O1316" i="22" s="1"/>
  <c r="P1317" i="22"/>
  <c r="N1317" i="22" l="1"/>
  <c r="O1317" i="22" s="1"/>
  <c r="P1318" i="22"/>
  <c r="N1318" i="22" l="1"/>
  <c r="O1318" i="22" s="1"/>
  <c r="P1319" i="22"/>
  <c r="N1319" i="22" l="1"/>
  <c r="O1319" i="22" s="1"/>
  <c r="P1320" i="22"/>
  <c r="N1320" i="22" l="1"/>
  <c r="O1320" i="22" s="1"/>
  <c r="P1321" i="22"/>
  <c r="N1321" i="22" l="1"/>
  <c r="O1321" i="22" s="1"/>
  <c r="P1322" i="22"/>
  <c r="N1322" i="22" l="1"/>
  <c r="O1322" i="22" s="1"/>
  <c r="P1323" i="22"/>
  <c r="N1323" i="22" l="1"/>
  <c r="O1323" i="22" s="1"/>
  <c r="P1324" i="22"/>
  <c r="N1324" i="22" l="1"/>
  <c r="O1324" i="22" s="1"/>
  <c r="P1325" i="22"/>
  <c r="N1325" i="22" l="1"/>
  <c r="O1325" i="22" s="1"/>
  <c r="P1326" i="22"/>
  <c r="N1326" i="22" l="1"/>
  <c r="O1326" i="22" s="1"/>
  <c r="P1327" i="22"/>
  <c r="N1327" i="22" l="1"/>
  <c r="O1327" i="22" s="1"/>
  <c r="P1328" i="22"/>
  <c r="N1328" i="22" l="1"/>
  <c r="O1328" i="22" s="1"/>
  <c r="P1329" i="22"/>
  <c r="N1329" i="22" l="1"/>
  <c r="O1329" i="22" s="1"/>
  <c r="P1330" i="22"/>
  <c r="N1330" i="22" l="1"/>
  <c r="O1330" i="22" s="1"/>
  <c r="P1331" i="22"/>
  <c r="N1331" i="22" l="1"/>
  <c r="O1331" i="22" s="1"/>
  <c r="P1332" i="22"/>
  <c r="N1332" i="22" l="1"/>
  <c r="O1332" i="22" s="1"/>
  <c r="P1333" i="22"/>
  <c r="N1333" i="22" l="1"/>
  <c r="O1333" i="22" s="1"/>
  <c r="P1334" i="22"/>
  <c r="N1334" i="22" l="1"/>
  <c r="O1334" i="22" s="1"/>
  <c r="P1335" i="22"/>
  <c r="N1335" i="22" l="1"/>
  <c r="O1335" i="22" s="1"/>
  <c r="P1336" i="22"/>
  <c r="N1336" i="22" l="1"/>
  <c r="O1336" i="22" s="1"/>
  <c r="P1337" i="22"/>
  <c r="N1337" i="22" l="1"/>
  <c r="O1337" i="22" s="1"/>
  <c r="P1338" i="22"/>
  <c r="N1338" i="22" l="1"/>
  <c r="O1338" i="22" s="1"/>
  <c r="P1339" i="22"/>
  <c r="N1339" i="22" l="1"/>
  <c r="O1339" i="22" s="1"/>
  <c r="P1340" i="22"/>
  <c r="N1340" i="22" l="1"/>
  <c r="O1340" i="22" s="1"/>
  <c r="P1341" i="22"/>
  <c r="N1341" i="22" l="1"/>
  <c r="O1341" i="22" s="1"/>
  <c r="P1342" i="22"/>
  <c r="N1342" i="22" l="1"/>
  <c r="O1342" i="22" s="1"/>
  <c r="P1343" i="22"/>
  <c r="N1343" i="22" l="1"/>
  <c r="O1343" i="22" s="1"/>
  <c r="P1344" i="22"/>
  <c r="N1344" i="22" l="1"/>
  <c r="O1344" i="22" s="1"/>
  <c r="P1345" i="22"/>
  <c r="N1345" i="22" l="1"/>
  <c r="O1345" i="22" s="1"/>
  <c r="P1346" i="22"/>
  <c r="N1346" i="22" l="1"/>
  <c r="O1346" i="22" s="1"/>
  <c r="P1347" i="22"/>
  <c r="N1347" i="22" l="1"/>
  <c r="O1347" i="22" s="1"/>
  <c r="P1348" i="22"/>
  <c r="N1348" i="22" l="1"/>
  <c r="O1348" i="22" s="1"/>
  <c r="P1349" i="22"/>
  <c r="N1349" i="22" l="1"/>
  <c r="O1349" i="22" s="1"/>
  <c r="P1350" i="22"/>
  <c r="N1350" i="22" l="1"/>
  <c r="O1350" i="22" s="1"/>
  <c r="P1351" i="22"/>
  <c r="N1351" i="22" l="1"/>
  <c r="O1351" i="22" s="1"/>
  <c r="P1352" i="22"/>
  <c r="N1352" i="22" l="1"/>
  <c r="O1352" i="22" s="1"/>
  <c r="P1353" i="22"/>
  <c r="N1353" i="22" l="1"/>
  <c r="O1353" i="22" s="1"/>
  <c r="P1354" i="22"/>
  <c r="N1354" i="22" l="1"/>
  <c r="O1354" i="22" s="1"/>
  <c r="P1355" i="22"/>
  <c r="N1355" i="22" l="1"/>
  <c r="O1355" i="22" s="1"/>
  <c r="P1356" i="22"/>
  <c r="N1356" i="22" l="1"/>
  <c r="O1356" i="22" s="1"/>
  <c r="P1357" i="22"/>
  <c r="N1357" i="22" l="1"/>
  <c r="O1357" i="22" s="1"/>
  <c r="P1358" i="22"/>
  <c r="N1358" i="22" l="1"/>
  <c r="O1358" i="22" s="1"/>
  <c r="P1359" i="22"/>
  <c r="N1359" i="22" l="1"/>
  <c r="O1359" i="22" s="1"/>
  <c r="P1360" i="22"/>
  <c r="N1360" i="22" l="1"/>
  <c r="O1360" i="22" s="1"/>
  <c r="P1361" i="22"/>
  <c r="N1361" i="22" l="1"/>
  <c r="O1361" i="22" s="1"/>
  <c r="P1362" i="22"/>
  <c r="N1362" i="22" l="1"/>
  <c r="O1362" i="22" s="1"/>
  <c r="P1363" i="22"/>
  <c r="N1363" i="22" l="1"/>
  <c r="O1363" i="22" s="1"/>
  <c r="P1364" i="22"/>
  <c r="N1364" i="22" l="1"/>
  <c r="O1364" i="22" s="1"/>
  <c r="P1365" i="22"/>
  <c r="N1365" i="22" l="1"/>
  <c r="O1365" i="22" s="1"/>
  <c r="P1366" i="22"/>
  <c r="N1366" i="22" l="1"/>
  <c r="O1366" i="22" s="1"/>
  <c r="P1367" i="22"/>
  <c r="N1367" i="22" l="1"/>
  <c r="O1367" i="22" s="1"/>
  <c r="P1368" i="22"/>
  <c r="N1368" i="22" l="1"/>
  <c r="O1368" i="22" s="1"/>
  <c r="P1369" i="22"/>
  <c r="N1369" i="22" l="1"/>
  <c r="O1369" i="22" s="1"/>
  <c r="P1370" i="22"/>
  <c r="N1370" i="22" l="1"/>
  <c r="O1370" i="22" s="1"/>
  <c r="P1371" i="22"/>
  <c r="N1371" i="22" l="1"/>
  <c r="O1371" i="22" s="1"/>
  <c r="P1372" i="22"/>
  <c r="N1372" i="22" l="1"/>
  <c r="O1372" i="22" s="1"/>
  <c r="P1373" i="22"/>
  <c r="N1373" i="22" l="1"/>
  <c r="O1373" i="22" s="1"/>
  <c r="P1374" i="22"/>
  <c r="N1374" i="22" l="1"/>
  <c r="O1374" i="22" s="1"/>
  <c r="P1375" i="22"/>
  <c r="N1375" i="22" l="1"/>
  <c r="O1375" i="22" s="1"/>
  <c r="P1376" i="22"/>
  <c r="N1376" i="22" l="1"/>
  <c r="O1376" i="22" s="1"/>
  <c r="P1377" i="22"/>
  <c r="N1377" i="22" l="1"/>
  <c r="O1377" i="22" s="1"/>
  <c r="P1378" i="22"/>
  <c r="N1378" i="22" l="1"/>
  <c r="O1378" i="22" s="1"/>
  <c r="P1379" i="22"/>
  <c r="N1379" i="22" l="1"/>
  <c r="O1379" i="22" s="1"/>
  <c r="P1380" i="22"/>
  <c r="N1380" i="22" l="1"/>
  <c r="O1380" i="22" s="1"/>
  <c r="P1381" i="22"/>
  <c r="N1381" i="22" l="1"/>
  <c r="O1381" i="22" s="1"/>
  <c r="P1382" i="22"/>
  <c r="N1382" i="22" l="1"/>
  <c r="O1382" i="22" s="1"/>
  <c r="P1383" i="22"/>
  <c r="N1383" i="22" l="1"/>
  <c r="O1383" i="22" s="1"/>
  <c r="P1384" i="22"/>
  <c r="N1384" i="22" l="1"/>
  <c r="O1384" i="22" s="1"/>
  <c r="P1385" i="22"/>
  <c r="N1385" i="22" l="1"/>
  <c r="O1385" i="22" s="1"/>
  <c r="P1386" i="22"/>
  <c r="N1386" i="22" l="1"/>
  <c r="O1386" i="22" s="1"/>
  <c r="P1387" i="22"/>
  <c r="N1387" i="22" l="1"/>
  <c r="O1387" i="22" s="1"/>
  <c r="P1388" i="22"/>
  <c r="N1388" i="22" l="1"/>
  <c r="O1388" i="22" s="1"/>
  <c r="P1389" i="22"/>
  <c r="N1389" i="22" l="1"/>
  <c r="O1389" i="22" s="1"/>
  <c r="P1390" i="22"/>
  <c r="N1390" i="22" l="1"/>
  <c r="O1390" i="22" s="1"/>
  <c r="P1391" i="22"/>
  <c r="N1391" i="22" l="1"/>
  <c r="O1391" i="22" s="1"/>
  <c r="P1392" i="22"/>
  <c r="N1392" i="22" l="1"/>
  <c r="O1392" i="22" s="1"/>
  <c r="P1393" i="22"/>
  <c r="N1393" i="22" l="1"/>
  <c r="O1393" i="22" s="1"/>
  <c r="P1394" i="22"/>
  <c r="N1394" i="22" l="1"/>
  <c r="O1394" i="22" s="1"/>
  <c r="P1395" i="22"/>
  <c r="N1395" i="22" l="1"/>
  <c r="O1395" i="22" s="1"/>
  <c r="P1396" i="22"/>
  <c r="N1396" i="22" l="1"/>
  <c r="O1396" i="22" s="1"/>
  <c r="P1397" i="22"/>
  <c r="N1397" i="22" l="1"/>
  <c r="O1397" i="22" s="1"/>
  <c r="P1398" i="22"/>
  <c r="N1398" i="22" l="1"/>
  <c r="O1398" i="22" s="1"/>
  <c r="P1399" i="22"/>
  <c r="N1399" i="22" l="1"/>
  <c r="O1399" i="22" s="1"/>
  <c r="P1400" i="22"/>
  <c r="N1400" i="22" l="1"/>
  <c r="O1400" i="22" s="1"/>
  <c r="P1401" i="22"/>
  <c r="N1401" i="22" l="1"/>
  <c r="O1401" i="22" s="1"/>
  <c r="P1402" i="22"/>
  <c r="N1402" i="22" l="1"/>
  <c r="O1402" i="22" s="1"/>
  <c r="P1403" i="22"/>
  <c r="N1403" i="22" l="1"/>
  <c r="O1403" i="22" s="1"/>
  <c r="P1404" i="22"/>
  <c r="N1404" i="22" l="1"/>
  <c r="O1404" i="22" s="1"/>
  <c r="P1405" i="22"/>
  <c r="N1405" i="22" l="1"/>
  <c r="O1405" i="22" s="1"/>
  <c r="P1406" i="22"/>
  <c r="N1406" i="22" l="1"/>
  <c r="O1406" i="22" s="1"/>
  <c r="P1407" i="22"/>
  <c r="N1407" i="22" l="1"/>
  <c r="O1407" i="22" s="1"/>
  <c r="P1408" i="22"/>
  <c r="N1408" i="22" l="1"/>
  <c r="O1408" i="22" s="1"/>
  <c r="P1409" i="22"/>
  <c r="N1409" i="22" l="1"/>
  <c r="O1409" i="22" s="1"/>
  <c r="P1410" i="22"/>
  <c r="N1410" i="22" l="1"/>
  <c r="O1410" i="22" s="1"/>
  <c r="P1411" i="22"/>
  <c r="N1411" i="22" l="1"/>
  <c r="O1411" i="22" s="1"/>
  <c r="P1412" i="22"/>
  <c r="N1412" i="22" l="1"/>
  <c r="O1412" i="22" s="1"/>
  <c r="P1413" i="22"/>
  <c r="N1413" i="22" l="1"/>
  <c r="O1413" i="22" s="1"/>
  <c r="P1414" i="22"/>
  <c r="N1414" i="22" l="1"/>
  <c r="O1414" i="22" s="1"/>
  <c r="P1415" i="22"/>
  <c r="N1415" i="22" l="1"/>
  <c r="O1415" i="22" s="1"/>
  <c r="P1416" i="22"/>
  <c r="N1416" i="22" l="1"/>
  <c r="O1416" i="22" s="1"/>
  <c r="P1417" i="22"/>
  <c r="N1417" i="22" l="1"/>
  <c r="O1417" i="22" s="1"/>
  <c r="P1418" i="22"/>
  <c r="N1418" i="22" l="1"/>
  <c r="O1418" i="22" s="1"/>
  <c r="P1419" i="22"/>
  <c r="N1419" i="22" l="1"/>
  <c r="O1419" i="22" s="1"/>
  <c r="P1420" i="22"/>
  <c r="N1420" i="22" l="1"/>
  <c r="O1420" i="22" s="1"/>
  <c r="P1421" i="22"/>
  <c r="N1421" i="22" l="1"/>
  <c r="O1421" i="22" s="1"/>
  <c r="P1422" i="22"/>
  <c r="N1422" i="22" l="1"/>
  <c r="O1422" i="22" s="1"/>
  <c r="P1423" i="22"/>
  <c r="N1423" i="22" l="1"/>
  <c r="O1423" i="22" s="1"/>
  <c r="P1424" i="22"/>
  <c r="N1424" i="22" l="1"/>
  <c r="O1424" i="22" s="1"/>
  <c r="P1425" i="22"/>
  <c r="N1425" i="22" l="1"/>
  <c r="O1425" i="22" s="1"/>
  <c r="P1426" i="22"/>
  <c r="N1426" i="22" l="1"/>
  <c r="O1426" i="22" s="1"/>
  <c r="P1427" i="22"/>
  <c r="N1427" i="22" l="1"/>
  <c r="O1427" i="22" s="1"/>
  <c r="P1428" i="22"/>
  <c r="N1428" i="22" l="1"/>
  <c r="O1428" i="22" s="1"/>
  <c r="P1429" i="22"/>
  <c r="N1429" i="22" l="1"/>
  <c r="O1429" i="22" s="1"/>
  <c r="P1430" i="22"/>
  <c r="N1430" i="22" l="1"/>
  <c r="O1430" i="22" s="1"/>
  <c r="P1431" i="22"/>
  <c r="N1431" i="22" l="1"/>
  <c r="O1431" i="22" s="1"/>
  <c r="P1432" i="22"/>
  <c r="N1432" i="22" l="1"/>
  <c r="O1432" i="22" s="1"/>
  <c r="P1433" i="22"/>
  <c r="N1433" i="22" l="1"/>
  <c r="O1433" i="22" s="1"/>
  <c r="P1434" i="22"/>
  <c r="N1434" i="22" l="1"/>
  <c r="O1434" i="22" s="1"/>
  <c r="P1435" i="22"/>
  <c r="N1435" i="22" l="1"/>
  <c r="O1435" i="22" s="1"/>
  <c r="P1436" i="22"/>
  <c r="N1436" i="22" l="1"/>
  <c r="O1436" i="22" s="1"/>
  <c r="P1437" i="22"/>
  <c r="N1437" i="22" l="1"/>
  <c r="O1437" i="22" s="1"/>
  <c r="P1438" i="22"/>
  <c r="N1438" i="22" l="1"/>
  <c r="O1438" i="22" s="1"/>
  <c r="P1439" i="22"/>
  <c r="N1439" i="22" l="1"/>
  <c r="O1439" i="22" s="1"/>
  <c r="P1440" i="22"/>
  <c r="N1440" i="22" l="1"/>
  <c r="O1440" i="22" s="1"/>
  <c r="P1441" i="22"/>
  <c r="N1441" i="22" l="1"/>
  <c r="O1441" i="22" s="1"/>
  <c r="P1442" i="22"/>
  <c r="N1442" i="22" l="1"/>
  <c r="O1442" i="22" s="1"/>
  <c r="P1443" i="22"/>
  <c r="N1443" i="22" l="1"/>
  <c r="O1443" i="22" s="1"/>
  <c r="P1444" i="22"/>
  <c r="N1444" i="22" l="1"/>
  <c r="O1444" i="22" s="1"/>
  <c r="P1445" i="22"/>
  <c r="N1445" i="22" l="1"/>
  <c r="O1445" i="22" s="1"/>
  <c r="P1446" i="22"/>
  <c r="N1446" i="22" l="1"/>
  <c r="O1446" i="22" s="1"/>
  <c r="P1447" i="22"/>
  <c r="N1447" i="22" l="1"/>
  <c r="O1447" i="22" s="1"/>
  <c r="P1448" i="22"/>
  <c r="N1448" i="22" l="1"/>
  <c r="O1448" i="22" s="1"/>
  <c r="P1449" i="22"/>
  <c r="N1449" i="22" l="1"/>
  <c r="O1449" i="22" s="1"/>
  <c r="P1450" i="22"/>
  <c r="N1450" i="22" l="1"/>
  <c r="O1450" i="22" s="1"/>
  <c r="P1451" i="22"/>
  <c r="N1451" i="22" l="1"/>
  <c r="O1451" i="22" s="1"/>
  <c r="P1452" i="22"/>
  <c r="N1452" i="22" l="1"/>
  <c r="O1452" i="22" s="1"/>
  <c r="P1453" i="22"/>
  <c r="N1453" i="22" l="1"/>
  <c r="O1453" i="22" s="1"/>
  <c r="P1454" i="22"/>
  <c r="N1454" i="22" l="1"/>
  <c r="O1454" i="22" s="1"/>
  <c r="P1455" i="22"/>
  <c r="N1455" i="22" l="1"/>
  <c r="O1455" i="22" s="1"/>
  <c r="P1456" i="22"/>
  <c r="N1456" i="22" l="1"/>
  <c r="O1456" i="22" s="1"/>
  <c r="P1457" i="22"/>
  <c r="N1457" i="22" l="1"/>
  <c r="O1457" i="22" s="1"/>
  <c r="P1458" i="22"/>
  <c r="N1458" i="22" l="1"/>
  <c r="O1458" i="22" s="1"/>
  <c r="P1459" i="22"/>
  <c r="N1459" i="22" l="1"/>
  <c r="O1459" i="22" s="1"/>
  <c r="P1460" i="22"/>
  <c r="N1460" i="22" l="1"/>
  <c r="O1460" i="22" s="1"/>
  <c r="P1461" i="22"/>
  <c r="N1461" i="22" l="1"/>
  <c r="O1461" i="22" s="1"/>
  <c r="P1462" i="22"/>
  <c r="N1462" i="22" l="1"/>
  <c r="O1462" i="22" s="1"/>
  <c r="P1463" i="22"/>
  <c r="N1463" i="22" l="1"/>
  <c r="O1463" i="22" s="1"/>
  <c r="P1464" i="22"/>
  <c r="N1464" i="22" l="1"/>
  <c r="O1464" i="22" s="1"/>
  <c r="P1465" i="22"/>
  <c r="N1465" i="22" l="1"/>
  <c r="O1465" i="22" s="1"/>
  <c r="P1466" i="22"/>
  <c r="N1466" i="22" l="1"/>
  <c r="O1466" i="22" s="1"/>
  <c r="P1467" i="22"/>
  <c r="N1467" i="22" l="1"/>
  <c r="O1467" i="22" s="1"/>
  <c r="P1468" i="22"/>
  <c r="N1468" i="22" l="1"/>
  <c r="O1468" i="22" s="1"/>
  <c r="P1469" i="22"/>
  <c r="N1469" i="22" l="1"/>
  <c r="O1469" i="22" s="1"/>
  <c r="P1470" i="22"/>
  <c r="N1470" i="22" l="1"/>
  <c r="O1470" i="22" s="1"/>
  <c r="P1471" i="22"/>
  <c r="N1471" i="22" l="1"/>
  <c r="O1471" i="22" s="1"/>
  <c r="P1472" i="22"/>
  <c r="N1472" i="22" l="1"/>
  <c r="O1472" i="22" s="1"/>
  <c r="P1473" i="22"/>
  <c r="N1473" i="22" l="1"/>
  <c r="O1473" i="22" s="1"/>
  <c r="P1474" i="22"/>
  <c r="N1474" i="22" l="1"/>
  <c r="O1474" i="22" s="1"/>
  <c r="P1475" i="22"/>
  <c r="N1475" i="22" l="1"/>
  <c r="O1475" i="22" s="1"/>
  <c r="P1476" i="22"/>
  <c r="N1476" i="22" l="1"/>
  <c r="O1476" i="22" s="1"/>
  <c r="P1477" i="22"/>
  <c r="N1477" i="22" l="1"/>
  <c r="O1477" i="22" s="1"/>
  <c r="P1478" i="22"/>
  <c r="N1478" i="22" l="1"/>
  <c r="O1478" i="22" s="1"/>
  <c r="P1479" i="22"/>
  <c r="N1479" i="22" l="1"/>
  <c r="O1479" i="22" s="1"/>
  <c r="P1480" i="22"/>
  <c r="N1480" i="22" l="1"/>
  <c r="O1480" i="22" s="1"/>
  <c r="P1481" i="22"/>
  <c r="N1481" i="22" l="1"/>
  <c r="O1481" i="22" s="1"/>
  <c r="P1482" i="22"/>
  <c r="N1482" i="22" l="1"/>
  <c r="O1482" i="22" s="1"/>
  <c r="P1483" i="22"/>
  <c r="N1483" i="22" l="1"/>
  <c r="O1483" i="22" s="1"/>
  <c r="P1484" i="22"/>
  <c r="N1484" i="22" l="1"/>
  <c r="O1484" i="22" s="1"/>
  <c r="P1485" i="22"/>
  <c r="O1485" i="22" l="1"/>
  <c r="N1485" i="22"/>
  <c r="P1486" i="22"/>
  <c r="N1486" i="22" l="1"/>
  <c r="O1486" i="22" s="1"/>
  <c r="P1487" i="22"/>
  <c r="N1487" i="22" l="1"/>
  <c r="O1487" i="22" s="1"/>
  <c r="P1488" i="22"/>
  <c r="O1488" i="22" l="1"/>
  <c r="N1488" i="22"/>
  <c r="P1489" i="22"/>
  <c r="N1489" i="22" l="1"/>
  <c r="O1489" i="22" s="1"/>
  <c r="P1490" i="22"/>
  <c r="N1490" i="22" l="1"/>
  <c r="O1490" i="22" s="1"/>
  <c r="P1491" i="22"/>
  <c r="O1491" i="22" l="1"/>
  <c r="N1491" i="22"/>
  <c r="P1492" i="22"/>
  <c r="N1492" i="22" l="1"/>
  <c r="O1492" i="22" s="1"/>
  <c r="P1493" i="22"/>
  <c r="N1493" i="22" l="1"/>
  <c r="O1493" i="22" s="1"/>
  <c r="P1494" i="22"/>
  <c r="O1494" i="22" l="1"/>
  <c r="N1494" i="22"/>
  <c r="P1495" i="22"/>
  <c r="N1495" i="22" l="1"/>
  <c r="O1495" i="22" s="1"/>
  <c r="P1496" i="22"/>
  <c r="N1496" i="22" l="1"/>
  <c r="O1496" i="22" s="1"/>
  <c r="P1497" i="22"/>
  <c r="N1497" i="22" l="1"/>
  <c r="O1497" i="22" s="1"/>
  <c r="P1498" i="22"/>
  <c r="N1498" i="22" l="1"/>
  <c r="O1498" i="22" s="1"/>
  <c r="P1499" i="22"/>
  <c r="N1499" i="22" l="1"/>
  <c r="O1499" i="22" s="1"/>
  <c r="P1500" i="22"/>
  <c r="N1500" i="22" l="1"/>
  <c r="O1500" i="22" s="1"/>
  <c r="P1501" i="22"/>
  <c r="N1501" i="22" l="1"/>
  <c r="O1501" i="22" s="1"/>
  <c r="P1502" i="22"/>
  <c r="N1502" i="22" l="1"/>
  <c r="O1502" i="22" s="1"/>
  <c r="P1503" i="22"/>
  <c r="N1503" i="22" l="1"/>
  <c r="O1503" i="22" s="1"/>
  <c r="P1504" i="22"/>
  <c r="N1504" i="22" l="1"/>
  <c r="O1504" i="22" s="1"/>
  <c r="P1505" i="22"/>
  <c r="N1505" i="22" l="1"/>
  <c r="O1505" i="22" s="1"/>
  <c r="P1506" i="22"/>
  <c r="N1506" i="22" l="1"/>
  <c r="O1506" i="22" s="1"/>
  <c r="P1507" i="22"/>
  <c r="N1507" i="22" l="1"/>
  <c r="O1507" i="22" s="1"/>
  <c r="P1508" i="22"/>
  <c r="N1508" i="22" l="1"/>
  <c r="O1508" i="22" s="1"/>
  <c r="P1509" i="22"/>
  <c r="N1509" i="22" l="1"/>
  <c r="O1509" i="22" s="1"/>
  <c r="P1510" i="22"/>
  <c r="N1510" i="22" l="1"/>
  <c r="O1510" i="22" s="1"/>
  <c r="P1511" i="22"/>
  <c r="N1511" i="22" l="1"/>
  <c r="O1511" i="22" s="1"/>
  <c r="P1512" i="22"/>
  <c r="N1512" i="22" l="1"/>
  <c r="O1512" i="22" s="1"/>
  <c r="P1513" i="22"/>
  <c r="N1513" i="22" l="1"/>
  <c r="O1513" i="22" s="1"/>
  <c r="P1514" i="22"/>
  <c r="N1514" i="22" l="1"/>
  <c r="O1514" i="22" s="1"/>
  <c r="P1515" i="22"/>
  <c r="N1515" i="22" l="1"/>
  <c r="O1515" i="22" s="1"/>
  <c r="P1516" i="22"/>
  <c r="N1516" i="22" l="1"/>
  <c r="O1516" i="22" s="1"/>
  <c r="P1517" i="22"/>
  <c r="N1517" i="22" l="1"/>
  <c r="O1517" i="22" s="1"/>
  <c r="P1518" i="22"/>
  <c r="N1518" i="22" l="1"/>
  <c r="O1518" i="22" s="1"/>
  <c r="P1519" i="22"/>
  <c r="N1519" i="22" l="1"/>
  <c r="O1519" i="22" s="1"/>
  <c r="P1520" i="22"/>
  <c r="N1520" i="22" l="1"/>
  <c r="O1520" i="22" s="1"/>
  <c r="P1521" i="22"/>
  <c r="N1521" i="22" l="1"/>
  <c r="O1521" i="22" s="1"/>
  <c r="P1522" i="22"/>
  <c r="N1522" i="22" l="1"/>
  <c r="O1522" i="22" s="1"/>
  <c r="P1523" i="22"/>
  <c r="N1523" i="22" l="1"/>
  <c r="O1523" i="22" s="1"/>
  <c r="P1524" i="22"/>
  <c r="N1524" i="22" l="1"/>
  <c r="O1524" i="22" s="1"/>
  <c r="P1525" i="22"/>
  <c r="N1525" i="22" l="1"/>
  <c r="O1525" i="22" s="1"/>
  <c r="P1526" i="22"/>
  <c r="N1526" i="22" l="1"/>
  <c r="O1526" i="22" s="1"/>
  <c r="P1527" i="22"/>
  <c r="N1527" i="22" l="1"/>
  <c r="O1527" i="22" s="1"/>
  <c r="P1528" i="22"/>
  <c r="N1528" i="22" l="1"/>
  <c r="O1528" i="22" s="1"/>
  <c r="P1529" i="22"/>
  <c r="N1529" i="22" l="1"/>
  <c r="O1529" i="22" s="1"/>
  <c r="P1530" i="22"/>
  <c r="P1531" i="22" l="1"/>
  <c r="N1530" i="22"/>
  <c r="O1530" i="22" s="1"/>
  <c r="P1532" i="22" l="1"/>
  <c r="N1531" i="22"/>
  <c r="O1531" i="22" s="1"/>
  <c r="P1533" i="22" l="1"/>
  <c r="N1532" i="22"/>
  <c r="O1532" i="22" s="1"/>
  <c r="P1534" i="22" l="1"/>
  <c r="N1533" i="22"/>
  <c r="O1533" i="22" s="1"/>
  <c r="P1535" i="22" l="1"/>
  <c r="N1534" i="22"/>
  <c r="O1534" i="22" s="1"/>
  <c r="P1536" i="22" l="1"/>
  <c r="N1535" i="22"/>
  <c r="O1535" i="22" s="1"/>
  <c r="P1537" i="22" l="1"/>
  <c r="N1536" i="22"/>
  <c r="O1536" i="22" s="1"/>
  <c r="P1538" i="22" l="1"/>
  <c r="N1537" i="22"/>
  <c r="O1537" i="22" s="1"/>
  <c r="P1539" i="22" l="1"/>
  <c r="N1538" i="22"/>
  <c r="O1538" i="22" s="1"/>
  <c r="P1540" i="22" l="1"/>
  <c r="N1539" i="22"/>
  <c r="O1539" i="22" s="1"/>
  <c r="P1541" i="22" l="1"/>
  <c r="N1540" i="22"/>
  <c r="O1540" i="22" s="1"/>
  <c r="P1542" i="22" l="1"/>
  <c r="N1541" i="22"/>
  <c r="O1541" i="22" s="1"/>
  <c r="P1543" i="22" l="1"/>
  <c r="N1542" i="22"/>
  <c r="O1542" i="22" s="1"/>
  <c r="P1544" i="22" l="1"/>
  <c r="N1543" i="22"/>
  <c r="O1543" i="22" s="1"/>
  <c r="P1545" i="22" l="1"/>
  <c r="N1544" i="22"/>
  <c r="O1544" i="22" s="1"/>
  <c r="P1546" i="22" l="1"/>
  <c r="N1545" i="22"/>
  <c r="O1545" i="22" s="1"/>
  <c r="P1547" i="22" l="1"/>
  <c r="N1546" i="22"/>
  <c r="O1546" i="22" s="1"/>
  <c r="P1548" i="22" l="1"/>
  <c r="N1547" i="22"/>
  <c r="O1547" i="22" s="1"/>
  <c r="P1549" i="22" l="1"/>
  <c r="N1548" i="22"/>
  <c r="O1548" i="22" s="1"/>
  <c r="P1550" i="22" l="1"/>
  <c r="N1549" i="22"/>
  <c r="O1549" i="22" s="1"/>
  <c r="P1551" i="22" l="1"/>
  <c r="N1550" i="22"/>
  <c r="O1550" i="22" s="1"/>
  <c r="P1552" i="22" l="1"/>
  <c r="N1551" i="22"/>
  <c r="O1551" i="22" s="1"/>
  <c r="P1553" i="22" l="1"/>
  <c r="N1552" i="22"/>
  <c r="O1552" i="22" s="1"/>
  <c r="P1554" i="22" l="1"/>
  <c r="N1553" i="22"/>
  <c r="O1553" i="22" s="1"/>
  <c r="P1555" i="22" l="1"/>
  <c r="N1554" i="22"/>
  <c r="O1554" i="22" s="1"/>
  <c r="P1556" i="22" l="1"/>
  <c r="N1555" i="22"/>
  <c r="O1555" i="22" s="1"/>
  <c r="P1557" i="22" l="1"/>
  <c r="N1556" i="22"/>
  <c r="O1556" i="22" s="1"/>
  <c r="P1558" i="22" l="1"/>
  <c r="N1557" i="22"/>
  <c r="O1557" i="22" s="1"/>
  <c r="P1559" i="22" l="1"/>
  <c r="N1558" i="22"/>
  <c r="O1558" i="22" s="1"/>
  <c r="P1560" i="22" l="1"/>
  <c r="N1559" i="22"/>
  <c r="O1559" i="22" s="1"/>
  <c r="P1561" i="22" l="1"/>
  <c r="N1560" i="22"/>
  <c r="O1560" i="22" s="1"/>
  <c r="P1562" i="22" l="1"/>
  <c r="N1561" i="22"/>
  <c r="O1561" i="22" s="1"/>
  <c r="P1563" i="22" l="1"/>
  <c r="N1562" i="22"/>
  <c r="O1562" i="22" s="1"/>
  <c r="P1564" i="22" l="1"/>
  <c r="N1563" i="22"/>
  <c r="O1563" i="22" s="1"/>
  <c r="P1565" i="22" l="1"/>
  <c r="N1564" i="22"/>
  <c r="O1564" i="22" s="1"/>
  <c r="P1566" i="22" l="1"/>
  <c r="N1565" i="22"/>
  <c r="O1565" i="22" s="1"/>
  <c r="P1567" i="22" l="1"/>
  <c r="N1566" i="22"/>
  <c r="O1566" i="22" s="1"/>
  <c r="P1568" i="22" l="1"/>
  <c r="N1567" i="22"/>
  <c r="O1567" i="22" s="1"/>
  <c r="P1569" i="22" l="1"/>
  <c r="N1568" i="22"/>
  <c r="O1568" i="22" s="1"/>
  <c r="P1570" i="22" l="1"/>
  <c r="N1569" i="22"/>
  <c r="O1569" i="22" s="1"/>
  <c r="P1571" i="22" l="1"/>
  <c r="N1570" i="22"/>
  <c r="O1570" i="22" s="1"/>
  <c r="P1572" i="22" l="1"/>
  <c r="N1571" i="22"/>
  <c r="O1571" i="22" s="1"/>
  <c r="P1573" i="22" l="1"/>
  <c r="N1572" i="22"/>
  <c r="O1572" i="22" s="1"/>
  <c r="P1574" i="22" l="1"/>
  <c r="N1573" i="22"/>
  <c r="O1573" i="22" s="1"/>
  <c r="P1575" i="22" l="1"/>
  <c r="N1574" i="22"/>
  <c r="O1574" i="22" s="1"/>
  <c r="P1576" i="22" l="1"/>
  <c r="N1575" i="22"/>
  <c r="O1575" i="22" s="1"/>
  <c r="P1577" i="22" l="1"/>
  <c r="N1576" i="22"/>
  <c r="O1576" i="22" s="1"/>
  <c r="P1578" i="22" l="1"/>
  <c r="N1577" i="22"/>
  <c r="O1577" i="22" s="1"/>
  <c r="P1579" i="22" l="1"/>
  <c r="N1578" i="22"/>
  <c r="O1578" i="22" s="1"/>
  <c r="P1580" i="22" l="1"/>
  <c r="N1579" i="22"/>
  <c r="O1579" i="22" s="1"/>
  <c r="P1581" i="22" l="1"/>
  <c r="N1580" i="22"/>
  <c r="O1580" i="22" s="1"/>
  <c r="P1582" i="22" l="1"/>
  <c r="N1581" i="22"/>
  <c r="O1581" i="22" s="1"/>
  <c r="P1583" i="22" l="1"/>
  <c r="N1582" i="22"/>
  <c r="O1582" i="22" s="1"/>
  <c r="P1584" i="22" l="1"/>
  <c r="N1583" i="22"/>
  <c r="O1583" i="22" s="1"/>
  <c r="P1585" i="22" l="1"/>
  <c r="N1584" i="22"/>
  <c r="O1584" i="22" s="1"/>
  <c r="P1586" i="22" l="1"/>
  <c r="N1585" i="22"/>
  <c r="O1585" i="22" s="1"/>
  <c r="P1587" i="22" l="1"/>
  <c r="N1586" i="22"/>
  <c r="O1586" i="22" s="1"/>
  <c r="P1588" i="22" l="1"/>
  <c r="N1587" i="22"/>
  <c r="O1587" i="22" s="1"/>
  <c r="P1589" i="22" l="1"/>
  <c r="N1588" i="22"/>
  <c r="O1588" i="22" s="1"/>
  <c r="P1590" i="22" l="1"/>
  <c r="N1589" i="22"/>
  <c r="O1589" i="22" s="1"/>
  <c r="P1591" i="22" l="1"/>
  <c r="N1590" i="22"/>
  <c r="O1590" i="22" s="1"/>
  <c r="P1592" i="22" l="1"/>
  <c r="N1591" i="22"/>
  <c r="O1591" i="22" s="1"/>
  <c r="P1593" i="22" l="1"/>
  <c r="N1592" i="22"/>
  <c r="O1592" i="22" s="1"/>
  <c r="P1594" i="22" l="1"/>
  <c r="N1593" i="22"/>
  <c r="O1593" i="22" s="1"/>
  <c r="P1595" i="22" l="1"/>
  <c r="N1594" i="22"/>
  <c r="O1594" i="22" s="1"/>
  <c r="P1596" i="22" l="1"/>
  <c r="N1595" i="22"/>
  <c r="O1595" i="22" s="1"/>
  <c r="P1597" i="22" l="1"/>
  <c r="N1596" i="22"/>
  <c r="O1596" i="22" s="1"/>
  <c r="P1598" i="22" l="1"/>
  <c r="N1597" i="22"/>
  <c r="O1597" i="22" s="1"/>
  <c r="P1599" i="22" l="1"/>
  <c r="N1598" i="22"/>
  <c r="O1598" i="22" s="1"/>
  <c r="P1600" i="22" l="1"/>
  <c r="N1599" i="22"/>
  <c r="O1599" i="22" s="1"/>
  <c r="P1601" i="22" l="1"/>
  <c r="N1600" i="22"/>
  <c r="O1600" i="22" s="1"/>
  <c r="P1602" i="22" l="1"/>
  <c r="N1601" i="22"/>
  <c r="O1601" i="22" s="1"/>
  <c r="P1603" i="22" l="1"/>
  <c r="N1602" i="22"/>
  <c r="O1602" i="22" s="1"/>
  <c r="P1604" i="22" l="1"/>
  <c r="N1603" i="22"/>
  <c r="O1603" i="22" s="1"/>
  <c r="P1605" i="22" l="1"/>
  <c r="N1604" i="22"/>
  <c r="O1604" i="22" s="1"/>
  <c r="P1606" i="22" l="1"/>
  <c r="N1605" i="22"/>
  <c r="O1605" i="22" s="1"/>
  <c r="P1607" i="22" l="1"/>
  <c r="N1606" i="22"/>
  <c r="O1606" i="22" s="1"/>
  <c r="P1608" i="22" l="1"/>
  <c r="N1607" i="22"/>
  <c r="O1607" i="22" s="1"/>
  <c r="P1609" i="22" l="1"/>
  <c r="N1608" i="22"/>
  <c r="O1608" i="22" s="1"/>
  <c r="P1610" i="22" l="1"/>
  <c r="N1609" i="22"/>
  <c r="O1609" i="22" s="1"/>
  <c r="P1611" i="22" l="1"/>
  <c r="N1610" i="22"/>
  <c r="O1610" i="22" s="1"/>
  <c r="P1612" i="22" l="1"/>
  <c r="N1611" i="22"/>
  <c r="O1611" i="22" s="1"/>
  <c r="P1613" i="22" l="1"/>
  <c r="N1612" i="22"/>
  <c r="O1612" i="22" s="1"/>
  <c r="P1614" i="22" l="1"/>
  <c r="N1613" i="22"/>
  <c r="O1613" i="22" s="1"/>
  <c r="P1615" i="22" l="1"/>
  <c r="N1614" i="22"/>
  <c r="O1614" i="22" s="1"/>
  <c r="P1616" i="22" l="1"/>
  <c r="N1615" i="22"/>
  <c r="O1615" i="22" s="1"/>
  <c r="P1617" i="22" l="1"/>
  <c r="N1616" i="22"/>
  <c r="O1616" i="22" s="1"/>
  <c r="P1618" i="22" l="1"/>
  <c r="N1617" i="22"/>
  <c r="O1617" i="22" s="1"/>
  <c r="P1619" i="22" l="1"/>
  <c r="N1618" i="22"/>
  <c r="O1618" i="22" s="1"/>
  <c r="P1620" i="22" l="1"/>
  <c r="N1619" i="22"/>
  <c r="O1619" i="22" s="1"/>
  <c r="P1621" i="22" l="1"/>
  <c r="N1620" i="22"/>
  <c r="O1620" i="22" s="1"/>
  <c r="P1622" i="22" l="1"/>
  <c r="N1621" i="22"/>
  <c r="O1621" i="22" s="1"/>
  <c r="P1623" i="22" l="1"/>
  <c r="N1622" i="22"/>
  <c r="O1622" i="22" s="1"/>
  <c r="P1624" i="22" l="1"/>
  <c r="N1623" i="22"/>
  <c r="O1623" i="22" s="1"/>
  <c r="P1625" i="22" l="1"/>
  <c r="N1624" i="22"/>
  <c r="O1624" i="22" s="1"/>
  <c r="P1626" i="22" l="1"/>
  <c r="N1625" i="22"/>
  <c r="O1625" i="22" s="1"/>
  <c r="P1627" i="22" l="1"/>
  <c r="N1626" i="22"/>
  <c r="O1626" i="22" s="1"/>
  <c r="P1628" i="22" l="1"/>
  <c r="N1627" i="22"/>
  <c r="O1627" i="22" s="1"/>
  <c r="P1629" i="22" l="1"/>
  <c r="N1628" i="22"/>
  <c r="O1628" i="22" s="1"/>
  <c r="P1630" i="22" l="1"/>
  <c r="N1629" i="22"/>
  <c r="O1629" i="22" s="1"/>
  <c r="P1631" i="22" l="1"/>
  <c r="N1630" i="22"/>
  <c r="O1630" i="22" s="1"/>
  <c r="P1632" i="22" l="1"/>
  <c r="N1631" i="22"/>
  <c r="O1631" i="22" s="1"/>
  <c r="P1633" i="22" l="1"/>
  <c r="N1632" i="22"/>
  <c r="O1632" i="22" s="1"/>
  <c r="P1634" i="22" l="1"/>
  <c r="N1633" i="22"/>
  <c r="O1633" i="22" s="1"/>
  <c r="P1635" i="22" l="1"/>
  <c r="N1634" i="22"/>
  <c r="O1634" i="22" s="1"/>
  <c r="P1636" i="22" l="1"/>
  <c r="N1635" i="22"/>
  <c r="O1635" i="22" s="1"/>
  <c r="P1637" i="22" l="1"/>
  <c r="N1636" i="22"/>
  <c r="O1636" i="22" s="1"/>
  <c r="P1638" i="22" l="1"/>
  <c r="N1637" i="22"/>
  <c r="O1637" i="22" s="1"/>
  <c r="P1639" i="22" l="1"/>
  <c r="N1638" i="22"/>
  <c r="O1638" i="22" s="1"/>
  <c r="P1640" i="22" l="1"/>
  <c r="N1639" i="22"/>
  <c r="O1639" i="22" s="1"/>
  <c r="P1641" i="22" l="1"/>
  <c r="N1640" i="22"/>
  <c r="O1640" i="22" s="1"/>
  <c r="P1642" i="22" l="1"/>
  <c r="N1641" i="22"/>
  <c r="O1641" i="22" s="1"/>
  <c r="P1643" i="22" l="1"/>
  <c r="N1642" i="22"/>
  <c r="O1642" i="22" s="1"/>
  <c r="P1644" i="22" l="1"/>
  <c r="N1643" i="22"/>
  <c r="O1643" i="22" s="1"/>
  <c r="P1645" i="22" l="1"/>
  <c r="N1644" i="22"/>
  <c r="O1644" i="22" s="1"/>
  <c r="P1646" i="22" l="1"/>
  <c r="N1645" i="22"/>
  <c r="O1645" i="22" s="1"/>
  <c r="P1647" i="22" l="1"/>
  <c r="N1646" i="22"/>
  <c r="O1646" i="22" s="1"/>
  <c r="P1648" i="22" l="1"/>
  <c r="N1647" i="22"/>
  <c r="O1647" i="22" s="1"/>
  <c r="P1649" i="22" l="1"/>
  <c r="N1648" i="22"/>
  <c r="O1648" i="22" s="1"/>
  <c r="P1650" i="22" l="1"/>
  <c r="N1649" i="22"/>
  <c r="O1649" i="22" s="1"/>
  <c r="P1651" i="22" l="1"/>
  <c r="N1650" i="22"/>
  <c r="O1650" i="22" s="1"/>
  <c r="P1652" i="22" l="1"/>
  <c r="N1651" i="22"/>
  <c r="O1651" i="22" s="1"/>
  <c r="P1653" i="22" l="1"/>
  <c r="N1652" i="22"/>
  <c r="O1652" i="22" s="1"/>
  <c r="P1654" i="22" l="1"/>
  <c r="N1653" i="22"/>
  <c r="O1653" i="22" s="1"/>
  <c r="P1655" i="22" l="1"/>
  <c r="N1654" i="22"/>
  <c r="O1654" i="22" s="1"/>
  <c r="P1656" i="22" l="1"/>
  <c r="N1655" i="22"/>
  <c r="O1655" i="22" s="1"/>
  <c r="P1657" i="22" l="1"/>
  <c r="N1656" i="22"/>
  <c r="O1656" i="22" s="1"/>
  <c r="P1658" i="22" l="1"/>
  <c r="N1657" i="22"/>
  <c r="O1657" i="22" s="1"/>
  <c r="P1659" i="22" l="1"/>
  <c r="N1658" i="22"/>
  <c r="O1658" i="22" s="1"/>
  <c r="P1660" i="22" l="1"/>
  <c r="N1659" i="22"/>
  <c r="O1659" i="22" s="1"/>
  <c r="P1661" i="22" l="1"/>
  <c r="N1660" i="22"/>
  <c r="O1660" i="22" s="1"/>
  <c r="P1662" i="22" l="1"/>
  <c r="N1661" i="22"/>
  <c r="O1661" i="22" s="1"/>
  <c r="P1663" i="22" l="1"/>
  <c r="N1662" i="22"/>
  <c r="O1662" i="22" s="1"/>
  <c r="P1664" i="22" l="1"/>
  <c r="N1663" i="22"/>
  <c r="O1663" i="22" s="1"/>
  <c r="P1665" i="22" l="1"/>
  <c r="N1664" i="22"/>
  <c r="O1664" i="22" s="1"/>
  <c r="P1666" i="22" l="1"/>
  <c r="N1665" i="22"/>
  <c r="O1665" i="22" s="1"/>
  <c r="P1667" i="22" l="1"/>
  <c r="N1666" i="22"/>
  <c r="O1666" i="22" s="1"/>
  <c r="P1668" i="22" l="1"/>
  <c r="N1667" i="22"/>
  <c r="O1667" i="22" s="1"/>
  <c r="P1669" i="22" l="1"/>
  <c r="N1668" i="22"/>
  <c r="O1668" i="22" s="1"/>
  <c r="P1670" i="22" l="1"/>
  <c r="N1669" i="22"/>
  <c r="O1669" i="22" s="1"/>
  <c r="P1671" i="22" l="1"/>
  <c r="N1670" i="22"/>
  <c r="O1670" i="22" s="1"/>
  <c r="P1672" i="22" l="1"/>
  <c r="N1671" i="22"/>
  <c r="O1671" i="22" s="1"/>
  <c r="P1673" i="22" l="1"/>
  <c r="N1672" i="22"/>
  <c r="O1672" i="22" s="1"/>
  <c r="P1674" i="22" l="1"/>
  <c r="N1673" i="22"/>
  <c r="O1673" i="22" s="1"/>
  <c r="P1675" i="22" l="1"/>
  <c r="N1674" i="22"/>
  <c r="O1674" i="22" s="1"/>
  <c r="P1676" i="22" l="1"/>
  <c r="N1675" i="22"/>
  <c r="O1675" i="22" s="1"/>
  <c r="P1677" i="22" l="1"/>
  <c r="N1676" i="22"/>
  <c r="O1676" i="22" s="1"/>
  <c r="P1678" i="22" l="1"/>
  <c r="N1677" i="22"/>
  <c r="O1677" i="22" s="1"/>
  <c r="P1679" i="22" l="1"/>
  <c r="N1678" i="22"/>
  <c r="O1678" i="22" s="1"/>
  <c r="P1680" i="22" l="1"/>
  <c r="N1679" i="22"/>
  <c r="O1679" i="22" s="1"/>
  <c r="P1681" i="22" l="1"/>
  <c r="N1680" i="22"/>
  <c r="O1680" i="22" s="1"/>
  <c r="P1682" i="22" l="1"/>
  <c r="N1681" i="22"/>
  <c r="O1681" i="22" s="1"/>
  <c r="P1683" i="22" l="1"/>
  <c r="N1682" i="22"/>
  <c r="O1682" i="22" s="1"/>
  <c r="P1684" i="22" l="1"/>
  <c r="N1683" i="22"/>
  <c r="O1683" i="22" s="1"/>
  <c r="P1685" i="22" l="1"/>
  <c r="N1684" i="22"/>
  <c r="O1684" i="22" s="1"/>
  <c r="P1686" i="22" l="1"/>
  <c r="N1685" i="22"/>
  <c r="O1685" i="22" s="1"/>
  <c r="P1687" i="22" l="1"/>
  <c r="N1686" i="22"/>
  <c r="O1686" i="22" s="1"/>
  <c r="P1688" i="22" l="1"/>
  <c r="N1687" i="22"/>
  <c r="O1687" i="22" s="1"/>
  <c r="P1689" i="22" l="1"/>
  <c r="N1688" i="22"/>
  <c r="O1688" i="22" s="1"/>
  <c r="P1690" i="22" l="1"/>
  <c r="N1689" i="22"/>
  <c r="O1689" i="22" s="1"/>
  <c r="P1691" i="22" l="1"/>
  <c r="N1690" i="22"/>
  <c r="O1690" i="22" s="1"/>
  <c r="P1692" i="22" l="1"/>
  <c r="N1691" i="22"/>
  <c r="O1691" i="22" s="1"/>
  <c r="P1693" i="22" l="1"/>
  <c r="N1692" i="22"/>
  <c r="O1692" i="22" s="1"/>
  <c r="P1694" i="22" l="1"/>
  <c r="N1693" i="22"/>
  <c r="O1693" i="22" s="1"/>
  <c r="P1695" i="22" l="1"/>
  <c r="N1694" i="22"/>
  <c r="O1694" i="22" s="1"/>
  <c r="P1696" i="22" l="1"/>
  <c r="N1695" i="22"/>
  <c r="O1695" i="22" s="1"/>
  <c r="P1697" i="22" l="1"/>
  <c r="N1696" i="22"/>
  <c r="O1696" i="22" s="1"/>
  <c r="P1698" i="22" l="1"/>
  <c r="N1697" i="22"/>
  <c r="O1697" i="22" s="1"/>
  <c r="P1699" i="22" l="1"/>
  <c r="N1698" i="22"/>
  <c r="O1698" i="22" s="1"/>
  <c r="P1700" i="22" l="1"/>
  <c r="N1699" i="22"/>
  <c r="O1699" i="22" s="1"/>
  <c r="P1701" i="22" l="1"/>
  <c r="N1700" i="22"/>
  <c r="O1700" i="22" s="1"/>
  <c r="P1702" i="22" l="1"/>
  <c r="N1701" i="22"/>
  <c r="O1701" i="22" s="1"/>
  <c r="P1703" i="22" l="1"/>
  <c r="N1702" i="22"/>
  <c r="O1702" i="22" s="1"/>
  <c r="P1704" i="22" l="1"/>
  <c r="N1703" i="22"/>
  <c r="O1703" i="22" s="1"/>
  <c r="P1705" i="22" l="1"/>
  <c r="N1704" i="22"/>
  <c r="O1704" i="22" s="1"/>
  <c r="P1706" i="22" l="1"/>
  <c r="N1705" i="22"/>
  <c r="O1705" i="22" s="1"/>
  <c r="P1707" i="22" l="1"/>
  <c r="N1706" i="22"/>
  <c r="O1706" i="22" s="1"/>
  <c r="P1708" i="22" l="1"/>
  <c r="N1707" i="22"/>
  <c r="O1707" i="22" s="1"/>
  <c r="P1709" i="22" l="1"/>
  <c r="N1708" i="22"/>
  <c r="O1708" i="22" s="1"/>
  <c r="P1710" i="22" l="1"/>
  <c r="N1709" i="22"/>
  <c r="O1709" i="22" s="1"/>
  <c r="P1711" i="22" l="1"/>
  <c r="N1710" i="22"/>
  <c r="O1710" i="22" s="1"/>
  <c r="P1712" i="22" l="1"/>
  <c r="N1711" i="22"/>
  <c r="O1711" i="22" s="1"/>
  <c r="P1713" i="22" l="1"/>
  <c r="N1712" i="22"/>
  <c r="O1712" i="22" s="1"/>
  <c r="P1714" i="22" l="1"/>
  <c r="N1713" i="22"/>
  <c r="O1713" i="22" s="1"/>
  <c r="P1715" i="22" l="1"/>
  <c r="N1714" i="22"/>
  <c r="O1714" i="22" s="1"/>
  <c r="P1716" i="22" l="1"/>
  <c r="N1715" i="22"/>
  <c r="O1715" i="22" s="1"/>
  <c r="P1717" i="22" l="1"/>
  <c r="N1716" i="22"/>
  <c r="O1716" i="22" s="1"/>
  <c r="P1718" i="22" l="1"/>
  <c r="N1717" i="22"/>
  <c r="O1717" i="22" s="1"/>
  <c r="P1719" i="22" l="1"/>
  <c r="N1718" i="22"/>
  <c r="O1718" i="22" s="1"/>
  <c r="P1720" i="22" l="1"/>
  <c r="N1719" i="22"/>
  <c r="O1719" i="22" s="1"/>
  <c r="P1721" i="22" l="1"/>
  <c r="N1720" i="22"/>
  <c r="O1720" i="22" s="1"/>
  <c r="P1722" i="22" l="1"/>
  <c r="N1721" i="22"/>
  <c r="O1721" i="22" s="1"/>
  <c r="P1723" i="22" l="1"/>
  <c r="N1722" i="22"/>
  <c r="O1722" i="22" s="1"/>
  <c r="P1724" i="22" l="1"/>
  <c r="N1723" i="22"/>
  <c r="O1723" i="22" s="1"/>
  <c r="P1725" i="22" l="1"/>
  <c r="N1724" i="22"/>
  <c r="O1724" i="22" s="1"/>
  <c r="P1726" i="22" l="1"/>
  <c r="N1725" i="22"/>
  <c r="O1725" i="22" s="1"/>
  <c r="P1727" i="22" l="1"/>
  <c r="N1726" i="22"/>
  <c r="O1726" i="22" s="1"/>
  <c r="P1728" i="22" l="1"/>
  <c r="N1727" i="22"/>
  <c r="O1727" i="22" s="1"/>
  <c r="P1729" i="22" l="1"/>
  <c r="N1728" i="22"/>
  <c r="O1728" i="22" s="1"/>
  <c r="P1730" i="22" l="1"/>
  <c r="N1729" i="22"/>
  <c r="O1729" i="22" s="1"/>
  <c r="P1731" i="22" l="1"/>
  <c r="N1730" i="22"/>
  <c r="O1730" i="22" s="1"/>
  <c r="P1732" i="22" l="1"/>
  <c r="N1731" i="22"/>
  <c r="O1731" i="22" s="1"/>
  <c r="P1733" i="22" l="1"/>
  <c r="N1732" i="22"/>
  <c r="O1732" i="22" s="1"/>
  <c r="P1734" i="22" l="1"/>
  <c r="N1733" i="22"/>
  <c r="O1733" i="22" s="1"/>
  <c r="P1735" i="22" l="1"/>
  <c r="N1734" i="22"/>
  <c r="O1734" i="22" s="1"/>
  <c r="P1736" i="22" l="1"/>
  <c r="N1735" i="22"/>
  <c r="O1735" i="22" s="1"/>
  <c r="P1737" i="22" l="1"/>
  <c r="N1736" i="22"/>
  <c r="O1736" i="22" s="1"/>
  <c r="P1738" i="22" l="1"/>
  <c r="N1737" i="22"/>
  <c r="O1737" i="22" s="1"/>
  <c r="P1739" i="22" l="1"/>
  <c r="N1738" i="22"/>
  <c r="O1738" i="22" s="1"/>
  <c r="P1740" i="22" l="1"/>
  <c r="N1739" i="22"/>
  <c r="O1739" i="22" s="1"/>
  <c r="P1741" i="22" l="1"/>
  <c r="N1740" i="22"/>
  <c r="O1740" i="22" s="1"/>
  <c r="P1742" i="22" l="1"/>
  <c r="N1741" i="22"/>
  <c r="O1741" i="22" s="1"/>
  <c r="P1743" i="22" l="1"/>
  <c r="N1742" i="22"/>
  <c r="O1742" i="22" s="1"/>
  <c r="P1744" i="22" l="1"/>
  <c r="N1743" i="22"/>
  <c r="O1743" i="22" s="1"/>
  <c r="P1745" i="22" l="1"/>
  <c r="N1744" i="22"/>
  <c r="O1744" i="22" s="1"/>
  <c r="P1746" i="22" l="1"/>
  <c r="N1745" i="22"/>
  <c r="O1745" i="22" s="1"/>
  <c r="P1747" i="22" l="1"/>
  <c r="N1746" i="22"/>
  <c r="O1746" i="22" s="1"/>
  <c r="P1748" i="22" l="1"/>
  <c r="N1747" i="22"/>
  <c r="O1747" i="22" s="1"/>
  <c r="P1749" i="22" l="1"/>
  <c r="N1748" i="22"/>
  <c r="O1748" i="22" s="1"/>
  <c r="P1750" i="22" l="1"/>
  <c r="N1749" i="22"/>
  <c r="O1749" i="22" s="1"/>
  <c r="P1751" i="22" l="1"/>
  <c r="N1750" i="22"/>
  <c r="O1750" i="22" s="1"/>
  <c r="P1752" i="22" l="1"/>
  <c r="N1751" i="22"/>
  <c r="O1751" i="22" s="1"/>
  <c r="P1753" i="22" l="1"/>
  <c r="N1752" i="22"/>
  <c r="O1752" i="22" s="1"/>
  <c r="P1754" i="22" l="1"/>
  <c r="N1753" i="22"/>
  <c r="O1753" i="22" s="1"/>
  <c r="P1755" i="22" l="1"/>
  <c r="N1754" i="22"/>
  <c r="O1754" i="22" s="1"/>
  <c r="P1756" i="22" l="1"/>
  <c r="N1755" i="22"/>
  <c r="O1755" i="22" s="1"/>
  <c r="P1757" i="22" l="1"/>
  <c r="N1756" i="22"/>
  <c r="O1756" i="22" s="1"/>
  <c r="P1758" i="22" l="1"/>
  <c r="N1757" i="22"/>
  <c r="O1757" i="22" s="1"/>
  <c r="P1759" i="22" l="1"/>
  <c r="N1758" i="22"/>
  <c r="O1758" i="22" s="1"/>
  <c r="P1760" i="22" l="1"/>
  <c r="N1759" i="22"/>
  <c r="O1759" i="22" s="1"/>
  <c r="P1761" i="22" l="1"/>
  <c r="N1760" i="22"/>
  <c r="O1760" i="22" s="1"/>
  <c r="P1762" i="22" l="1"/>
  <c r="N1761" i="22"/>
  <c r="O1761" i="22" s="1"/>
  <c r="P1763" i="22" l="1"/>
  <c r="N1762" i="22"/>
  <c r="O1762" i="22" s="1"/>
  <c r="P1764" i="22" l="1"/>
  <c r="N1763" i="22"/>
  <c r="O1763" i="22" s="1"/>
  <c r="P1765" i="22" l="1"/>
  <c r="N1764" i="22"/>
  <c r="O1764" i="22" s="1"/>
  <c r="P1766" i="22" l="1"/>
  <c r="N1765" i="22"/>
  <c r="O1765" i="22" s="1"/>
  <c r="P1767" i="22" l="1"/>
  <c r="N1766" i="22"/>
  <c r="O1766" i="22" s="1"/>
  <c r="P1768" i="22" l="1"/>
  <c r="N1767" i="22"/>
  <c r="O1767" i="22" s="1"/>
  <c r="P1769" i="22" l="1"/>
  <c r="N1768" i="22"/>
  <c r="O1768" i="22" s="1"/>
  <c r="P1770" i="22" l="1"/>
  <c r="N1769" i="22"/>
  <c r="O1769" i="22" s="1"/>
  <c r="P1771" i="22" l="1"/>
  <c r="N1770" i="22"/>
  <c r="O1770" i="22" s="1"/>
  <c r="P1772" i="22" l="1"/>
  <c r="N1771" i="22"/>
  <c r="O1771" i="22" s="1"/>
  <c r="P1773" i="22" l="1"/>
  <c r="N1772" i="22"/>
  <c r="O1772" i="22" s="1"/>
  <c r="P1774" i="22" l="1"/>
  <c r="N1773" i="22"/>
  <c r="O1773" i="22" s="1"/>
  <c r="P1775" i="22" l="1"/>
  <c r="N1774" i="22"/>
  <c r="O1774" i="22" s="1"/>
  <c r="P1776" i="22" l="1"/>
  <c r="N1775" i="22"/>
  <c r="O1775" i="22" s="1"/>
  <c r="P1777" i="22" l="1"/>
  <c r="N1776" i="22"/>
  <c r="O1776" i="22" s="1"/>
  <c r="P1778" i="22" l="1"/>
  <c r="N1777" i="22"/>
  <c r="O1777" i="22" s="1"/>
  <c r="P1779" i="22" l="1"/>
  <c r="N1778" i="22"/>
  <c r="O1778" i="22" s="1"/>
  <c r="P1780" i="22" l="1"/>
  <c r="N1779" i="22"/>
  <c r="O1779" i="22" s="1"/>
  <c r="P1781" i="22" l="1"/>
  <c r="N1780" i="22"/>
  <c r="O1780" i="22" s="1"/>
  <c r="P1782" i="22" l="1"/>
  <c r="N1781" i="22"/>
  <c r="O1781" i="22" s="1"/>
  <c r="P1783" i="22" l="1"/>
  <c r="N1782" i="22"/>
  <c r="O1782" i="22" s="1"/>
  <c r="P1784" i="22" l="1"/>
  <c r="N1783" i="22"/>
  <c r="O1783" i="22" s="1"/>
  <c r="P1785" i="22" l="1"/>
  <c r="N1784" i="22"/>
  <c r="O1784" i="22" s="1"/>
  <c r="P1786" i="22" l="1"/>
  <c r="N1785" i="22"/>
  <c r="O1785" i="22" s="1"/>
  <c r="P1787" i="22" l="1"/>
  <c r="N1786" i="22"/>
  <c r="O1786" i="22" s="1"/>
  <c r="P1788" i="22" l="1"/>
  <c r="N1787" i="22"/>
  <c r="O1787" i="22" s="1"/>
  <c r="P1789" i="22" l="1"/>
  <c r="N1788" i="22"/>
  <c r="O1788" i="22" s="1"/>
  <c r="P1790" i="22" l="1"/>
  <c r="N1789" i="22"/>
  <c r="O1789" i="22" s="1"/>
  <c r="P1791" i="22" l="1"/>
  <c r="N1790" i="22"/>
  <c r="O1790" i="22" s="1"/>
  <c r="P1792" i="22" l="1"/>
  <c r="N1791" i="22"/>
  <c r="O1791" i="22" s="1"/>
  <c r="P1793" i="22" l="1"/>
  <c r="N1792" i="22"/>
  <c r="O1792" i="22" s="1"/>
  <c r="P1794" i="22" l="1"/>
  <c r="N1793" i="22"/>
  <c r="O1793" i="22" s="1"/>
  <c r="P1795" i="22" l="1"/>
  <c r="N1794" i="22"/>
  <c r="O1794" i="22" s="1"/>
  <c r="P1796" i="22" l="1"/>
  <c r="N1795" i="22"/>
  <c r="O1795" i="22" s="1"/>
  <c r="P1797" i="22" l="1"/>
  <c r="N1796" i="22"/>
  <c r="O1796" i="22" s="1"/>
  <c r="P1798" i="22" l="1"/>
  <c r="N1797" i="22"/>
  <c r="O1797" i="22" s="1"/>
  <c r="P1799" i="22" l="1"/>
  <c r="N1798" i="22"/>
  <c r="O1798" i="22" s="1"/>
  <c r="P1800" i="22" l="1"/>
  <c r="N1799" i="22"/>
  <c r="O1799" i="22" s="1"/>
  <c r="P1801" i="22" l="1"/>
  <c r="N1800" i="22"/>
  <c r="O1800" i="22" s="1"/>
  <c r="P1802" i="22" l="1"/>
  <c r="N1801" i="22"/>
  <c r="O1801" i="22" s="1"/>
  <c r="P1803" i="22" l="1"/>
  <c r="N1802" i="22"/>
  <c r="O1802" i="22" s="1"/>
  <c r="P1804" i="22" l="1"/>
  <c r="N1803" i="22"/>
  <c r="O1803" i="22" s="1"/>
  <c r="P1805" i="22" l="1"/>
  <c r="N1804" i="22"/>
  <c r="O1804" i="22" s="1"/>
  <c r="P1806" i="22" l="1"/>
  <c r="N1805" i="22"/>
  <c r="O1805" i="22" s="1"/>
  <c r="P1807" i="22" l="1"/>
  <c r="N1806" i="22"/>
  <c r="O1806" i="22" s="1"/>
  <c r="P1808" i="22" l="1"/>
  <c r="N1807" i="22"/>
  <c r="O1807" i="22" s="1"/>
  <c r="P1809" i="22" l="1"/>
  <c r="N1808" i="22"/>
  <c r="O1808" i="22" s="1"/>
  <c r="P1810" i="22" l="1"/>
  <c r="N1809" i="22"/>
  <c r="O1809" i="22" s="1"/>
  <c r="P1811" i="22" l="1"/>
  <c r="N1810" i="22"/>
  <c r="O1810" i="22" s="1"/>
  <c r="P1812" i="22" l="1"/>
  <c r="N1811" i="22"/>
  <c r="O1811" i="22" s="1"/>
  <c r="P1813" i="22" l="1"/>
  <c r="N1812" i="22"/>
  <c r="O1812" i="22" s="1"/>
  <c r="P1814" i="22" l="1"/>
  <c r="N1813" i="22"/>
  <c r="O1813" i="22" s="1"/>
  <c r="P1815" i="22" l="1"/>
  <c r="N1814" i="22"/>
  <c r="O1814" i="22" s="1"/>
  <c r="P1816" i="22" l="1"/>
  <c r="N1815" i="22"/>
  <c r="O1815" i="22" s="1"/>
  <c r="P1817" i="22" l="1"/>
  <c r="N1816" i="22"/>
  <c r="O1816" i="22" s="1"/>
  <c r="P1818" i="22" l="1"/>
  <c r="N1817" i="22"/>
  <c r="O1817" i="22" s="1"/>
  <c r="P1819" i="22" l="1"/>
  <c r="N1818" i="22"/>
  <c r="O1818" i="22" s="1"/>
  <c r="P1820" i="22" l="1"/>
  <c r="N1819" i="22"/>
  <c r="O1819" i="22" s="1"/>
  <c r="P1821" i="22" l="1"/>
  <c r="N1820" i="22"/>
  <c r="O1820" i="22" s="1"/>
  <c r="P1822" i="22" l="1"/>
  <c r="N1821" i="22"/>
  <c r="O1821" i="22" s="1"/>
  <c r="P1823" i="22" l="1"/>
  <c r="N1822" i="22"/>
  <c r="O1822" i="22" s="1"/>
  <c r="P1824" i="22" l="1"/>
  <c r="N1823" i="22"/>
  <c r="O1823" i="22" s="1"/>
  <c r="P1825" i="22" l="1"/>
  <c r="N1824" i="22"/>
  <c r="O1824" i="22" s="1"/>
  <c r="P1826" i="22" l="1"/>
  <c r="N1825" i="22"/>
  <c r="O1825" i="22" s="1"/>
  <c r="P1827" i="22" l="1"/>
  <c r="N1826" i="22"/>
  <c r="O1826" i="22" s="1"/>
  <c r="P1828" i="22" l="1"/>
  <c r="N1827" i="22"/>
  <c r="O1827" i="22" s="1"/>
  <c r="P1829" i="22" l="1"/>
  <c r="N1828" i="22"/>
  <c r="O1828" i="22" s="1"/>
  <c r="P1830" i="22" l="1"/>
  <c r="N1829" i="22"/>
  <c r="O1829" i="22" s="1"/>
  <c r="P1831" i="22" l="1"/>
  <c r="N1830" i="22"/>
  <c r="O1830" i="22" s="1"/>
  <c r="P1832" i="22" l="1"/>
  <c r="N1831" i="22"/>
  <c r="O1831" i="22" s="1"/>
  <c r="P1833" i="22" l="1"/>
  <c r="N1832" i="22"/>
  <c r="O1832" i="22" s="1"/>
  <c r="P1834" i="22" l="1"/>
  <c r="N1833" i="22"/>
  <c r="O1833" i="22" s="1"/>
  <c r="P1835" i="22" l="1"/>
  <c r="N1834" i="22"/>
  <c r="O1834" i="22" s="1"/>
  <c r="P1836" i="22" l="1"/>
  <c r="N1835" i="22"/>
  <c r="O1835" i="22" s="1"/>
  <c r="P1837" i="22" l="1"/>
  <c r="N1836" i="22"/>
  <c r="O1836" i="22" s="1"/>
  <c r="P1838" i="22" l="1"/>
  <c r="N1837" i="22"/>
  <c r="O1837" i="22" s="1"/>
  <c r="P1839" i="22" l="1"/>
  <c r="N1838" i="22"/>
  <c r="O1838" i="22" s="1"/>
  <c r="P1840" i="22" l="1"/>
  <c r="N1839" i="22"/>
  <c r="O1839" i="22" s="1"/>
  <c r="P1841" i="22" l="1"/>
  <c r="N1840" i="22"/>
  <c r="O1840" i="22" s="1"/>
  <c r="P1842" i="22" l="1"/>
  <c r="N1841" i="22"/>
  <c r="O1841" i="22" s="1"/>
  <c r="P1843" i="22" l="1"/>
  <c r="N1842" i="22"/>
  <c r="O1842" i="22" s="1"/>
  <c r="P1844" i="22" l="1"/>
  <c r="N1843" i="22"/>
  <c r="O1843" i="22" s="1"/>
  <c r="P1845" i="22" l="1"/>
  <c r="N1844" i="22"/>
  <c r="O1844" i="22" s="1"/>
  <c r="P1846" i="22" l="1"/>
  <c r="N1845" i="22"/>
  <c r="O1845" i="22" s="1"/>
  <c r="P1847" i="22" l="1"/>
  <c r="N1846" i="22"/>
  <c r="O1846" i="22" s="1"/>
  <c r="P1848" i="22" l="1"/>
  <c r="N1847" i="22"/>
  <c r="O1847" i="22" s="1"/>
  <c r="P1849" i="22" l="1"/>
  <c r="N1848" i="22"/>
  <c r="O1848" i="22" s="1"/>
  <c r="P1850" i="22" l="1"/>
  <c r="N1849" i="22"/>
  <c r="O1849" i="22" s="1"/>
  <c r="P1851" i="22" l="1"/>
  <c r="N1850" i="22"/>
  <c r="O1850" i="22" s="1"/>
  <c r="P1852" i="22" l="1"/>
  <c r="N1851" i="22"/>
  <c r="O1851" i="22" s="1"/>
  <c r="P1853" i="22" l="1"/>
  <c r="N1852" i="22"/>
  <c r="O1852" i="22" s="1"/>
  <c r="P1854" i="22" l="1"/>
  <c r="N1853" i="22"/>
  <c r="O1853" i="22" s="1"/>
  <c r="P1855" i="22" l="1"/>
  <c r="N1854" i="22"/>
  <c r="O1854" i="22" s="1"/>
  <c r="P1856" i="22" l="1"/>
  <c r="N1855" i="22"/>
  <c r="O1855" i="22" s="1"/>
  <c r="P1857" i="22" l="1"/>
  <c r="N1856" i="22"/>
  <c r="O1856" i="22" s="1"/>
  <c r="P1858" i="22" l="1"/>
  <c r="N1857" i="22"/>
  <c r="O1857" i="22" s="1"/>
  <c r="P1859" i="22" l="1"/>
  <c r="N1858" i="22"/>
  <c r="O1858" i="22" s="1"/>
  <c r="P1860" i="22" l="1"/>
  <c r="N1859" i="22"/>
  <c r="O1859" i="22" s="1"/>
  <c r="P1861" i="22" l="1"/>
  <c r="N1860" i="22"/>
  <c r="O1860" i="22" s="1"/>
  <c r="P1862" i="22" l="1"/>
  <c r="N1861" i="22"/>
  <c r="O1861" i="22" s="1"/>
  <c r="P1863" i="22" l="1"/>
  <c r="N1862" i="22"/>
  <c r="O1862" i="22" s="1"/>
  <c r="P1864" i="22" l="1"/>
  <c r="N1863" i="22"/>
  <c r="O1863" i="22" s="1"/>
  <c r="P1865" i="22" l="1"/>
  <c r="N1864" i="22"/>
  <c r="O1864" i="22"/>
  <c r="P1866" i="22" l="1"/>
  <c r="N1865" i="22"/>
  <c r="O1865" i="22"/>
  <c r="P1867" i="22" l="1"/>
  <c r="N1866" i="22"/>
  <c r="O1866" i="22" s="1"/>
  <c r="P1868" i="22" l="1"/>
  <c r="N1867" i="22"/>
  <c r="O1867" i="22" s="1"/>
  <c r="P1869" i="22" l="1"/>
  <c r="N1868" i="22"/>
  <c r="O1868" i="22"/>
  <c r="P1870" i="22" l="1"/>
  <c r="N1869" i="22"/>
  <c r="O1869" i="22" s="1"/>
  <c r="P1871" i="22" l="1"/>
  <c r="N1870" i="22"/>
  <c r="O1870" i="22" s="1"/>
  <c r="P1872" i="22" l="1"/>
  <c r="N1871" i="22"/>
  <c r="O1871" i="22" s="1"/>
  <c r="P1873" i="22" l="1"/>
  <c r="N1872" i="22"/>
  <c r="O1872" i="22" s="1"/>
  <c r="P1874" i="22" l="1"/>
  <c r="N1873" i="22"/>
  <c r="O1873" i="22" s="1"/>
  <c r="P1875" i="22" l="1"/>
  <c r="N1874" i="22"/>
  <c r="O1874" i="22" s="1"/>
  <c r="P1876" i="22" l="1"/>
  <c r="N1875" i="22"/>
  <c r="O1875" i="22" s="1"/>
  <c r="P1877" i="22" l="1"/>
  <c r="N1876" i="22"/>
  <c r="O1876" i="22" s="1"/>
  <c r="P1878" i="22" l="1"/>
  <c r="N1877" i="22"/>
  <c r="O1877" i="22" s="1"/>
  <c r="P1879" i="22" l="1"/>
  <c r="N1878" i="22"/>
  <c r="O1878" i="22" s="1"/>
  <c r="P1880" i="22" l="1"/>
  <c r="N1879" i="22"/>
  <c r="O1879" i="22" s="1"/>
  <c r="P1881" i="22" l="1"/>
  <c r="N1880" i="22"/>
  <c r="O1880" i="22" s="1"/>
  <c r="P1882" i="22" l="1"/>
  <c r="N1881" i="22"/>
  <c r="O1881" i="22" s="1"/>
  <c r="P1883" i="22" l="1"/>
  <c r="N1882" i="22"/>
  <c r="O1882" i="22" s="1"/>
  <c r="P1884" i="22" l="1"/>
  <c r="N1883" i="22"/>
  <c r="O1883" i="22" s="1"/>
  <c r="P1885" i="22" l="1"/>
  <c r="N1884" i="22"/>
  <c r="O1884" i="22" s="1"/>
  <c r="P1886" i="22" l="1"/>
  <c r="N1885" i="22"/>
  <c r="O1885" i="22" s="1"/>
  <c r="P1887" i="22" l="1"/>
  <c r="N1886" i="22"/>
  <c r="O1886" i="22" s="1"/>
  <c r="P1888" i="22" l="1"/>
  <c r="N1887" i="22"/>
  <c r="O1887" i="22" s="1"/>
  <c r="P1889" i="22" l="1"/>
  <c r="N1888" i="22"/>
  <c r="O1888" i="22" s="1"/>
  <c r="P1890" i="22" l="1"/>
  <c r="N1889" i="22"/>
  <c r="O1889" i="22" s="1"/>
  <c r="P1891" i="22" l="1"/>
  <c r="N1890" i="22"/>
  <c r="O1890" i="22" s="1"/>
  <c r="P1892" i="22" l="1"/>
  <c r="N1891" i="22"/>
  <c r="O1891" i="22" s="1"/>
  <c r="P1893" i="22" l="1"/>
  <c r="N1892" i="22"/>
  <c r="O1892" i="22" s="1"/>
  <c r="P1894" i="22" l="1"/>
  <c r="N1893" i="22"/>
  <c r="O1893" i="22" s="1"/>
  <c r="P1895" i="22" l="1"/>
  <c r="N1894" i="22"/>
  <c r="O1894" i="22" s="1"/>
  <c r="P1896" i="22" l="1"/>
  <c r="N1895" i="22"/>
  <c r="O1895" i="22" s="1"/>
  <c r="P1897" i="22" l="1"/>
  <c r="N1896" i="22"/>
  <c r="O1896" i="22"/>
  <c r="P1898" i="22" l="1"/>
  <c r="N1897" i="22"/>
  <c r="O1897" i="22" s="1"/>
  <c r="P1899" i="22" l="1"/>
  <c r="N1898" i="22"/>
  <c r="O1898" i="22" s="1"/>
  <c r="P1900" i="22" l="1"/>
  <c r="N1899" i="22"/>
  <c r="O1899" i="22" s="1"/>
  <c r="P1901" i="22" l="1"/>
  <c r="N1900" i="22"/>
  <c r="O1900" i="22" s="1"/>
  <c r="P1902" i="22" l="1"/>
  <c r="N1901" i="22"/>
  <c r="O1901" i="22" s="1"/>
  <c r="P1903" i="22" l="1"/>
  <c r="N1902" i="22"/>
  <c r="O1902" i="22" s="1"/>
  <c r="P1904" i="22" l="1"/>
  <c r="N1903" i="22"/>
  <c r="O1903" i="22" s="1"/>
  <c r="P1905" i="22" l="1"/>
  <c r="N1904" i="22"/>
  <c r="O1904" i="22" s="1"/>
  <c r="P1906" i="22" l="1"/>
  <c r="N1905" i="22"/>
  <c r="O1905" i="22" s="1"/>
  <c r="P1907" i="22" l="1"/>
  <c r="N1906" i="22"/>
  <c r="O1906" i="22" s="1"/>
  <c r="P1908" i="22" l="1"/>
  <c r="N1907" i="22"/>
  <c r="O1907" i="22" s="1"/>
  <c r="P1909" i="22" l="1"/>
  <c r="N1908" i="22"/>
  <c r="O1908" i="22" s="1"/>
  <c r="P1910" i="22" l="1"/>
  <c r="N1909" i="22"/>
  <c r="O1909" i="22" s="1"/>
  <c r="P1911" i="22" l="1"/>
  <c r="N1910" i="22"/>
  <c r="O1910" i="22" s="1"/>
  <c r="P1912" i="22" l="1"/>
  <c r="N1911" i="22"/>
  <c r="O1911" i="22" s="1"/>
  <c r="P1913" i="22" l="1"/>
  <c r="N1912" i="22"/>
  <c r="O1912" i="22" s="1"/>
  <c r="P1914" i="22" l="1"/>
  <c r="N1913" i="22"/>
  <c r="O1913" i="22" s="1"/>
  <c r="P1915" i="22" l="1"/>
  <c r="N1914" i="22"/>
  <c r="O1914" i="22" s="1"/>
  <c r="P1916" i="22" l="1"/>
  <c r="N1915" i="22"/>
  <c r="O1915" i="22" s="1"/>
  <c r="P1917" i="22" l="1"/>
  <c r="N1916" i="22"/>
  <c r="O1916" i="22" s="1"/>
  <c r="P1918" i="22" l="1"/>
  <c r="N1917" i="22"/>
  <c r="O1917" i="22" s="1"/>
  <c r="P1919" i="22" l="1"/>
  <c r="N1918" i="22"/>
  <c r="O1918" i="22" s="1"/>
  <c r="P1920" i="22" l="1"/>
  <c r="N1919" i="22"/>
  <c r="O1919" i="22" s="1"/>
  <c r="P1921" i="22" l="1"/>
  <c r="N1920" i="22"/>
  <c r="O1920" i="22" s="1"/>
  <c r="P1922" i="22" l="1"/>
  <c r="N1921" i="22"/>
  <c r="O1921" i="22" s="1"/>
  <c r="P1923" i="22" l="1"/>
  <c r="N1922" i="22"/>
  <c r="O1922" i="22" s="1"/>
  <c r="P1924" i="22" l="1"/>
  <c r="N1923" i="22"/>
  <c r="O1923" i="22" s="1"/>
  <c r="P1925" i="22" l="1"/>
  <c r="N1924" i="22"/>
  <c r="O1924" i="22" s="1"/>
  <c r="P1926" i="22" l="1"/>
  <c r="N1925" i="22"/>
  <c r="O1925" i="22" s="1"/>
  <c r="P1927" i="22" l="1"/>
  <c r="N1926" i="22"/>
  <c r="O1926" i="22" s="1"/>
  <c r="P1928" i="22" l="1"/>
  <c r="N1927" i="22"/>
  <c r="O1927" i="22" s="1"/>
  <c r="P1929" i="22" l="1"/>
  <c r="N1928" i="22"/>
  <c r="O1928" i="22" s="1"/>
  <c r="P1930" i="22" l="1"/>
  <c r="N1929" i="22"/>
  <c r="O1929" i="22" s="1"/>
  <c r="P1931" i="22" l="1"/>
  <c r="N1930" i="22"/>
  <c r="O1930" i="22" s="1"/>
  <c r="P1932" i="22" l="1"/>
  <c r="N1931" i="22"/>
  <c r="O1931" i="22" s="1"/>
  <c r="P1933" i="22" l="1"/>
  <c r="N1932" i="22"/>
  <c r="O1932" i="22" s="1"/>
  <c r="P1934" i="22" l="1"/>
  <c r="N1933" i="22"/>
  <c r="O1933" i="22" s="1"/>
  <c r="P1935" i="22" l="1"/>
  <c r="N1934" i="22"/>
  <c r="O1934" i="22" s="1"/>
  <c r="P1936" i="22" l="1"/>
  <c r="N1935" i="22"/>
  <c r="O1935" i="22" s="1"/>
  <c r="P1937" i="22" l="1"/>
  <c r="N1936" i="22"/>
  <c r="O1936" i="22"/>
  <c r="P1938" i="22" l="1"/>
  <c r="N1937" i="22"/>
  <c r="O1937" i="22" s="1"/>
  <c r="P1939" i="22" l="1"/>
  <c r="N1938" i="22"/>
  <c r="O1938" i="22" s="1"/>
  <c r="P1940" i="22" l="1"/>
  <c r="N1939" i="22"/>
  <c r="O1939" i="22" s="1"/>
  <c r="P1941" i="22" l="1"/>
  <c r="N1940" i="22"/>
  <c r="O1940" i="22" s="1"/>
  <c r="P1942" i="22" l="1"/>
  <c r="N1941" i="22"/>
  <c r="O1941" i="22" s="1"/>
  <c r="P1943" i="22" l="1"/>
  <c r="N1942" i="22"/>
  <c r="O1942" i="22"/>
  <c r="P1944" i="22" l="1"/>
  <c r="N1943" i="22"/>
  <c r="O1943" i="22" s="1"/>
  <c r="P1945" i="22" l="1"/>
  <c r="N1944" i="22"/>
  <c r="O1944" i="22" s="1"/>
  <c r="P1946" i="22" l="1"/>
  <c r="N1945" i="22"/>
  <c r="O1945" i="22" s="1"/>
  <c r="P1947" i="22" l="1"/>
  <c r="N1946" i="22"/>
  <c r="O1946" i="22" s="1"/>
  <c r="P1948" i="22" l="1"/>
  <c r="N1947" i="22"/>
  <c r="O1947" i="22" s="1"/>
  <c r="P1949" i="22" l="1"/>
  <c r="N1948" i="22"/>
  <c r="O1948" i="22" s="1"/>
  <c r="P1950" i="22" l="1"/>
  <c r="N1949" i="22"/>
  <c r="O1949" i="22" s="1"/>
  <c r="P1951" i="22" l="1"/>
  <c r="N1950" i="22"/>
  <c r="O1950" i="22" s="1"/>
  <c r="P1952" i="22" l="1"/>
  <c r="N1951" i="22"/>
  <c r="O1951" i="22" s="1"/>
  <c r="P1953" i="22" l="1"/>
  <c r="N1952" i="22"/>
  <c r="O1952" i="22" s="1"/>
  <c r="P1954" i="22" l="1"/>
  <c r="N1953" i="22"/>
  <c r="O1953" i="22" s="1"/>
  <c r="P1955" i="22" l="1"/>
  <c r="N1954" i="22"/>
  <c r="O1954" i="22" s="1"/>
  <c r="P1956" i="22" l="1"/>
  <c r="N1955" i="22"/>
  <c r="O1955" i="22"/>
  <c r="P1957" i="22" l="1"/>
  <c r="N1956" i="22"/>
  <c r="O1956" i="22" s="1"/>
  <c r="P1958" i="22" l="1"/>
  <c r="N1957" i="22"/>
  <c r="O1957" i="22" s="1"/>
  <c r="P1959" i="22" l="1"/>
  <c r="N1958" i="22"/>
  <c r="O1958" i="22" s="1"/>
  <c r="P1960" i="22" l="1"/>
  <c r="N1959" i="22"/>
  <c r="O1959" i="22" s="1"/>
  <c r="P1961" i="22" l="1"/>
  <c r="N1960" i="22"/>
  <c r="O1960" i="22" s="1"/>
  <c r="P1962" i="22" l="1"/>
  <c r="N1961" i="22"/>
  <c r="O1961" i="22" s="1"/>
  <c r="P1963" i="22" l="1"/>
  <c r="N1962" i="22"/>
  <c r="O1962" i="22" s="1"/>
  <c r="P1964" i="22" l="1"/>
  <c r="N1963" i="22"/>
  <c r="O1963" i="22" s="1"/>
  <c r="P1965" i="22" l="1"/>
  <c r="N1964" i="22"/>
  <c r="O1964" i="22" s="1"/>
  <c r="P1966" i="22" l="1"/>
  <c r="N1965" i="22"/>
  <c r="O1965" i="22" s="1"/>
  <c r="P1967" i="22" l="1"/>
  <c r="N1966" i="22"/>
  <c r="O1966" i="22" s="1"/>
  <c r="P1968" i="22" l="1"/>
  <c r="N1967" i="22"/>
  <c r="O1967" i="22" s="1"/>
  <c r="P1969" i="22" l="1"/>
  <c r="N1968" i="22"/>
  <c r="O1968" i="22" s="1"/>
  <c r="P1970" i="22" l="1"/>
  <c r="N1969" i="22"/>
  <c r="O1969" i="22" s="1"/>
  <c r="P1971" i="22" l="1"/>
  <c r="N1970" i="22"/>
  <c r="O1970" i="22" s="1"/>
  <c r="P1972" i="22" l="1"/>
  <c r="N1971" i="22"/>
  <c r="O1971" i="22" s="1"/>
  <c r="P1973" i="22" l="1"/>
  <c r="N1972" i="22"/>
  <c r="O1972" i="22" s="1"/>
  <c r="P1974" i="22" l="1"/>
  <c r="N1973" i="22"/>
  <c r="O1973" i="22" s="1"/>
  <c r="P1975" i="22" l="1"/>
  <c r="N1974" i="22"/>
  <c r="O1974" i="22" s="1"/>
  <c r="P1976" i="22" l="1"/>
  <c r="N1975" i="22"/>
  <c r="O1975" i="22" s="1"/>
  <c r="P1977" i="22" l="1"/>
  <c r="N1976" i="22"/>
  <c r="O1976" i="22" s="1"/>
  <c r="P1978" i="22" l="1"/>
  <c r="N1977" i="22"/>
  <c r="O1977" i="22" s="1"/>
  <c r="P1979" i="22" l="1"/>
  <c r="N1978" i="22"/>
  <c r="O1978" i="22" s="1"/>
  <c r="P1980" i="22" l="1"/>
  <c r="N1979" i="22"/>
  <c r="O1979" i="22" s="1"/>
  <c r="P1981" i="22" l="1"/>
  <c r="N1980" i="22"/>
  <c r="O1980" i="22" s="1"/>
  <c r="P1982" i="22" l="1"/>
  <c r="N1981" i="22"/>
  <c r="O1981" i="22" s="1"/>
  <c r="P1983" i="22" l="1"/>
  <c r="N1982" i="22"/>
  <c r="O1982" i="22" s="1"/>
  <c r="P1984" i="22" l="1"/>
  <c r="N1983" i="22"/>
  <c r="O1983" i="22" s="1"/>
  <c r="P1985" i="22" l="1"/>
  <c r="N1984" i="22"/>
  <c r="O1984" i="22" s="1"/>
  <c r="P1986" i="22" l="1"/>
  <c r="N1985" i="22"/>
  <c r="O1985" i="22" s="1"/>
  <c r="P1987" i="22" l="1"/>
  <c r="N1986" i="22"/>
  <c r="O1986" i="22" s="1"/>
  <c r="P1988" i="22" l="1"/>
  <c r="N1987" i="22"/>
  <c r="O1987" i="22" s="1"/>
  <c r="P1989" i="22" l="1"/>
  <c r="N1988" i="22"/>
  <c r="O1988" i="22" s="1"/>
  <c r="P1990" i="22" l="1"/>
  <c r="N1989" i="22"/>
  <c r="O1989" i="22" s="1"/>
  <c r="P1991" i="22" l="1"/>
  <c r="N1990" i="22"/>
  <c r="O1990" i="22" s="1"/>
  <c r="P1992" i="22" l="1"/>
  <c r="N1991" i="22"/>
  <c r="O1991" i="22" s="1"/>
  <c r="P1993" i="22" l="1"/>
  <c r="N1992" i="22"/>
  <c r="O1992" i="22" s="1"/>
  <c r="P1994" i="22" l="1"/>
  <c r="N1993" i="22"/>
  <c r="O1993" i="22" s="1"/>
  <c r="P1995" i="22" l="1"/>
  <c r="N1994" i="22"/>
  <c r="O1994" i="22" s="1"/>
  <c r="P1996" i="22" l="1"/>
  <c r="N1995" i="22"/>
  <c r="O1995" i="22" s="1"/>
  <c r="P1997" i="22" l="1"/>
  <c r="N1996" i="22"/>
  <c r="O1996" i="22" s="1"/>
  <c r="P1998" i="22" l="1"/>
  <c r="N1997" i="22"/>
  <c r="O1997" i="22" s="1"/>
  <c r="P1999" i="22" l="1"/>
  <c r="N1998" i="22"/>
  <c r="O1998" i="22" s="1"/>
  <c r="P2000" i="22" l="1"/>
  <c r="N1999" i="22"/>
  <c r="O1999" i="22" s="1"/>
  <c r="P2001" i="22" l="1"/>
  <c r="N2000" i="22"/>
  <c r="O2000" i="22" s="1"/>
  <c r="P2002" i="22" l="1"/>
  <c r="N2001" i="22"/>
  <c r="O2001" i="22" s="1"/>
  <c r="P2003" i="22" l="1"/>
  <c r="N2002" i="22"/>
  <c r="O2002" i="22" s="1"/>
  <c r="P2004" i="22" l="1"/>
  <c r="N2003" i="22"/>
  <c r="O2003" i="22" s="1"/>
  <c r="P2005" i="22" l="1"/>
  <c r="N2004" i="22"/>
  <c r="O2004" i="22" s="1"/>
  <c r="P2006" i="22" l="1"/>
  <c r="N2005" i="22"/>
  <c r="O2005" i="22" s="1"/>
  <c r="P2007" i="22" l="1"/>
  <c r="N2006" i="22"/>
  <c r="O2006" i="22" s="1"/>
  <c r="P2008" i="22" l="1"/>
  <c r="N2007" i="22"/>
  <c r="O2007" i="22" s="1"/>
  <c r="P2009" i="22" l="1"/>
  <c r="N2008" i="22"/>
  <c r="O2008" i="22" s="1"/>
  <c r="P2010" i="22" l="1"/>
  <c r="N2009" i="22"/>
  <c r="O2009" i="22" s="1"/>
  <c r="P2011" i="22" l="1"/>
  <c r="N2010" i="22"/>
  <c r="O2010" i="22" s="1"/>
  <c r="P2012" i="22" l="1"/>
  <c r="N2011" i="22"/>
  <c r="O2011" i="22" s="1"/>
  <c r="P2013" i="22" l="1"/>
  <c r="N2012" i="22"/>
  <c r="O2012" i="22" s="1"/>
  <c r="P2014" i="22" l="1"/>
  <c r="N2013" i="22"/>
  <c r="O2013" i="22" s="1"/>
  <c r="P2015" i="22" l="1"/>
  <c r="N2014" i="22"/>
  <c r="O2014" i="22" s="1"/>
  <c r="P2016" i="22" l="1"/>
  <c r="N2015" i="22"/>
  <c r="O2015" i="22" s="1"/>
  <c r="P2017" i="22" l="1"/>
  <c r="N2016" i="22"/>
  <c r="O2016" i="22" s="1"/>
  <c r="P2018" i="22" l="1"/>
  <c r="N2017" i="22"/>
  <c r="O2017" i="22" s="1"/>
  <c r="P2019" i="22" l="1"/>
  <c r="N2018" i="22"/>
  <c r="O2018" i="22" s="1"/>
  <c r="P2020" i="22" l="1"/>
  <c r="N2019" i="22"/>
  <c r="O2019" i="22" s="1"/>
  <c r="N2020" i="22" l="1"/>
  <c r="O2020" i="22" s="1"/>
  <c r="O4" i="22"/>
  <c r="C4" i="22"/>
</calcChain>
</file>

<file path=xl/sharedStrings.xml><?xml version="1.0" encoding="utf-8"?>
<sst xmlns="http://schemas.openxmlformats.org/spreadsheetml/2006/main" count="127" uniqueCount="104">
  <si>
    <t>Futterkurve</t>
  </si>
  <si>
    <t>kg LG</t>
  </si>
  <si>
    <t>Fütterung ab Tag</t>
  </si>
  <si>
    <t>Zunahme</t>
  </si>
  <si>
    <t>Bedarf MJ/Tag</t>
  </si>
  <si>
    <t>Fütterungsstrategie</t>
  </si>
  <si>
    <t>Energie-
dichte</t>
  </si>
  <si>
    <t>Fütterung bis Tag</t>
  </si>
  <si>
    <t>Futterverwertung 1:</t>
  </si>
  <si>
    <t>Futterkosten €/dt</t>
  </si>
  <si>
    <t>Zunahme g/Tier Tag</t>
  </si>
  <si>
    <t>€ je kg Zuwachs</t>
  </si>
  <si>
    <t>Woche
| Tag</t>
  </si>
  <si>
    <t>Verkaufsgewicht</t>
  </si>
  <si>
    <t>Zuwachs kg/Tier</t>
  </si>
  <si>
    <t>Energiebedarf</t>
  </si>
  <si>
    <t>750 g</t>
  </si>
  <si>
    <t>Zunahmeniveau</t>
  </si>
  <si>
    <t>950 g</t>
  </si>
  <si>
    <t>850 g</t>
  </si>
  <si>
    <t>Futterphase
Nr.</t>
  </si>
  <si>
    <t>Energiebedarf
ME/Tag</t>
  </si>
  <si>
    <t>Gewicht
von|bis</t>
  </si>
  <si>
    <t>tägliche Zunahme</t>
  </si>
  <si>
    <t>v</t>
  </si>
  <si>
    <t>850 g HP</t>
  </si>
  <si>
    <t>Kosten
je MS</t>
  </si>
  <si>
    <t>Futter-verwertung</t>
  </si>
  <si>
    <t>Bedarf
je MS</t>
  </si>
  <si>
    <t>Einstall-gewicht:</t>
  </si>
  <si>
    <t>Einstall-datum:</t>
  </si>
  <si>
    <t>berechnen</t>
  </si>
  <si>
    <t>bis
kg LG</t>
  </si>
  <si>
    <t>Preis
je dt</t>
  </si>
  <si>
    <t>Fütterung
ab …</t>
  </si>
  <si>
    <t>Niveau der Tageszunahme</t>
  </si>
  <si>
    <t xml:space="preserve">1. Wiegung </t>
  </si>
  <si>
    <t>1. Wiegung</t>
  </si>
  <si>
    <t>2. Wiegung</t>
  </si>
  <si>
    <t>3. Wiegung</t>
  </si>
  <si>
    <t>Wiegung
am …</t>
  </si>
  <si>
    <t>Futterkurve1</t>
  </si>
  <si>
    <t>Futterkurve2</t>
  </si>
  <si>
    <t>für Wiegung 1</t>
  </si>
  <si>
    <t>nur zur Info</t>
  </si>
  <si>
    <t>Futterkurve hohe Zunahme für 1. Wiegung</t>
  </si>
  <si>
    <t>für Wiegung 2</t>
  </si>
  <si>
    <t>für Wiegung 3</t>
  </si>
  <si>
    <t>Futterkurve3</t>
  </si>
  <si>
    <t>Verkauf ca. am…</t>
  </si>
  <si>
    <t>Mast-dauer</t>
  </si>
  <si>
    <t>Tag</t>
  </si>
  <si>
    <t>für Wiegung</t>
  </si>
  <si>
    <t>Futterkurve hohe Zunahme für 2. Wiegung</t>
  </si>
  <si>
    <t>aus Spalte O</t>
  </si>
  <si>
    <t>aus Spalte Q</t>
  </si>
  <si>
    <t>aus Spalte S</t>
  </si>
  <si>
    <t>ohne Bedeutung</t>
  </si>
  <si>
    <t>DLG 2014</t>
  </si>
  <si>
    <t>1. Basisdaten</t>
  </si>
  <si>
    <t>2. Fütterungskurve
(Zunahme &amp; Energiebedarf)</t>
  </si>
  <si>
    <t>25-30 kg</t>
  </si>
  <si>
    <t>oder 22,5-27,5 kg???</t>
  </si>
  <si>
    <t>Wenn Sie die Tiere vor dem Verkauf wiegen, erkennen Sie hier das Datum:</t>
  </si>
  <si>
    <t>Fütterung ab kg LG</t>
  </si>
  <si>
    <t>© Copyright: Möller Agrarmarketing e.K.</t>
  </si>
  <si>
    <t xml:space="preserve">Diese Datei ist urheberrechtlich geschützt. </t>
  </si>
  <si>
    <t>Tage vor Verkauf</t>
  </si>
  <si>
    <t>kg LG*</t>
  </si>
  <si>
    <t>* Einstalltag = Tag 0</t>
  </si>
  <si>
    <t>Futter
to</t>
  </si>
  <si>
    <t>Futterbedarf
gesamt/Tag</t>
  </si>
  <si>
    <t>Futterbedarf
MS/Tag</t>
  </si>
  <si>
    <t>Tierzahl</t>
  </si>
  <si>
    <t>Ø Tageszunahme</t>
  </si>
  <si>
    <t>RAM 2.1</t>
  </si>
  <si>
    <t>RAM 2.2</t>
  </si>
  <si>
    <t>RAM 3.1</t>
  </si>
  <si>
    <t>Zunahme-niveau:</t>
  </si>
  <si>
    <t>Zunahme
je Tag</t>
  </si>
  <si>
    <t>Mastschweine erfolgreich füttern!</t>
  </si>
  <si>
    <t>Futterplan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</si>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</sst>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\ &quot;€&quot;"/>
    <numFmt numFmtId="165" formatCode="0.000"/>
    <numFmt numFmtId="166" formatCode="0.0"/>
    <numFmt numFmtId="167" formatCode="0\ &quot;g&quot;"/>
    <numFmt numFmtId="168" formatCode="#,##0.0\ &quot;kg&quot;"/>
    <numFmt numFmtId="169" formatCode="dd"/>
    <numFmt numFmtId="170" formatCode="0.0\ &quot;kg&quot;"/>
    <numFmt numFmtId="171" formatCode="[$-407]d/\ mmm/;@"/>
    <numFmt numFmtId="172" formatCode="0\ &quot;g/Tier Tag&quot;"/>
    <numFmt numFmtId="173" formatCode="#,##0\ &quot;kg&quot;"/>
    <numFmt numFmtId="174" formatCode="0\ &quot;Tage&quot;"/>
    <numFmt numFmtId="175" formatCode="dd/mm/yy;@"/>
    <numFmt numFmtId="176" formatCode="#,##0.0\ &quot;€&quot;"/>
    <numFmt numFmtId="177" formatCode="0.0\ &quot;MJ&quot;"/>
    <numFmt numFmtId="178" formatCode="#,##0.0\ &quot;to&quot;"/>
  </numFmts>
  <fonts count="48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1"/>
      <color theme="0" tint="-0.499984740745262"/>
      <name val="Helvetica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theme="1" tint="0.249977111117893"/>
      <name val="Helvetica"/>
      <family val="2"/>
    </font>
    <font>
      <u/>
      <sz val="8"/>
      <color theme="1" tint="0.249977111117893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1" tint="0.249977111117893"/>
      <name val="Arial"/>
      <family val="2"/>
    </font>
    <font>
      <sz val="8"/>
      <color rgb="FFC00000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8"/>
      <color theme="1" tint="0.249977111117893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Helvetica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10" fillId="2" borderId="0" xfId="0" applyFont="1" applyFill="1" applyProtection="1"/>
    <xf numFmtId="0" fontId="0" fillId="0" borderId="0" xfId="0" applyProtection="1"/>
    <xf numFmtId="0" fontId="0" fillId="3" borderId="0" xfId="0" applyFill="1" applyProtection="1"/>
    <xf numFmtId="0" fontId="14" fillId="2" borderId="0" xfId="0" applyFont="1" applyFill="1" applyProtection="1"/>
    <xf numFmtId="0" fontId="10" fillId="3" borderId="0" xfId="0" applyFont="1" applyFill="1" applyBorder="1" applyProtection="1"/>
    <xf numFmtId="0" fontId="10" fillId="3" borderId="0" xfId="0" applyFont="1" applyFill="1" applyProtection="1"/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wrapText="1"/>
    </xf>
    <xf numFmtId="0" fontId="14" fillId="3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wrapText="1"/>
    </xf>
    <xf numFmtId="0" fontId="9" fillId="3" borderId="0" xfId="0" applyFont="1" applyFill="1" applyProtection="1"/>
    <xf numFmtId="0" fontId="9" fillId="2" borderId="0" xfId="0" applyFont="1" applyFill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Border="1" applyProtection="1"/>
    <xf numFmtId="0" fontId="13" fillId="7" borderId="1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8" xfId="0" applyFont="1" applyFill="1" applyBorder="1" applyAlignment="1" applyProtection="1">
      <alignment horizontal="center" vertical="center"/>
    </xf>
    <xf numFmtId="0" fontId="13" fillId="7" borderId="9" xfId="0" applyFont="1" applyFill="1" applyBorder="1" applyAlignment="1" applyProtection="1">
      <alignment horizontal="center" vertical="center" wrapText="1"/>
    </xf>
    <xf numFmtId="0" fontId="13" fillId="7" borderId="11" xfId="0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Alignment="1" applyProtection="1">
      <alignment horizontal="center" vertical="center"/>
    </xf>
    <xf numFmtId="166" fontId="21" fillId="8" borderId="1" xfId="0" applyNumberFormat="1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26" fillId="2" borderId="0" xfId="0" applyFont="1" applyFill="1" applyBorder="1" applyProtection="1"/>
    <xf numFmtId="0" fontId="0" fillId="2" borderId="0" xfId="0" applyFill="1" applyProtection="1"/>
    <xf numFmtId="0" fontId="6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13" fillId="13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14" fillId="9" borderId="2" xfId="0" applyFont="1" applyFill="1" applyBorder="1" applyAlignment="1" applyProtection="1">
      <alignment horizontal="center" vertical="center"/>
    </xf>
    <xf numFmtId="0" fontId="21" fillId="8" borderId="1" xfId="0" applyFont="1" applyFill="1" applyBorder="1" applyAlignment="1" applyProtection="1">
      <alignment horizontal="center" vertical="center"/>
    </xf>
    <xf numFmtId="2" fontId="13" fillId="14" borderId="1" xfId="0" applyNumberFormat="1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166" fontId="14" fillId="2" borderId="1" xfId="0" applyNumberFormat="1" applyFont="1" applyFill="1" applyBorder="1" applyAlignment="1" applyProtection="1">
      <alignment horizontal="center" vertical="center"/>
    </xf>
    <xf numFmtId="0" fontId="13" fillId="14" borderId="13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166" fontId="4" fillId="3" borderId="1" xfId="0" applyNumberFormat="1" applyFont="1" applyFill="1" applyBorder="1" applyAlignment="1" applyProtection="1">
      <alignment horizontal="center" vertical="center"/>
    </xf>
    <xf numFmtId="166" fontId="34" fillId="3" borderId="1" xfId="0" applyNumberFormat="1" applyFont="1" applyFill="1" applyBorder="1" applyAlignment="1" applyProtection="1">
      <alignment horizontal="center" vertical="center"/>
    </xf>
    <xf numFmtId="0" fontId="33" fillId="3" borderId="0" xfId="0" applyFont="1" applyFill="1" applyAlignment="1" applyProtection="1">
      <alignment horizontal="left" vertical="center"/>
    </xf>
    <xf numFmtId="166" fontId="17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2" fontId="4" fillId="3" borderId="0" xfId="0" applyNumberFormat="1" applyFont="1" applyFill="1" applyBorder="1" applyAlignment="1" applyProtection="1">
      <alignment horizontal="center" vertical="center"/>
    </xf>
    <xf numFmtId="1" fontId="14" fillId="12" borderId="1" xfId="0" applyNumberFormat="1" applyFont="1" applyFill="1" applyBorder="1" applyAlignment="1">
      <alignment horizontal="center" vertical="center"/>
    </xf>
    <xf numFmtId="166" fontId="14" fillId="12" borderId="1" xfId="0" applyNumberFormat="1" applyFont="1" applyFill="1" applyBorder="1" applyAlignment="1">
      <alignment horizontal="center" vertical="center"/>
    </xf>
    <xf numFmtId="170" fontId="23" fillId="9" borderId="1" xfId="0" applyNumberFormat="1" applyFont="1" applyFill="1" applyBorder="1" applyAlignment="1" applyProtection="1">
      <alignment horizontal="center" vertical="center"/>
    </xf>
    <xf numFmtId="166" fontId="23" fillId="9" borderId="1" xfId="0" applyNumberFormat="1" applyFont="1" applyFill="1" applyBorder="1" applyAlignment="1" applyProtection="1">
      <alignment horizontal="center" vertical="center"/>
    </xf>
    <xf numFmtId="0" fontId="13" fillId="14" borderId="7" xfId="0" applyFont="1" applyFill="1" applyBorder="1" applyAlignment="1" applyProtection="1">
      <alignment horizontal="center" vertical="center" wrapText="1"/>
    </xf>
    <xf numFmtId="0" fontId="13" fillId="14" borderId="5" xfId="0" applyFont="1" applyFill="1" applyBorder="1" applyAlignment="1" applyProtection="1">
      <alignment horizontal="center" vertical="center" wrapText="1"/>
    </xf>
    <xf numFmtId="1" fontId="4" fillId="3" borderId="1" xfId="0" applyNumberFormat="1" applyFont="1" applyFill="1" applyBorder="1" applyAlignment="1" applyProtection="1">
      <alignment horizontal="center" vertical="center"/>
    </xf>
    <xf numFmtId="167" fontId="14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65" fontId="13" fillId="7" borderId="1" xfId="0" applyNumberFormat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 wrapText="1"/>
    </xf>
    <xf numFmtId="168" fontId="13" fillId="7" borderId="0" xfId="0" applyNumberFormat="1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/>
    <xf numFmtId="166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3" borderId="1" xfId="0" applyFont="1" applyFill="1" applyBorder="1" applyAlignment="1" applyProtection="1">
      <alignment horizontal="center" vertical="center"/>
    </xf>
    <xf numFmtId="0" fontId="13" fillId="17" borderId="1" xfId="0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3" fillId="16" borderId="1" xfId="0" applyFont="1" applyFill="1" applyBorder="1" applyAlignment="1" applyProtection="1">
      <alignment horizontal="center" vertical="center" wrapText="1"/>
    </xf>
    <xf numFmtId="0" fontId="13" fillId="14" borderId="0" xfId="0" applyFont="1" applyFill="1" applyAlignment="1" applyProtection="1">
      <alignment horizontal="center" vertical="center"/>
    </xf>
    <xf numFmtId="0" fontId="37" fillId="3" borderId="1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1" fontId="3" fillId="12" borderId="1" xfId="0" applyNumberFormat="1" applyFont="1" applyFill="1" applyBorder="1" applyAlignment="1">
      <alignment horizontal="center" vertical="center"/>
    </xf>
    <xf numFmtId="166" fontId="3" fillId="12" borderId="1" xfId="0" applyNumberFormat="1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25" fillId="14" borderId="1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3" fillId="14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Protection="1"/>
    <xf numFmtId="0" fontId="14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vertical="center"/>
    </xf>
    <xf numFmtId="0" fontId="29" fillId="3" borderId="0" xfId="0" applyFont="1" applyFill="1" applyBorder="1" applyProtection="1"/>
    <xf numFmtId="0" fontId="11" fillId="3" borderId="0" xfId="0" applyFont="1" applyFill="1" applyProtection="1"/>
    <xf numFmtId="0" fontId="26" fillId="3" borderId="0" xfId="0" applyFont="1" applyFill="1" applyProtection="1"/>
    <xf numFmtId="0" fontId="27" fillId="3" borderId="0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Protection="1"/>
    <xf numFmtId="2" fontId="27" fillId="3" borderId="0" xfId="0" applyNumberFormat="1" applyFont="1" applyFill="1" applyBorder="1" applyAlignment="1" applyProtection="1">
      <alignment horizontal="center" vertical="center"/>
    </xf>
    <xf numFmtId="0" fontId="26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0" fontId="28" fillId="3" borderId="0" xfId="0" applyFont="1" applyFill="1" applyProtection="1"/>
    <xf numFmtId="0" fontId="12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169" fontId="14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horizontal="center" wrapText="1"/>
    </xf>
    <xf numFmtId="0" fontId="32" fillId="3" borderId="0" xfId="1" applyFont="1" applyFill="1" applyBorder="1" applyAlignment="1" applyProtection="1">
      <alignment horizontal="center"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172" fontId="26" fillId="3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29" fillId="3" borderId="0" xfId="0" applyFont="1" applyFill="1" applyBorder="1" applyAlignment="1" applyProtection="1">
      <alignment vertical="center"/>
    </xf>
    <xf numFmtId="0" fontId="30" fillId="3" borderId="0" xfId="0" applyFont="1" applyFill="1" applyBorder="1" applyProtection="1"/>
    <xf numFmtId="0" fontId="32" fillId="2" borderId="0" xfId="1" applyFont="1" applyFill="1" applyBorder="1" applyAlignment="1" applyProtection="1">
      <alignment horizontal="left" vertical="center"/>
    </xf>
    <xf numFmtId="0" fontId="37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 applyProtection="1">
      <alignment horizontal="left" vertical="center"/>
    </xf>
    <xf numFmtId="175" fontId="37" fillId="3" borderId="0" xfId="0" applyNumberFormat="1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31" fillId="3" borderId="0" xfId="0" applyFont="1" applyFill="1" applyBorder="1" applyAlignment="1" applyProtection="1">
      <alignment vertical="center"/>
    </xf>
    <xf numFmtId="168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/>
    </xf>
    <xf numFmtId="0" fontId="13" fillId="14" borderId="1" xfId="0" applyFont="1" applyFill="1" applyBorder="1" applyAlignment="1" applyProtection="1">
      <alignment horizontal="center" vertical="center" wrapText="1"/>
    </xf>
    <xf numFmtId="0" fontId="13" fillId="14" borderId="7" xfId="0" applyFont="1" applyFill="1" applyBorder="1" applyAlignment="1" applyProtection="1">
      <alignment horizontal="center" vertical="center" wrapText="1"/>
    </xf>
    <xf numFmtId="0" fontId="13" fillId="14" borderId="9" xfId="0" applyFont="1" applyFill="1" applyBorder="1" applyAlignment="1" applyProtection="1">
      <alignment horizontal="center" vertical="center" wrapText="1"/>
    </xf>
    <xf numFmtId="0" fontId="13" fillId="14" borderId="2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165" fontId="13" fillId="7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Protection="1"/>
    <xf numFmtId="0" fontId="25" fillId="14" borderId="0" xfId="0" applyFont="1" applyFill="1" applyBorder="1" applyAlignment="1" applyProtection="1">
      <alignment horizontal="center" vertical="center" wrapText="1"/>
    </xf>
    <xf numFmtId="170" fontId="20" fillId="3" borderId="0" xfId="0" applyNumberFormat="1" applyFont="1" applyFill="1" applyBorder="1" applyAlignment="1" applyProtection="1">
      <alignment horizontal="center" vertical="center"/>
    </xf>
    <xf numFmtId="167" fontId="40" fillId="14" borderId="1" xfId="0" applyNumberFormat="1" applyFont="1" applyFill="1" applyBorder="1" applyAlignment="1">
      <alignment horizontal="center" vertical="center" wrapText="1"/>
    </xf>
    <xf numFmtId="167" fontId="13" fillId="14" borderId="1" xfId="0" applyNumberFormat="1" applyFont="1" applyFill="1" applyBorder="1" applyAlignment="1">
      <alignment horizontal="center" vertical="center" wrapText="1"/>
    </xf>
    <xf numFmtId="173" fontId="23" fillId="9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left" vertical="center"/>
    </xf>
    <xf numFmtId="1" fontId="42" fillId="18" borderId="1" xfId="0" applyNumberFormat="1" applyFont="1" applyFill="1" applyBorder="1" applyAlignment="1" applyProtection="1">
      <alignment vertical="center"/>
    </xf>
    <xf numFmtId="0" fontId="13" fillId="18" borderId="1" xfId="0" applyFont="1" applyFill="1" applyBorder="1" applyAlignment="1" applyProtection="1">
      <alignment horizontal="center" vertical="center"/>
    </xf>
    <xf numFmtId="1" fontId="42" fillId="18" borderId="1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0" fontId="42" fillId="19" borderId="1" xfId="0" applyFont="1" applyFill="1" applyBorder="1" applyAlignment="1" applyProtection="1">
      <alignment horizontal="center" vertical="center" wrapText="1"/>
    </xf>
    <xf numFmtId="1" fontId="42" fillId="19" borderId="1" xfId="0" applyNumberFormat="1" applyFont="1" applyFill="1" applyBorder="1" applyAlignment="1" applyProtection="1">
      <alignment horizontal="center" vertical="center"/>
    </xf>
    <xf numFmtId="14" fontId="13" fillId="19" borderId="1" xfId="0" applyNumberFormat="1" applyFont="1" applyFill="1" applyBorder="1" applyAlignment="1" applyProtection="1">
      <alignment horizontal="center" vertical="center"/>
    </xf>
    <xf numFmtId="0" fontId="37" fillId="8" borderId="1" xfId="0" applyFont="1" applyFill="1" applyBorder="1" applyAlignment="1" applyProtection="1">
      <alignment horizontal="center" vertical="center"/>
    </xf>
    <xf numFmtId="1" fontId="37" fillId="8" borderId="1" xfId="0" applyNumberFormat="1" applyFont="1" applyFill="1" applyBorder="1" applyAlignment="1" applyProtection="1">
      <alignment horizontal="center" vertical="center"/>
    </xf>
    <xf numFmtId="0" fontId="13" fillId="14" borderId="1" xfId="0" applyFont="1" applyFill="1" applyBorder="1" applyAlignment="1" applyProtection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</xf>
    <xf numFmtId="14" fontId="14" fillId="0" borderId="1" xfId="0" applyNumberFormat="1" applyFont="1" applyBorder="1" applyAlignment="1" applyProtection="1">
      <alignment horizontal="center" vertical="center"/>
    </xf>
    <xf numFmtId="14" fontId="21" fillId="3" borderId="1" xfId="0" applyNumberFormat="1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1" fontId="14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5" fillId="14" borderId="1" xfId="0" applyFont="1" applyFill="1" applyBorder="1" applyAlignment="1" applyProtection="1">
      <alignment horizontal="right" vertical="center" wrapText="1"/>
    </xf>
    <xf numFmtId="0" fontId="25" fillId="4" borderId="1" xfId="0" applyFont="1" applyFill="1" applyBorder="1" applyAlignment="1" applyProtection="1">
      <alignment horizontal="right" vertical="center" wrapText="1"/>
    </xf>
    <xf numFmtId="14" fontId="25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7" borderId="1" xfId="0" applyNumberFormat="1" applyFont="1" applyFill="1" applyBorder="1" applyAlignment="1" applyProtection="1">
      <alignment horizontal="center" vertical="center"/>
    </xf>
    <xf numFmtId="14" fontId="1" fillId="7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3" fillId="4" borderId="1" xfId="0" applyFont="1" applyFill="1" applyBorder="1" applyAlignment="1" applyProtection="1">
      <alignment horizontal="center" vertical="center" wrapText="1"/>
    </xf>
    <xf numFmtId="171" fontId="13" fillId="13" borderId="5" xfId="0" applyNumberFormat="1" applyFont="1" applyFill="1" applyBorder="1" applyAlignment="1" applyProtection="1">
      <alignment horizontal="center" vertical="center"/>
    </xf>
    <xf numFmtId="171" fontId="13" fillId="13" borderId="11" xfId="0" applyNumberFormat="1" applyFont="1" applyFill="1" applyBorder="1" applyAlignment="1" applyProtection="1">
      <alignment horizontal="center" vertical="center"/>
    </xf>
    <xf numFmtId="0" fontId="25" fillId="13" borderId="12" xfId="0" applyFont="1" applyFill="1" applyBorder="1" applyAlignment="1" applyProtection="1">
      <alignment horizontal="center" vertical="center" wrapText="1"/>
    </xf>
    <xf numFmtId="0" fontId="25" fillId="13" borderId="0" xfId="0" applyFont="1" applyFill="1" applyBorder="1" applyAlignment="1" applyProtection="1">
      <alignment horizontal="center" vertical="center" wrapText="1"/>
    </xf>
    <xf numFmtId="168" fontId="25" fillId="14" borderId="1" xfId="0" applyNumberFormat="1" applyFont="1" applyFill="1" applyBorder="1" applyAlignment="1" applyProtection="1">
      <alignment horizontal="center" vertical="center"/>
    </xf>
    <xf numFmtId="168" fontId="25" fillId="14" borderId="7" xfId="0" applyNumberFormat="1" applyFont="1" applyFill="1" applyBorder="1" applyAlignment="1" applyProtection="1">
      <alignment horizontal="center" vertical="center"/>
    </xf>
    <xf numFmtId="176" fontId="25" fillId="14" borderId="6" xfId="0" applyNumberFormat="1" applyFont="1" applyFill="1" applyBorder="1" applyAlignment="1" applyProtection="1">
      <alignment horizontal="center" vertical="center"/>
    </xf>
    <xf numFmtId="176" fontId="25" fillId="14" borderId="8" xfId="0" applyNumberFormat="1" applyFont="1" applyFill="1" applyBorder="1" applyAlignment="1" applyProtection="1">
      <alignment horizontal="center" vertical="center"/>
    </xf>
    <xf numFmtId="0" fontId="24" fillId="14" borderId="5" xfId="0" applyFont="1" applyFill="1" applyBorder="1" applyAlignment="1" applyProtection="1">
      <alignment horizontal="center"/>
    </xf>
    <xf numFmtId="0" fontId="24" fillId="14" borderId="13" xfId="0" applyFont="1" applyFill="1" applyBorder="1" applyAlignment="1" applyProtection="1">
      <alignment horizontal="center"/>
    </xf>
    <xf numFmtId="0" fontId="17" fillId="6" borderId="5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173" fontId="10" fillId="3" borderId="1" xfId="0" applyNumberFormat="1" applyFont="1" applyFill="1" applyBorder="1" applyAlignment="1" applyProtection="1">
      <alignment horizontal="center" vertical="center"/>
    </xf>
    <xf numFmtId="14" fontId="25" fillId="14" borderId="12" xfId="0" applyNumberFormat="1" applyFont="1" applyFill="1" applyBorder="1" applyAlignment="1" applyProtection="1">
      <alignment horizontal="center" vertical="center" wrapText="1"/>
    </xf>
    <xf numFmtId="14" fontId="25" fillId="14" borderId="6" xfId="0" applyNumberFormat="1" applyFont="1" applyFill="1" applyBorder="1" applyAlignment="1" applyProtection="1">
      <alignment horizontal="center" vertical="center" wrapText="1"/>
    </xf>
    <xf numFmtId="14" fontId="25" fillId="14" borderId="4" xfId="0" applyNumberFormat="1" applyFont="1" applyFill="1" applyBorder="1" applyAlignment="1" applyProtection="1">
      <alignment horizontal="center" vertical="center" wrapText="1"/>
    </xf>
    <xf numFmtId="14" fontId="25" fillId="14" borderId="3" xfId="0" applyNumberFormat="1" applyFont="1" applyFill="1" applyBorder="1" applyAlignment="1" applyProtection="1">
      <alignment horizontal="center" vertical="center" wrapText="1"/>
    </xf>
    <xf numFmtId="168" fontId="34" fillId="3" borderId="7" xfId="0" applyNumberFormat="1" applyFont="1" applyFill="1" applyBorder="1" applyAlignment="1" applyProtection="1">
      <alignment horizontal="center" vertical="center"/>
    </xf>
    <xf numFmtId="168" fontId="34" fillId="3" borderId="2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168" fontId="10" fillId="3" borderId="1" xfId="0" applyNumberFormat="1" applyFont="1" applyFill="1" applyBorder="1" applyAlignment="1" applyProtection="1">
      <alignment horizontal="center" vertical="center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 applyProtection="1">
      <alignment horizontal="center" vertical="center" wrapText="1"/>
    </xf>
    <xf numFmtId="0" fontId="13" fillId="14" borderId="14" xfId="0" applyFont="1" applyFill="1" applyBorder="1" applyAlignment="1" applyProtection="1">
      <alignment horizontal="center" vertical="center" wrapText="1"/>
    </xf>
    <xf numFmtId="0" fontId="13" fillId="14" borderId="5" xfId="0" applyFont="1" applyFill="1" applyBorder="1" applyAlignment="1" applyProtection="1">
      <alignment horizontal="center" vertical="center"/>
    </xf>
    <xf numFmtId="0" fontId="13" fillId="14" borderId="6" xfId="0" applyFont="1" applyFill="1" applyBorder="1" applyAlignment="1" applyProtection="1">
      <alignment horizontal="center" vertical="center"/>
    </xf>
    <xf numFmtId="177" fontId="3" fillId="2" borderId="7" xfId="0" applyNumberFormat="1" applyFont="1" applyFill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  <protection locked="0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168" fontId="17" fillId="2" borderId="6" xfId="0" applyNumberFormat="1" applyFont="1" applyFill="1" applyBorder="1" applyAlignment="1" applyProtection="1">
      <alignment horizontal="center" vertical="center"/>
      <protection locked="0"/>
    </xf>
    <xf numFmtId="168" fontId="17" fillId="2" borderId="3" xfId="0" applyNumberFormat="1" applyFont="1" applyFill="1" applyBorder="1" applyAlignment="1" applyProtection="1">
      <alignment horizontal="center" vertical="center"/>
      <protection locked="0"/>
    </xf>
    <xf numFmtId="178" fontId="10" fillId="3" borderId="1" xfId="0" applyNumberFormat="1" applyFont="1" applyFill="1" applyBorder="1" applyAlignment="1" applyProtection="1">
      <alignment horizontal="center" vertical="center"/>
    </xf>
    <xf numFmtId="176" fontId="10" fillId="3" borderId="1" xfId="0" applyNumberFormat="1" applyFont="1" applyFill="1" applyBorder="1" applyAlignment="1" applyProtection="1">
      <alignment horizontal="center" vertical="center"/>
    </xf>
    <xf numFmtId="1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168" fontId="10" fillId="3" borderId="7" xfId="0" applyNumberFormat="1" applyFont="1" applyFill="1" applyBorder="1" applyAlignment="1" applyProtection="1">
      <alignment horizontal="center" vertical="center"/>
    </xf>
    <xf numFmtId="168" fontId="10" fillId="3" borderId="2" xfId="0" applyNumberFormat="1" applyFont="1" applyFill="1" applyBorder="1" applyAlignment="1" applyProtection="1">
      <alignment horizontal="center" vertical="center"/>
    </xf>
    <xf numFmtId="173" fontId="14" fillId="3" borderId="7" xfId="0" applyNumberFormat="1" applyFont="1" applyFill="1" applyBorder="1" applyAlignment="1" applyProtection="1">
      <alignment horizontal="center" vertical="center"/>
    </xf>
    <xf numFmtId="173" fontId="14" fillId="3" borderId="2" xfId="0" applyNumberFormat="1" applyFont="1" applyFill="1" applyBorder="1" applyAlignment="1" applyProtection="1">
      <alignment horizontal="center" vertical="center"/>
    </xf>
    <xf numFmtId="0" fontId="14" fillId="15" borderId="7" xfId="0" applyFont="1" applyFill="1" applyBorder="1" applyAlignment="1" applyProtection="1">
      <alignment horizontal="center" vertical="center"/>
    </xf>
    <xf numFmtId="0" fontId="14" fillId="15" borderId="2" xfId="0" applyFont="1" applyFill="1" applyBorder="1" applyAlignment="1" applyProtection="1">
      <alignment horizontal="center" vertical="center"/>
    </xf>
    <xf numFmtId="0" fontId="14" fillId="10" borderId="7" xfId="0" applyFont="1" applyFill="1" applyBorder="1" applyAlignment="1" applyProtection="1">
      <alignment horizontal="center" vertical="center"/>
    </xf>
    <xf numFmtId="0" fontId="14" fillId="10" borderId="2" xfId="0" applyFont="1" applyFill="1" applyBorder="1" applyAlignment="1" applyProtection="1">
      <alignment horizontal="center" vertical="center"/>
    </xf>
    <xf numFmtId="0" fontId="14" fillId="12" borderId="7" xfId="0" applyFont="1" applyFill="1" applyBorder="1" applyAlignment="1" applyProtection="1">
      <alignment horizontal="center" vertical="center"/>
    </xf>
    <xf numFmtId="0" fontId="14" fillId="12" borderId="2" xfId="0" applyFont="1" applyFill="1" applyBorder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0" fontId="14" fillId="11" borderId="7" xfId="0" applyFont="1" applyFill="1" applyBorder="1" applyAlignment="1" applyProtection="1">
      <alignment horizontal="center" vertical="center"/>
    </xf>
    <xf numFmtId="173" fontId="14" fillId="2" borderId="7" xfId="0" applyNumberFormat="1" applyFont="1" applyFill="1" applyBorder="1" applyAlignment="1" applyProtection="1">
      <alignment horizontal="center" vertical="center"/>
      <protection locked="0"/>
    </xf>
    <xf numFmtId="173" fontId="14" fillId="2" borderId="2" xfId="0" applyNumberFormat="1" applyFont="1" applyFill="1" applyBorder="1" applyAlignment="1" applyProtection="1">
      <alignment horizontal="center" vertical="center"/>
      <protection locked="0"/>
    </xf>
    <xf numFmtId="173" fontId="7" fillId="2" borderId="7" xfId="0" applyNumberFormat="1" applyFont="1" applyFill="1" applyBorder="1" applyAlignment="1" applyProtection="1">
      <alignment horizontal="center" vertical="center"/>
      <protection locked="0"/>
    </xf>
    <xf numFmtId="173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14" borderId="1" xfId="0" applyFont="1" applyFill="1" applyBorder="1" applyAlignment="1" applyProtection="1">
      <alignment horizontal="center" vertical="center" wrapText="1"/>
    </xf>
    <xf numFmtId="174" fontId="14" fillId="2" borderId="7" xfId="0" applyNumberFormat="1" applyFont="1" applyFill="1" applyBorder="1" applyAlignment="1" applyProtection="1">
      <alignment horizontal="center" vertical="center"/>
      <protection locked="0"/>
    </xf>
    <xf numFmtId="174" fontId="14" fillId="2" borderId="2" xfId="0" applyNumberFormat="1" applyFont="1" applyFill="1" applyBorder="1" applyAlignment="1" applyProtection="1">
      <alignment horizontal="center" vertical="center"/>
      <protection locked="0"/>
    </xf>
    <xf numFmtId="164" fontId="17" fillId="6" borderId="1" xfId="0" applyNumberFormat="1" applyFont="1" applyFill="1" applyBorder="1" applyAlignment="1" applyProtection="1">
      <alignment horizontal="center" vertical="center"/>
    </xf>
    <xf numFmtId="176" fontId="17" fillId="6" borderId="1" xfId="0" applyNumberFormat="1" applyFont="1" applyFill="1" applyBorder="1" applyAlignment="1" applyProtection="1">
      <alignment horizontal="center" vertical="center"/>
    </xf>
    <xf numFmtId="0" fontId="13" fillId="14" borderId="0" xfId="0" applyFont="1" applyFill="1" applyBorder="1" applyAlignment="1" applyProtection="1">
      <alignment horizontal="center" vertical="center" wrapText="1"/>
    </xf>
    <xf numFmtId="0" fontId="13" fillId="14" borderId="8" xfId="0" applyFont="1" applyFill="1" applyBorder="1" applyAlignment="1" applyProtection="1">
      <alignment horizontal="center" vertical="center" wrapText="1"/>
    </xf>
    <xf numFmtId="0" fontId="13" fillId="14" borderId="4" xfId="0" applyFont="1" applyFill="1" applyBorder="1" applyAlignment="1" applyProtection="1">
      <alignment horizontal="center" vertical="center" wrapText="1"/>
    </xf>
    <xf numFmtId="0" fontId="13" fillId="14" borderId="3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14" fontId="14" fillId="6" borderId="1" xfId="0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3" fillId="13" borderId="1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1" fontId="14" fillId="3" borderId="1" xfId="0" applyNumberFormat="1" applyFont="1" applyFill="1" applyBorder="1" applyAlignment="1" applyProtection="1">
      <alignment horizontal="center" vertical="center"/>
    </xf>
    <xf numFmtId="167" fontId="14" fillId="6" borderId="1" xfId="0" applyNumberFormat="1" applyFont="1" applyFill="1" applyBorder="1" applyAlignment="1" applyProtection="1">
      <alignment horizontal="center" vertical="center"/>
    </xf>
    <xf numFmtId="14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 applyProtection="1">
      <alignment horizontal="left" wrapText="1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70" fontId="17" fillId="6" borderId="1" xfId="0" applyNumberFormat="1" applyFont="1" applyFill="1" applyBorder="1" applyAlignment="1" applyProtection="1">
      <alignment horizontal="center" vertical="center"/>
    </xf>
    <xf numFmtId="167" fontId="17" fillId="6" borderId="1" xfId="0" applyNumberFormat="1" applyFont="1" applyFill="1" applyBorder="1" applyAlignment="1" applyProtection="1">
      <alignment horizontal="center" vertical="center"/>
    </xf>
    <xf numFmtId="2" fontId="17" fillId="6" borderId="1" xfId="0" applyNumberFormat="1" applyFont="1" applyFill="1" applyBorder="1" applyAlignment="1" applyProtection="1">
      <alignment horizontal="center" vertical="center"/>
    </xf>
    <xf numFmtId="178" fontId="25" fillId="14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16" borderId="10" xfId="0" applyFont="1" applyFill="1" applyBorder="1" applyAlignment="1" applyProtection="1">
      <alignment horizontal="center" vertical="center"/>
    </xf>
    <xf numFmtId="0" fontId="13" fillId="16" borderId="14" xfId="0" applyFont="1" applyFill="1" applyBorder="1" applyAlignment="1" applyProtection="1">
      <alignment horizontal="center" vertical="center"/>
    </xf>
    <xf numFmtId="0" fontId="13" fillId="16" borderId="10" xfId="0" applyFont="1" applyFill="1" applyBorder="1" applyAlignment="1" applyProtection="1">
      <alignment horizontal="center" vertical="center" wrapText="1"/>
    </xf>
    <xf numFmtId="0" fontId="13" fillId="16" borderId="14" xfId="0" applyFont="1" applyFill="1" applyBorder="1" applyAlignment="1" applyProtection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 applyProtection="1">
      <alignment horizontal="center" vertical="center"/>
    </xf>
    <xf numFmtId="0" fontId="44" fillId="0" borderId="12" xfId="0" applyFont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9" fillId="0" borderId="11" xfId="1" applyBorder="1" applyAlignment="1" applyProtection="1">
      <alignment horizontal="center" vertical="center"/>
      <protection locked="0"/>
    </xf>
    <xf numFmtId="0" fontId="19" fillId="0" borderId="8" xfId="1" applyBorder="1" applyAlignment="1" applyProtection="1">
      <alignment horizontal="center" vertical="center"/>
      <protection locked="0"/>
    </xf>
    <xf numFmtId="0" fontId="43" fillId="19" borderId="1" xfId="0" applyFont="1" applyFill="1" applyBorder="1" applyAlignment="1" applyProtection="1">
      <alignment horizontal="center" vertical="center" wrapText="1"/>
    </xf>
    <xf numFmtId="0" fontId="43" fillId="19" borderId="1" xfId="0" applyFont="1" applyFill="1" applyBorder="1" applyAlignment="1" applyProtection="1">
      <alignment horizontal="center" vertical="center"/>
    </xf>
    <xf numFmtId="0" fontId="19" fillId="9" borderId="11" xfId="1" applyFill="1" applyBorder="1" applyAlignment="1" applyProtection="1">
      <alignment horizontal="center" vertical="center"/>
      <protection locked="0"/>
    </xf>
    <xf numFmtId="0" fontId="19" fillId="9" borderId="8" xfId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 wrapText="1"/>
    </xf>
    <xf numFmtId="0" fontId="45" fillId="14" borderId="5" xfId="0" applyFont="1" applyFill="1" applyBorder="1" applyAlignment="1" applyProtection="1">
      <alignment horizontal="center" vertical="center" wrapText="1"/>
    </xf>
    <xf numFmtId="0" fontId="45" fillId="14" borderId="6" xfId="0" applyFont="1" applyFill="1" applyBorder="1" applyAlignment="1" applyProtection="1">
      <alignment horizontal="center" vertical="center" wrapText="1"/>
    </xf>
    <xf numFmtId="0" fontId="45" fillId="14" borderId="13" xfId="0" applyFont="1" applyFill="1" applyBorder="1" applyAlignment="1" applyProtection="1">
      <alignment horizontal="center" vertical="center" wrapText="1"/>
    </xf>
    <xf numFmtId="0" fontId="45" fillId="14" borderId="3" xfId="0" applyFont="1" applyFill="1" applyBorder="1" applyAlignment="1" applyProtection="1">
      <alignment horizontal="center" vertical="center" wrapText="1"/>
    </xf>
    <xf numFmtId="0" fontId="47" fillId="9" borderId="11" xfId="1" applyFont="1" applyFill="1" applyBorder="1" applyAlignment="1" applyProtection="1">
      <alignment horizontal="center" vertical="center"/>
      <protection locked="0"/>
    </xf>
    <xf numFmtId="0" fontId="47" fillId="9" borderId="8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18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FFFF5D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FF5D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5D"/>
      <color rgb="FF800000"/>
      <color rgb="FF90A52C"/>
      <color rgb="FFFF3300"/>
      <color rgb="FFFFFF00"/>
      <color rgb="FFFFFF66"/>
      <color rgb="FFCED400"/>
      <color rgb="FFA5BC32"/>
      <color rgb="FFFF7C80"/>
      <color rgb="FFDADA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Fütterung!$N$47</c:f>
          <c:strCache>
            <c:ptCount val="1"/>
            <c:pt idx="0">
              <c:v>Entwicklung Lebendgewicht bis 120 kg - Tageszunahme 950 g</c:v>
            </c:pt>
          </c:strCache>
        </c:strRef>
      </c:tx>
      <c:layout>
        <c:manualLayout>
          <c:xMode val="edge"/>
          <c:yMode val="edge"/>
          <c:x val="0.15387423297631433"/>
          <c:y val="2.0193317401190781E-2"/>
        </c:manualLayout>
      </c:layout>
      <c:overlay val="1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56072536387497"/>
          <c:y val="0.19478447901049387"/>
          <c:w val="0.83753665087121121"/>
          <c:h val="0.69456594649456727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8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6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13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20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27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34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41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48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55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62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69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76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83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Pt>
            <c:idx val="90"/>
            <c:marker>
              <c:spPr>
                <a:solidFill>
                  <a:schemeClr val="tx1">
                    <a:lumMod val="75000"/>
                    <a:lumOff val="25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</c:dPt>
          <c:dLbls>
            <c:dLbl>
              <c:idx val="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;\-#,##0.0" sourceLinked="0"/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strRef>
              <c:f>Fütterung!$C$9:$C$134</c:f>
              <c:str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strCache>
            </c:strRef>
          </c:xVal>
          <c:yVal>
            <c:numRef>
              <c:f>Fütterung!$D$9:$D$134</c:f>
              <c:numCache>
                <c:formatCode>0.0</c:formatCode>
                <c:ptCount val="126"/>
                <c:pt idx="0">
                  <c:v>25.817</c:v>
                </c:pt>
                <c:pt idx="1">
                  <c:v>26.634</c:v>
                </c:pt>
                <c:pt idx="2">
                  <c:v>27.451000000000001</c:v>
                </c:pt>
                <c:pt idx="3">
                  <c:v>28.268000000000001</c:v>
                </c:pt>
                <c:pt idx="4">
                  <c:v>29.085000000000001</c:v>
                </c:pt>
                <c:pt idx="5">
                  <c:v>29.902000000000001</c:v>
                </c:pt>
                <c:pt idx="6">
                  <c:v>30.719000000000001</c:v>
                </c:pt>
                <c:pt idx="7">
                  <c:v>31.579000000000001</c:v>
                </c:pt>
                <c:pt idx="8">
                  <c:v>32.439</c:v>
                </c:pt>
                <c:pt idx="9">
                  <c:v>33.298999999999999</c:v>
                </c:pt>
                <c:pt idx="10">
                  <c:v>34.158999999999999</c:v>
                </c:pt>
                <c:pt idx="11">
                  <c:v>35.018999999999998</c:v>
                </c:pt>
                <c:pt idx="12">
                  <c:v>35.915999999999997</c:v>
                </c:pt>
                <c:pt idx="13">
                  <c:v>36.812999999999995</c:v>
                </c:pt>
                <c:pt idx="14">
                  <c:v>37.709999999999994</c:v>
                </c:pt>
                <c:pt idx="15">
                  <c:v>38.606999999999992</c:v>
                </c:pt>
                <c:pt idx="16">
                  <c:v>39.503999999999991</c:v>
                </c:pt>
                <c:pt idx="17">
                  <c:v>40.400999999999989</c:v>
                </c:pt>
                <c:pt idx="18">
                  <c:v>41.330999999999989</c:v>
                </c:pt>
                <c:pt idx="19">
                  <c:v>42.260999999999989</c:v>
                </c:pt>
                <c:pt idx="20">
                  <c:v>43.190999999999988</c:v>
                </c:pt>
                <c:pt idx="21">
                  <c:v>44.120999999999988</c:v>
                </c:pt>
                <c:pt idx="22">
                  <c:v>45.050999999999988</c:v>
                </c:pt>
                <c:pt idx="23">
                  <c:v>46.008999999999986</c:v>
                </c:pt>
                <c:pt idx="24">
                  <c:v>46.966999999999985</c:v>
                </c:pt>
                <c:pt idx="25">
                  <c:v>47.924999999999983</c:v>
                </c:pt>
                <c:pt idx="26">
                  <c:v>48.882999999999981</c:v>
                </c:pt>
                <c:pt idx="27">
                  <c:v>49.84099999999998</c:v>
                </c:pt>
                <c:pt idx="28">
                  <c:v>50.798999999999978</c:v>
                </c:pt>
                <c:pt idx="29">
                  <c:v>51.77999999999998</c:v>
                </c:pt>
                <c:pt idx="30">
                  <c:v>52.760999999999981</c:v>
                </c:pt>
                <c:pt idx="31">
                  <c:v>53.741999999999983</c:v>
                </c:pt>
                <c:pt idx="32">
                  <c:v>54.722999999999985</c:v>
                </c:pt>
                <c:pt idx="33">
                  <c:v>55.703999999999986</c:v>
                </c:pt>
                <c:pt idx="34">
                  <c:v>56.702999999999989</c:v>
                </c:pt>
                <c:pt idx="35">
                  <c:v>57.701999999999991</c:v>
                </c:pt>
                <c:pt idx="36">
                  <c:v>58.700999999999993</c:v>
                </c:pt>
                <c:pt idx="37">
                  <c:v>59.699999999999996</c:v>
                </c:pt>
                <c:pt idx="38">
                  <c:v>60.698999999999998</c:v>
                </c:pt>
                <c:pt idx="39">
                  <c:v>61.710999999999999</c:v>
                </c:pt>
                <c:pt idx="40">
                  <c:v>62.722999999999999</c:v>
                </c:pt>
                <c:pt idx="41">
                  <c:v>63.734999999999999</c:v>
                </c:pt>
                <c:pt idx="42">
                  <c:v>64.747</c:v>
                </c:pt>
                <c:pt idx="43">
                  <c:v>65.759</c:v>
                </c:pt>
                <c:pt idx="44">
                  <c:v>66.778999999999996</c:v>
                </c:pt>
                <c:pt idx="45">
                  <c:v>67.798999999999992</c:v>
                </c:pt>
                <c:pt idx="46">
                  <c:v>68.818999999999988</c:v>
                </c:pt>
                <c:pt idx="47">
                  <c:v>69.838999999999984</c:v>
                </c:pt>
                <c:pt idx="48">
                  <c:v>70.85899999999998</c:v>
                </c:pt>
                <c:pt idx="49">
                  <c:v>71.881999999999977</c:v>
                </c:pt>
                <c:pt idx="50">
                  <c:v>72.904999999999973</c:v>
                </c:pt>
                <c:pt idx="51">
                  <c:v>73.927999999999969</c:v>
                </c:pt>
                <c:pt idx="52">
                  <c:v>74.950999999999965</c:v>
                </c:pt>
                <c:pt idx="53">
                  <c:v>75.973999999999961</c:v>
                </c:pt>
                <c:pt idx="54">
                  <c:v>76.994999999999962</c:v>
                </c:pt>
                <c:pt idx="55">
                  <c:v>78.015999999999963</c:v>
                </c:pt>
                <c:pt idx="56">
                  <c:v>79.036999999999964</c:v>
                </c:pt>
                <c:pt idx="57">
                  <c:v>80.057999999999964</c:v>
                </c:pt>
                <c:pt idx="58">
                  <c:v>81.07199999999996</c:v>
                </c:pt>
                <c:pt idx="59">
                  <c:v>82.085999999999956</c:v>
                </c:pt>
                <c:pt idx="60">
                  <c:v>83.099999999999952</c:v>
                </c:pt>
                <c:pt idx="61">
                  <c:v>84.113999999999947</c:v>
                </c:pt>
                <c:pt idx="62">
                  <c:v>85.127999999999943</c:v>
                </c:pt>
                <c:pt idx="63">
                  <c:v>86.129999999999939</c:v>
                </c:pt>
                <c:pt idx="64">
                  <c:v>87.131999999999934</c:v>
                </c:pt>
                <c:pt idx="65">
                  <c:v>88.133999999999929</c:v>
                </c:pt>
                <c:pt idx="66">
                  <c:v>89.135999999999925</c:v>
                </c:pt>
                <c:pt idx="67">
                  <c:v>90.13799999999992</c:v>
                </c:pt>
                <c:pt idx="68">
                  <c:v>91.122999999999919</c:v>
                </c:pt>
                <c:pt idx="69">
                  <c:v>92.107999999999919</c:v>
                </c:pt>
                <c:pt idx="70">
                  <c:v>93.092999999999918</c:v>
                </c:pt>
                <c:pt idx="71">
                  <c:v>94.077999999999918</c:v>
                </c:pt>
                <c:pt idx="72">
                  <c:v>95.062999999999917</c:v>
                </c:pt>
                <c:pt idx="73">
                  <c:v>96.02499999999992</c:v>
                </c:pt>
                <c:pt idx="74">
                  <c:v>96.986999999999924</c:v>
                </c:pt>
                <c:pt idx="75">
                  <c:v>97.948999999999927</c:v>
                </c:pt>
                <c:pt idx="76">
                  <c:v>98.91099999999993</c:v>
                </c:pt>
                <c:pt idx="77">
                  <c:v>99.872999999999934</c:v>
                </c:pt>
                <c:pt idx="78">
                  <c:v>100.83499999999994</c:v>
                </c:pt>
                <c:pt idx="79">
                  <c:v>101.76999999999994</c:v>
                </c:pt>
                <c:pt idx="80">
                  <c:v>102.70499999999994</c:v>
                </c:pt>
                <c:pt idx="81">
                  <c:v>103.63999999999994</c:v>
                </c:pt>
                <c:pt idx="82">
                  <c:v>104.57499999999995</c:v>
                </c:pt>
                <c:pt idx="83">
                  <c:v>105.50999999999995</c:v>
                </c:pt>
                <c:pt idx="84">
                  <c:v>106.41299999999995</c:v>
                </c:pt>
                <c:pt idx="85">
                  <c:v>107.31599999999996</c:v>
                </c:pt>
                <c:pt idx="86">
                  <c:v>108.21899999999997</c:v>
                </c:pt>
                <c:pt idx="87">
                  <c:v>109.12199999999997</c:v>
                </c:pt>
                <c:pt idx="88">
                  <c:v>110.02499999999998</c:v>
                </c:pt>
                <c:pt idx="89">
                  <c:v>110.92799999999998</c:v>
                </c:pt>
                <c:pt idx="90">
                  <c:v>111.83099999999999</c:v>
                </c:pt>
                <c:pt idx="91">
                  <c:v>112.73399999999999</c:v>
                </c:pt>
                <c:pt idx="92">
                  <c:v>113.637</c:v>
                </c:pt>
                <c:pt idx="93">
                  <c:v>114.54</c:v>
                </c:pt>
                <c:pt idx="94">
                  <c:v>115.44300000000001</c:v>
                </c:pt>
                <c:pt idx="95">
                  <c:v>116.34600000000002</c:v>
                </c:pt>
                <c:pt idx="96">
                  <c:v>117.24900000000002</c:v>
                </c:pt>
                <c:pt idx="97">
                  <c:v>118.15200000000003</c:v>
                </c:pt>
                <c:pt idx="98">
                  <c:v>119.05500000000004</c:v>
                </c:pt>
                <c:pt idx="99">
                  <c:v>119.95800000000004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201600"/>
        <c:axId val="274849792"/>
      </c:scatterChart>
      <c:valAx>
        <c:axId val="2722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DE" sz="12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Tag</a:t>
                </a:r>
              </a:p>
            </c:rich>
          </c:tx>
          <c:layout>
            <c:manualLayout>
              <c:xMode val="edge"/>
              <c:yMode val="edge"/>
              <c:x val="0.49070487972879889"/>
              <c:y val="0.946653755975417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74849792"/>
        <c:crosses val="autoZero"/>
        <c:crossBetween val="midCat"/>
        <c:majorUnit val="14"/>
      </c:valAx>
      <c:valAx>
        <c:axId val="274849792"/>
        <c:scaling>
          <c:orientation val="minMax"/>
          <c:max val="125"/>
          <c:min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r>
                  <a:rPr lang="de-DE" sz="1200">
                    <a:solidFill>
                      <a:schemeClr val="bg1"/>
                    </a:solidFill>
                  </a:rPr>
                  <a:t>Gewicht</a:t>
                </a:r>
                <a:br>
                  <a:rPr lang="de-DE" sz="1200">
                    <a:solidFill>
                      <a:schemeClr val="bg1"/>
                    </a:solidFill>
                  </a:rPr>
                </a:br>
                <a:r>
                  <a:rPr lang="de-DE" sz="1200">
                    <a:solidFill>
                      <a:schemeClr val="bg1"/>
                    </a:solidFill>
                  </a:rPr>
                  <a:t>in kg</a:t>
                </a:r>
              </a:p>
            </c:rich>
          </c:tx>
          <c:layout>
            <c:manualLayout>
              <c:xMode val="edge"/>
              <c:yMode val="edge"/>
              <c:x val="1.3002782845695771E-2"/>
              <c:y val="3.4043371914497758E-2"/>
            </c:manualLayout>
          </c:layout>
          <c:overlay val="0"/>
          <c:spPr>
            <a:solidFill>
              <a:schemeClr val="tx1">
                <a:lumMod val="75000"/>
                <a:lumOff val="25000"/>
              </a:schemeClr>
            </a:solidFill>
          </c:spPr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272201600"/>
        <c:crosses val="autoZero"/>
        <c:crossBetween val="midCat"/>
        <c:majorUnit val="10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Drop" dropLines="25" dropStyle="combo" dx="16" fmlaLink="$E$5" fmlaRange="Basisdaten!$C$4:$C$6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chart" Target="../charts/chart1.xml"/><Relationship Id="rId5" Type="http://schemas.openxmlformats.org/officeDocument/2006/relationships/hyperlink" Target="https://www.facebook.com/Agrarmarketing/" TargetMode="External"/><Relationship Id="rId4" Type="http://schemas.openxmlformats.org/officeDocument/2006/relationships/hyperlink" Target="https://www.youtube.com/watch?v=R5Bo4jRcZDQ&amp;list=PLBNnezpYFvqp6K33eP9Hf8xRCcjSwH5x4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161924</xdr:colOff>
      <xdr:row>42</xdr:row>
      <xdr:rowOff>1</xdr:rowOff>
    </xdr:from>
    <xdr:to>
      <xdr:col>24</xdr:col>
      <xdr:colOff>695324</xdr:colOff>
      <xdr:row>65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</xdr:row>
          <xdr:rowOff>9525</xdr:rowOff>
        </xdr:from>
        <xdr:to>
          <xdr:col>4</xdr:col>
          <xdr:colOff>876300</xdr:colOff>
          <xdr:row>4</xdr:row>
          <xdr:rowOff>371475</xdr:rowOff>
        </xdr:to>
        <xdr:sp macro="" textlink="">
          <xdr:nvSpPr>
            <xdr:cNvPr id="12490" name="Drop Down 202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23</xdr:col>
      <xdr:colOff>276225</xdr:colOff>
      <xdr:row>1</xdr:row>
      <xdr:rowOff>19050</xdr:rowOff>
    </xdr:from>
    <xdr:ext cx="1214464" cy="684000"/>
    <xdr:pic>
      <xdr:nvPicPr>
        <xdr:cNvPr id="16" name="Grafik 1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553700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57155</xdr:colOff>
      <xdr:row>66</xdr:row>
      <xdr:rowOff>9525</xdr:rowOff>
    </xdr:from>
    <xdr:ext cx="639193" cy="360000"/>
    <xdr:pic>
      <xdr:nvPicPr>
        <xdr:cNvPr id="17" name="Grafik 1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572880" y="13468350"/>
          <a:ext cx="63919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485777</xdr:colOff>
      <xdr:row>4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8" name="Textfeld 7">
          <a:hlinkClick xmlns:r="http://schemas.openxmlformats.org/officeDocument/2006/relationships" r:id="rId4"/>
        </xdr:cNvPr>
        <xdr:cNvSpPr txBox="1"/>
      </xdr:nvSpPr>
      <xdr:spPr>
        <a:xfrm>
          <a:off x="8029577" y="1457325"/>
          <a:ext cx="3295648" cy="38100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gibt's kurze "Schweine-Videos"!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161924</xdr:colOff>
      <xdr:row>3</xdr:row>
      <xdr:rowOff>0</xdr:rowOff>
    </xdr:from>
    <xdr:to>
      <xdr:col>17</xdr:col>
      <xdr:colOff>257174</xdr:colOff>
      <xdr:row>5</xdr:row>
      <xdr:rowOff>0</xdr:rowOff>
    </xdr:to>
    <xdr:sp macro="" textlink="">
      <xdr:nvSpPr>
        <xdr:cNvPr id="15" name="Textfeld 14">
          <a:hlinkClick xmlns:r="http://schemas.openxmlformats.org/officeDocument/2006/relationships" r:id="rId5"/>
        </xdr:cNvPr>
        <xdr:cNvSpPr txBox="1"/>
      </xdr:nvSpPr>
      <xdr:spPr>
        <a:xfrm>
          <a:off x="4610099" y="1076325"/>
          <a:ext cx="3190875" cy="762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Facebook!</a:t>
          </a:r>
        </a:p>
      </xdr:txBody>
    </xdr:sp>
    <xdr:clientData/>
  </xdr:twoCellAnchor>
  <xdr:twoCellAnchor>
    <xdr:from>
      <xdr:col>17</xdr:col>
      <xdr:colOff>485776</xdr:colOff>
      <xdr:row>3</xdr:row>
      <xdr:rowOff>9525</xdr:rowOff>
    </xdr:from>
    <xdr:to>
      <xdr:col>25</xdr:col>
      <xdr:colOff>1</xdr:colOff>
      <xdr:row>4</xdr:row>
      <xdr:rowOff>9525</xdr:rowOff>
    </xdr:to>
    <xdr:sp macro="" textlink="">
      <xdr:nvSpPr>
        <xdr:cNvPr id="14" name="Textfeld 13">
          <a:hlinkClick xmlns:r="http://schemas.openxmlformats.org/officeDocument/2006/relationships" r:id="rId2"/>
        </xdr:cNvPr>
        <xdr:cNvSpPr txBox="1"/>
      </xdr:nvSpPr>
      <xdr:spPr>
        <a:xfrm>
          <a:off x="8029576" y="1085850"/>
          <a:ext cx="3295650" cy="38100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geht's zur Homepage!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2.xml"/><Relationship Id="rId5" Type="http://schemas.openxmlformats.org/officeDocument/2006/relationships/hyperlink" Target="https://www.moeller-agrarmarketing.de/warteliste-schwein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L930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B5" sqref="B5:C5"/>
    </sheetView>
  </sheetViews>
  <sheetFormatPr baseColWidth="10" defaultRowHeight="14.25" x14ac:dyDescent="0.2"/>
  <cols>
    <col min="1" max="1" width="2.625" style="6" customWidth="1"/>
    <col min="2" max="3" width="4.625" style="1" customWidth="1"/>
    <col min="4" max="4" width="11.625" style="4" customWidth="1"/>
    <col min="5" max="5" width="11.625" style="11" customWidth="1"/>
    <col min="6" max="6" width="12.625" style="11" hidden="1" customWidth="1"/>
    <col min="7" max="7" width="11.625" style="11" hidden="1" customWidth="1"/>
    <col min="8" max="9" width="11.625" style="11" customWidth="1"/>
    <col min="10" max="10" width="2.125" style="107" customWidth="1"/>
    <col min="11" max="12" width="10" style="1" hidden="1" customWidth="1"/>
    <col min="13" max="13" width="2.125" style="1" hidden="1" customWidth="1"/>
    <col min="14" max="14" width="2.625" style="11" customWidth="1"/>
    <col min="15" max="15" width="16.625" style="1" customWidth="1"/>
    <col min="16" max="16" width="9.625" style="1" customWidth="1"/>
    <col min="17" max="18" width="9.625" style="4" customWidth="1"/>
    <col min="19" max="19" width="9.625" style="4" hidden="1" customWidth="1"/>
    <col min="20" max="21" width="8.625" style="11" hidden="1" customWidth="1"/>
    <col min="22" max="22" width="9.625" style="11" customWidth="1"/>
    <col min="23" max="24" width="10.625" style="3" customWidth="1"/>
    <col min="25" max="25" width="9.125" style="109" customWidth="1"/>
    <col min="26" max="26" width="2.625" style="109" customWidth="1"/>
    <col min="27" max="27" width="11" style="3" customWidth="1"/>
    <col min="28" max="44" width="11" style="3"/>
    <col min="45" max="194" width="11" style="31"/>
    <col min="195" max="16384" width="11" style="2"/>
  </cols>
  <sheetData>
    <row r="1" spans="1:194" s="94" customFormat="1" ht="12.75" x14ac:dyDescent="0.2">
      <c r="B1" s="8"/>
      <c r="D1" s="95"/>
      <c r="E1" s="96"/>
      <c r="F1" s="96"/>
      <c r="G1" s="96"/>
      <c r="H1" s="96"/>
      <c r="I1" s="96"/>
      <c r="J1" s="96"/>
      <c r="N1" s="96"/>
      <c r="O1" s="8"/>
      <c r="P1" s="8"/>
      <c r="Q1" s="95"/>
      <c r="R1" s="95"/>
      <c r="S1" s="95"/>
      <c r="T1" s="96"/>
      <c r="U1" s="96"/>
      <c r="V1" s="96"/>
    </row>
    <row r="2" spans="1:194" s="42" customFormat="1" ht="57" customHeight="1" x14ac:dyDescent="0.3">
      <c r="A2" s="94"/>
      <c r="B2" s="274" t="s">
        <v>80</v>
      </c>
      <c r="C2" s="274"/>
      <c r="D2" s="274"/>
      <c r="E2" s="274"/>
      <c r="F2" s="274"/>
      <c r="G2" s="274"/>
      <c r="H2" s="274"/>
      <c r="I2" s="274"/>
      <c r="J2" s="123"/>
      <c r="K2" s="61"/>
      <c r="L2" s="61"/>
      <c r="M2" s="9"/>
      <c r="N2" s="121"/>
      <c r="O2" s="122"/>
      <c r="P2" s="122"/>
      <c r="Q2" s="122"/>
      <c r="R2" s="122"/>
      <c r="S2" s="122"/>
      <c r="T2" s="12"/>
      <c r="U2" s="12"/>
      <c r="V2" s="12"/>
      <c r="W2" s="12"/>
      <c r="X2" s="12"/>
      <c r="Y2" s="12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1:194" s="94" customFormat="1" ht="15" customHeight="1" x14ac:dyDescent="0.2">
      <c r="B3" s="101"/>
      <c r="D3" s="101"/>
      <c r="E3" s="96"/>
      <c r="F3" s="96"/>
      <c r="G3" s="96"/>
      <c r="H3" s="96"/>
      <c r="I3" s="96"/>
      <c r="J3" s="96"/>
      <c r="K3" s="46"/>
      <c r="L3" s="46"/>
      <c r="N3" s="96"/>
      <c r="O3" s="101"/>
      <c r="P3" s="101"/>
      <c r="Q3" s="101"/>
      <c r="R3" s="101"/>
      <c r="S3" s="101"/>
      <c r="T3" s="96"/>
      <c r="U3" s="96"/>
      <c r="V3" s="96"/>
    </row>
    <row r="4" spans="1:194" s="6" customFormat="1" ht="30" customHeight="1" x14ac:dyDescent="0.2">
      <c r="B4" s="191" t="s">
        <v>30</v>
      </c>
      <c r="C4" s="191"/>
      <c r="D4" s="139" t="s">
        <v>29</v>
      </c>
      <c r="E4" s="191" t="s">
        <v>78</v>
      </c>
      <c r="F4" s="191"/>
      <c r="G4" s="191"/>
      <c r="H4" s="191" t="s">
        <v>73</v>
      </c>
      <c r="I4" s="191"/>
      <c r="J4" s="107"/>
      <c r="K4" s="46"/>
      <c r="L4" s="120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2"/>
      <c r="Z4" s="102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5" spans="1:194" s="6" customFormat="1" ht="30" customHeight="1" x14ac:dyDescent="0.2">
      <c r="B5" s="273">
        <v>43475</v>
      </c>
      <c r="C5" s="273"/>
      <c r="D5" s="145">
        <v>25</v>
      </c>
      <c r="E5" s="229">
        <v>1</v>
      </c>
      <c r="F5" s="229"/>
      <c r="G5" s="229"/>
      <c r="H5" s="275">
        <v>2000</v>
      </c>
      <c r="I5" s="275"/>
      <c r="J5" s="107"/>
      <c r="K5" s="46"/>
      <c r="L5" s="120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2"/>
      <c r="Z5" s="102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</row>
    <row r="6" spans="1:194" s="6" customFormat="1" ht="15" customHeight="1" x14ac:dyDescent="0.2">
      <c r="B6" s="110"/>
      <c r="D6" s="110"/>
      <c r="E6" s="107"/>
      <c r="F6" s="107"/>
      <c r="G6" s="107"/>
      <c r="H6" s="107"/>
      <c r="I6" s="107"/>
      <c r="J6" s="107"/>
      <c r="K6" s="111"/>
      <c r="L6" s="111"/>
      <c r="M6" s="107"/>
      <c r="N6" s="107"/>
      <c r="O6" s="107"/>
      <c r="P6" s="107"/>
      <c r="Q6" s="107"/>
      <c r="R6" s="107"/>
      <c r="S6" s="107"/>
      <c r="T6" s="107"/>
      <c r="U6" s="112" t="s">
        <v>31</v>
      </c>
      <c r="V6" s="113"/>
      <c r="Y6" s="102"/>
      <c r="Z6" s="102"/>
    </row>
    <row r="7" spans="1:194" s="13" customFormat="1" ht="30" customHeight="1" x14ac:dyDescent="0.2">
      <c r="B7" s="223" t="s">
        <v>12</v>
      </c>
      <c r="C7" s="224"/>
      <c r="D7" s="151" t="s">
        <v>68</v>
      </c>
      <c r="E7" s="148" t="s">
        <v>79</v>
      </c>
      <c r="F7" s="27" t="s">
        <v>21</v>
      </c>
      <c r="G7" s="148" t="s">
        <v>27</v>
      </c>
      <c r="H7" s="151" t="s">
        <v>72</v>
      </c>
      <c r="I7" s="147" t="s">
        <v>71</v>
      </c>
      <c r="J7" s="114"/>
      <c r="K7" s="64" t="s">
        <v>20</v>
      </c>
      <c r="L7" s="64" t="s">
        <v>6</v>
      </c>
      <c r="M7" s="107"/>
      <c r="N7" s="225" t="s">
        <v>5</v>
      </c>
      <c r="O7" s="226"/>
      <c r="P7" s="93" t="s">
        <v>6</v>
      </c>
      <c r="Q7" s="58" t="s">
        <v>33</v>
      </c>
      <c r="R7" s="57" t="s">
        <v>64</v>
      </c>
      <c r="S7" s="64" t="s">
        <v>32</v>
      </c>
      <c r="T7" s="35" t="s">
        <v>2</v>
      </c>
      <c r="U7" s="35" t="s">
        <v>7</v>
      </c>
      <c r="V7" s="58" t="s">
        <v>34</v>
      </c>
      <c r="W7" s="40" t="s">
        <v>28</v>
      </c>
      <c r="X7" s="40" t="s">
        <v>26</v>
      </c>
      <c r="Y7" s="151" t="s">
        <v>70</v>
      </c>
      <c r="Z7" s="103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</row>
    <row r="8" spans="1:194" s="14" customFormat="1" ht="15" hidden="1" customHeight="1" x14ac:dyDescent="0.2">
      <c r="A8" s="10"/>
      <c r="B8" s="44"/>
      <c r="C8" s="63">
        <v>0</v>
      </c>
      <c r="D8" s="65">
        <f>D5</f>
        <v>25</v>
      </c>
      <c r="E8" s="62"/>
      <c r="F8" s="62"/>
      <c r="G8" s="62"/>
      <c r="H8" s="62"/>
      <c r="I8" s="153"/>
      <c r="J8" s="92"/>
      <c r="K8" s="17"/>
      <c r="L8" s="27"/>
      <c r="M8" s="107"/>
      <c r="N8" s="21"/>
      <c r="O8" s="22"/>
      <c r="P8" s="25"/>
      <c r="Q8" s="21"/>
      <c r="R8" s="22"/>
      <c r="S8" s="23"/>
      <c r="T8" s="24"/>
      <c r="U8" s="24"/>
      <c r="V8" s="24"/>
      <c r="W8" s="18"/>
      <c r="X8" s="27"/>
      <c r="Y8" s="104"/>
      <c r="Z8" s="10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194" s="14" customFormat="1" ht="15" customHeight="1" x14ac:dyDescent="0.2">
      <c r="A9" s="15"/>
      <c r="B9" s="148">
        <v>1</v>
      </c>
      <c r="C9" s="37">
        <f t="shared" ref="C9:C72" si="0">IF(D9&lt;&gt;"-",C8+1,"")</f>
        <v>1</v>
      </c>
      <c r="D9" s="43">
        <f t="shared" ref="D9:D40" si="1">IFERROR(IF(D8+E9/1000&lt;$R$19,D8+E9/1000,"-"),"-")</f>
        <v>25.817</v>
      </c>
      <c r="E9" s="60">
        <f>IFERROR(IF(D8+E8/1000&lt;$R$19,LOOKUP(D8,Futterkurven!$C$6:$D$94),"-"),"-")</f>
        <v>817</v>
      </c>
      <c r="F9" s="43">
        <f>IF(D9&lt;$R$19,LOOKUP($D8,Futterkurven!$C$6:$E$94),"-")</f>
        <v>19.100000000000001</v>
      </c>
      <c r="G9" s="56">
        <f t="shared" ref="G9:G40" si="2">IFERROR(H9/(E9/1000),"-")</f>
        <v>1.7446427592758365</v>
      </c>
      <c r="H9" s="55">
        <f t="shared" ref="H9:H40" si="3">IFERROR(F9/L9*1000,0)/1000</f>
        <v>1.4253731343283582</v>
      </c>
      <c r="I9" s="159">
        <f t="shared" ref="I9:I28" si="4">H9*$H$5</f>
        <v>2850.7462686567164</v>
      </c>
      <c r="J9" s="115"/>
      <c r="K9" s="38">
        <f>IFERROR(LOOKUP(D9,$R$9:$R$18,$N$9:$N$18),"-")</f>
        <v>1</v>
      </c>
      <c r="L9" s="26">
        <f t="shared" ref="L9:L40" si="5">IFERROR(INDEX($P$9:$P$18,MATCH(K9,$N$9:$N$18,0),1),"-")</f>
        <v>13.4</v>
      </c>
      <c r="M9" s="107"/>
      <c r="N9" s="230">
        <v>1</v>
      </c>
      <c r="O9" s="232" t="s">
        <v>75</v>
      </c>
      <c r="P9" s="227">
        <v>13.4</v>
      </c>
      <c r="Q9" s="219">
        <v>22.5</v>
      </c>
      <c r="R9" s="242">
        <f>D5</f>
        <v>25</v>
      </c>
      <c r="S9" s="240">
        <f>IF(R11&gt;0,R11-0.1,$R$19)</f>
        <v>59.9</v>
      </c>
      <c r="T9" s="217" t="str">
        <f>IFERROR(LOOKUP(R9,$D$9:$D$134,$C$9:$C$134),"-")</f>
        <v>-</v>
      </c>
      <c r="U9" s="217">
        <f>IFERROR(LOOKUP(S9,$D$9:$D$134,$C$9:$C$134),"-")</f>
        <v>38</v>
      </c>
      <c r="V9" s="238">
        <f>B5</f>
        <v>43475</v>
      </c>
      <c r="W9" s="208">
        <f>SUMIF($K$9:$K$134,N9,$H$9:$H$134)</f>
        <v>69.082089552238813</v>
      </c>
      <c r="X9" s="237">
        <f>Q9/100*W9</f>
        <v>15.543470149253734</v>
      </c>
      <c r="Y9" s="236">
        <f>W9*$H$5/1000</f>
        <v>138.16417910447763</v>
      </c>
      <c r="Z9" s="105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194" s="14" customFormat="1" ht="15" customHeight="1" x14ac:dyDescent="0.2">
      <c r="A10" s="15"/>
      <c r="B10" s="149"/>
      <c r="C10" s="37">
        <f t="shared" si="0"/>
        <v>2</v>
      </c>
      <c r="D10" s="43">
        <f t="shared" si="1"/>
        <v>26.634</v>
      </c>
      <c r="E10" s="60">
        <f>IFERROR(IF(D9+E9/1000&lt;$R$19,LOOKUP(D9,Futterkurven!$C$6:$D$94),"-"),"-")</f>
        <v>817</v>
      </c>
      <c r="F10" s="43">
        <f>IF(D10&lt;$R$19,LOOKUP($D9,Futterkurven!$C$6:$E$94),"-")</f>
        <v>19.100000000000001</v>
      </c>
      <c r="G10" s="56">
        <f t="shared" si="2"/>
        <v>1.7446427592758365</v>
      </c>
      <c r="H10" s="55">
        <f t="shared" si="3"/>
        <v>1.4253731343283582</v>
      </c>
      <c r="I10" s="159">
        <f t="shared" si="4"/>
        <v>2850.7462686567164</v>
      </c>
      <c r="J10" s="115"/>
      <c r="K10" s="38">
        <f t="shared" ref="K10:K40" si="6">IFERROR(LOOKUP(D10,$R$9:$R$18,$N$9:$N$18),"-")</f>
        <v>1</v>
      </c>
      <c r="L10" s="26">
        <f t="shared" si="5"/>
        <v>13.4</v>
      </c>
      <c r="M10" s="107"/>
      <c r="N10" s="231"/>
      <c r="O10" s="233"/>
      <c r="P10" s="228"/>
      <c r="Q10" s="220"/>
      <c r="R10" s="243"/>
      <c r="S10" s="241"/>
      <c r="T10" s="218"/>
      <c r="U10" s="218"/>
      <c r="V10" s="239"/>
      <c r="W10" s="208"/>
      <c r="X10" s="237"/>
      <c r="Y10" s="236"/>
      <c r="Z10" s="105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194" s="14" customFormat="1" ht="15" customHeight="1" x14ac:dyDescent="0.2">
      <c r="A11" s="15"/>
      <c r="B11" s="149"/>
      <c r="C11" s="37">
        <f t="shared" si="0"/>
        <v>3</v>
      </c>
      <c r="D11" s="43">
        <f t="shared" si="1"/>
        <v>27.451000000000001</v>
      </c>
      <c r="E11" s="60">
        <f>IFERROR(IF(D10+E10/1000&lt;$R$19,LOOKUP(D10,Futterkurven!$C$6:$D$94),"-"),"-")</f>
        <v>817</v>
      </c>
      <c r="F11" s="43">
        <f>IF(D11&lt;$R$19,LOOKUP($D10,Futterkurven!$C$6:$E$94),"-")</f>
        <v>19.100000000000001</v>
      </c>
      <c r="G11" s="56">
        <f t="shared" si="2"/>
        <v>1.7446427592758365</v>
      </c>
      <c r="H11" s="55">
        <f t="shared" si="3"/>
        <v>1.4253731343283582</v>
      </c>
      <c r="I11" s="159">
        <f t="shared" si="4"/>
        <v>2850.7462686567164</v>
      </c>
      <c r="J11" s="115"/>
      <c r="K11" s="38">
        <f t="shared" si="6"/>
        <v>1</v>
      </c>
      <c r="L11" s="26">
        <f t="shared" si="5"/>
        <v>13.4</v>
      </c>
      <c r="M11" s="107"/>
      <c r="N11" s="246">
        <v>2</v>
      </c>
      <c r="O11" s="232" t="s">
        <v>76</v>
      </c>
      <c r="P11" s="227">
        <v>13.2</v>
      </c>
      <c r="Q11" s="219">
        <v>20</v>
      </c>
      <c r="R11" s="252">
        <v>60</v>
      </c>
      <c r="S11" s="240">
        <f>IF(R13&gt;0,R13-0.1,$R$19)</f>
        <v>89.9</v>
      </c>
      <c r="T11" s="215">
        <f>IFERROR(IF(R11&gt;1,U9+1,"-"),"-")</f>
        <v>39</v>
      </c>
      <c r="U11" s="217">
        <f>IFERROR(LOOKUP(S11,$D$9:$D$134,$C$9:$C$134),"-")</f>
        <v>67</v>
      </c>
      <c r="V11" s="238">
        <f>IFERROR(IF(T11&gt;0,$B$5+T11,"-"),"-")</f>
        <v>43514</v>
      </c>
      <c r="W11" s="208">
        <f>SUMIF($K$9:$K$134,N11,$H$9:$H$134)</f>
        <v>74.234848484848499</v>
      </c>
      <c r="X11" s="237">
        <f>Q11/100*W11</f>
        <v>14.846969696969701</v>
      </c>
      <c r="Y11" s="236">
        <f t="shared" ref="Y11" si="7">W11*$H$5/1000</f>
        <v>148.469696969697</v>
      </c>
      <c r="Z11" s="105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194" s="14" customFormat="1" ht="15" customHeight="1" x14ac:dyDescent="0.2">
      <c r="A12" s="15"/>
      <c r="B12" s="149"/>
      <c r="C12" s="37">
        <f t="shared" si="0"/>
        <v>4</v>
      </c>
      <c r="D12" s="43">
        <f t="shared" si="1"/>
        <v>28.268000000000001</v>
      </c>
      <c r="E12" s="60">
        <f>IFERROR(IF(D11+E11/1000&lt;$R$19,LOOKUP(D11,Futterkurven!$C$6:$D$94),"-"),"-")</f>
        <v>817</v>
      </c>
      <c r="F12" s="43">
        <f>IF(D12&lt;$R$19,LOOKUP($D11,Futterkurven!$C$6:$E$94),"-")</f>
        <v>19.100000000000001</v>
      </c>
      <c r="G12" s="56">
        <f t="shared" si="2"/>
        <v>1.7446427592758365</v>
      </c>
      <c r="H12" s="55">
        <f t="shared" si="3"/>
        <v>1.4253731343283582</v>
      </c>
      <c r="I12" s="159">
        <f t="shared" si="4"/>
        <v>2850.7462686567164</v>
      </c>
      <c r="J12" s="115"/>
      <c r="K12" s="38">
        <f t="shared" si="6"/>
        <v>1</v>
      </c>
      <c r="L12" s="26">
        <f t="shared" si="5"/>
        <v>13.4</v>
      </c>
      <c r="M12" s="107"/>
      <c r="N12" s="247"/>
      <c r="O12" s="233"/>
      <c r="P12" s="228"/>
      <c r="Q12" s="220"/>
      <c r="R12" s="253"/>
      <c r="S12" s="241"/>
      <c r="T12" s="216"/>
      <c r="U12" s="218"/>
      <c r="V12" s="239"/>
      <c r="W12" s="208"/>
      <c r="X12" s="237"/>
      <c r="Y12" s="236"/>
      <c r="Z12" s="105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194" s="14" customFormat="1" ht="15" customHeight="1" x14ac:dyDescent="0.2">
      <c r="A13" s="15"/>
      <c r="B13" s="149"/>
      <c r="C13" s="37">
        <f t="shared" si="0"/>
        <v>5</v>
      </c>
      <c r="D13" s="43">
        <f t="shared" si="1"/>
        <v>29.085000000000001</v>
      </c>
      <c r="E13" s="60">
        <f>IFERROR(IF(D12+E12/1000&lt;$R$19,LOOKUP(D12,Futterkurven!$C$6:$D$94),"-"),"-")</f>
        <v>817</v>
      </c>
      <c r="F13" s="43">
        <f>IF(D13&lt;$R$19,LOOKUP($D12,Futterkurven!$C$6:$E$94),"-")</f>
        <v>19.100000000000001</v>
      </c>
      <c r="G13" s="56">
        <f t="shared" si="2"/>
        <v>1.7446427592758365</v>
      </c>
      <c r="H13" s="55">
        <f t="shared" si="3"/>
        <v>1.4253731343283582</v>
      </c>
      <c r="I13" s="159">
        <f t="shared" si="4"/>
        <v>2850.7462686567164</v>
      </c>
      <c r="J13" s="115"/>
      <c r="K13" s="38">
        <f t="shared" si="6"/>
        <v>1</v>
      </c>
      <c r="L13" s="26">
        <f t="shared" si="5"/>
        <v>13.4</v>
      </c>
      <c r="M13" s="107"/>
      <c r="N13" s="244">
        <v>3</v>
      </c>
      <c r="O13" s="232" t="s">
        <v>77</v>
      </c>
      <c r="P13" s="227">
        <v>13</v>
      </c>
      <c r="Q13" s="219">
        <v>19.5</v>
      </c>
      <c r="R13" s="252">
        <v>90</v>
      </c>
      <c r="S13" s="240">
        <f>IF(R15&gt;0,R15-0.1,$R$19)</f>
        <v>120</v>
      </c>
      <c r="T13" s="215">
        <f t="shared" ref="T13" si="8">IFERROR(IF(R13&gt;1,U11+1,"-"),"-")</f>
        <v>68</v>
      </c>
      <c r="U13" s="217">
        <f>IFERROR(LOOKUP(S13,$D$9:$D$134,$C$9:$C$134),"-")</f>
        <v>100</v>
      </c>
      <c r="V13" s="238">
        <f>IFERROR(IF(T13&gt;0,$B$5+T13,"-"),"-")</f>
        <v>43543</v>
      </c>
      <c r="W13" s="208">
        <f>SUMIF($K$9:$K$134,N13,$H$9:$H$134)</f>
        <v>94.938461538461596</v>
      </c>
      <c r="X13" s="237">
        <f>Q13/100*W13</f>
        <v>18.513000000000012</v>
      </c>
      <c r="Y13" s="236">
        <f t="shared" ref="Y13" si="9">W13*$H$5/1000</f>
        <v>189.87692307692319</v>
      </c>
      <c r="Z13" s="105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194" s="14" customFormat="1" ht="15" customHeight="1" x14ac:dyDescent="0.2">
      <c r="A14" s="15"/>
      <c r="B14" s="149"/>
      <c r="C14" s="37">
        <f t="shared" si="0"/>
        <v>6</v>
      </c>
      <c r="D14" s="43">
        <f t="shared" si="1"/>
        <v>29.902000000000001</v>
      </c>
      <c r="E14" s="60">
        <f>IFERROR(IF(D13+E13/1000&lt;$R$19,LOOKUP(D13,Futterkurven!$C$6:$D$94),"-"),"-")</f>
        <v>817</v>
      </c>
      <c r="F14" s="43">
        <f>IF(D14&lt;$R$19,LOOKUP($D13,Futterkurven!$C$6:$E$94),"-")</f>
        <v>19.100000000000001</v>
      </c>
      <c r="G14" s="56">
        <f t="shared" si="2"/>
        <v>1.7446427592758365</v>
      </c>
      <c r="H14" s="55">
        <f t="shared" si="3"/>
        <v>1.4253731343283582</v>
      </c>
      <c r="I14" s="159">
        <f t="shared" si="4"/>
        <v>2850.7462686567164</v>
      </c>
      <c r="J14" s="115"/>
      <c r="K14" s="38">
        <f t="shared" si="6"/>
        <v>1</v>
      </c>
      <c r="L14" s="26">
        <f t="shared" si="5"/>
        <v>13.4</v>
      </c>
      <c r="M14" s="107"/>
      <c r="N14" s="245"/>
      <c r="O14" s="233"/>
      <c r="P14" s="228"/>
      <c r="Q14" s="220"/>
      <c r="R14" s="253"/>
      <c r="S14" s="241"/>
      <c r="T14" s="216"/>
      <c r="U14" s="218"/>
      <c r="V14" s="239"/>
      <c r="W14" s="208"/>
      <c r="X14" s="237"/>
      <c r="Y14" s="236"/>
      <c r="Z14" s="105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194" s="14" customFormat="1" ht="15" customHeight="1" x14ac:dyDescent="0.2">
      <c r="A15" s="15"/>
      <c r="B15" s="150"/>
      <c r="C15" s="37">
        <f t="shared" si="0"/>
        <v>7</v>
      </c>
      <c r="D15" s="43">
        <f t="shared" si="1"/>
        <v>30.719000000000001</v>
      </c>
      <c r="E15" s="60">
        <f>IFERROR(IF(D14+E14/1000&lt;$R$19,LOOKUP(D14,Futterkurven!$C$6:$D$94),"-"),"-")</f>
        <v>817</v>
      </c>
      <c r="F15" s="43">
        <f>IF(D15&lt;$R$19,LOOKUP($D14,Futterkurven!$C$6:$E$94),"-")</f>
        <v>19.100000000000001</v>
      </c>
      <c r="G15" s="56">
        <f t="shared" si="2"/>
        <v>1.7446427592758365</v>
      </c>
      <c r="H15" s="55">
        <f t="shared" si="3"/>
        <v>1.4253731343283582</v>
      </c>
      <c r="I15" s="159">
        <f t="shared" si="4"/>
        <v>2850.7462686567164</v>
      </c>
      <c r="J15" s="115"/>
      <c r="K15" s="38">
        <f t="shared" si="6"/>
        <v>1</v>
      </c>
      <c r="L15" s="26">
        <f t="shared" si="5"/>
        <v>13.4</v>
      </c>
      <c r="M15" s="107"/>
      <c r="N15" s="248">
        <v>4</v>
      </c>
      <c r="O15" s="232" t="s">
        <v>81</v>
      </c>
      <c r="P15" s="227"/>
      <c r="Q15" s="219"/>
      <c r="R15" s="254"/>
      <c r="S15" s="221">
        <f>IF(R17&gt;0,R17-0.1,$R$19)</f>
        <v>120</v>
      </c>
      <c r="T15" s="215" t="str">
        <f t="shared" ref="T15" si="10">IFERROR(IF(R15&gt;1,U13+1,"-"),"-")</f>
        <v>-</v>
      </c>
      <c r="U15" s="217">
        <f>IFERROR(LOOKUP(S15,$D$9:$D$134,$C$9:$C$134),"-")</f>
        <v>100</v>
      </c>
      <c r="V15" s="238" t="str">
        <f>IFERROR(IF(T15&gt;0,$B$5+T15,"-"),"-")</f>
        <v>-</v>
      </c>
      <c r="W15" s="208">
        <f>SUMIF($K$9:$K$134,N15,$H$9:$H$134)</f>
        <v>0</v>
      </c>
      <c r="X15" s="237">
        <f>Q15/100*W15</f>
        <v>0</v>
      </c>
      <c r="Y15" s="236">
        <f t="shared" ref="Y15" si="11">W15*$H$5/1000</f>
        <v>0</v>
      </c>
      <c r="Z15" s="105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194" s="14" customFormat="1" ht="15" customHeight="1" x14ac:dyDescent="0.2">
      <c r="A16" s="15"/>
      <c r="B16" s="148">
        <f>B9+1</f>
        <v>2</v>
      </c>
      <c r="C16" s="37">
        <f t="shared" si="0"/>
        <v>8</v>
      </c>
      <c r="D16" s="43">
        <f t="shared" si="1"/>
        <v>31.579000000000001</v>
      </c>
      <c r="E16" s="60">
        <f>IFERROR(IF(D15+E15/1000&lt;$R$19,LOOKUP(D15,Futterkurven!$C$6:$D$94),"-"),"-")</f>
        <v>860</v>
      </c>
      <c r="F16" s="43">
        <f>IF(D16&lt;$R$19,LOOKUP($D15,Futterkurven!$C$6:$E$94),"-")</f>
        <v>21.2</v>
      </c>
      <c r="G16" s="56">
        <f t="shared" si="2"/>
        <v>1.8396390142311696</v>
      </c>
      <c r="H16" s="55">
        <f t="shared" si="3"/>
        <v>1.5820895522388059</v>
      </c>
      <c r="I16" s="159">
        <f t="shared" si="4"/>
        <v>3164.1791044776119</v>
      </c>
      <c r="J16" s="107"/>
      <c r="K16" s="38">
        <f t="shared" si="6"/>
        <v>1</v>
      </c>
      <c r="L16" s="26">
        <f t="shared" si="5"/>
        <v>13.4</v>
      </c>
      <c r="M16" s="107"/>
      <c r="N16" s="249"/>
      <c r="O16" s="233"/>
      <c r="P16" s="228"/>
      <c r="Q16" s="220"/>
      <c r="R16" s="255"/>
      <c r="S16" s="221"/>
      <c r="T16" s="216"/>
      <c r="U16" s="218"/>
      <c r="V16" s="239"/>
      <c r="W16" s="208"/>
      <c r="X16" s="237"/>
      <c r="Y16" s="236"/>
      <c r="Z16" s="105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194" s="14" customFormat="1" ht="15" customHeight="1" x14ac:dyDescent="0.2">
      <c r="A17" s="15"/>
      <c r="B17" s="149"/>
      <c r="C17" s="37">
        <f t="shared" si="0"/>
        <v>9</v>
      </c>
      <c r="D17" s="43">
        <f t="shared" si="1"/>
        <v>32.439</v>
      </c>
      <c r="E17" s="60">
        <f>IFERROR(IF(D16+E16/1000&lt;$R$19,LOOKUP(D16,Futterkurven!$C$6:$D$94),"-"),"-")</f>
        <v>860</v>
      </c>
      <c r="F17" s="43">
        <f>IF(D17&lt;$R$19,LOOKUP($D16,Futterkurven!$C$6:$E$94),"-")</f>
        <v>21.2</v>
      </c>
      <c r="G17" s="56">
        <f t="shared" si="2"/>
        <v>1.8396390142311696</v>
      </c>
      <c r="H17" s="55">
        <f t="shared" si="3"/>
        <v>1.5820895522388059</v>
      </c>
      <c r="I17" s="159">
        <f t="shared" si="4"/>
        <v>3164.1791044776119</v>
      </c>
      <c r="J17" s="107"/>
      <c r="K17" s="38">
        <f t="shared" si="6"/>
        <v>1</v>
      </c>
      <c r="L17" s="26">
        <f t="shared" si="5"/>
        <v>13.4</v>
      </c>
      <c r="M17" s="107"/>
      <c r="N17" s="250">
        <v>5</v>
      </c>
      <c r="O17" s="232"/>
      <c r="P17" s="227"/>
      <c r="Q17" s="219"/>
      <c r="R17" s="254"/>
      <c r="S17" s="213">
        <f>R19</f>
        <v>120</v>
      </c>
      <c r="T17" s="215" t="str">
        <f t="shared" ref="T17" si="12">IFERROR(IF(R17&gt;1,U15+1,"-"),"-")</f>
        <v>-</v>
      </c>
      <c r="U17" s="217">
        <f>IFERROR(LOOKUP(S17,$D$9:$D$134,$C$9:$C$134),"-")</f>
        <v>100</v>
      </c>
      <c r="V17" s="238" t="str">
        <f>IFERROR(IF(T17&gt;0,$B$5+T17,"-"),"-")</f>
        <v>-</v>
      </c>
      <c r="W17" s="208">
        <f>SUMIF($K$9:$K$134,N17,$H$9:$H$134)</f>
        <v>0</v>
      </c>
      <c r="X17" s="237">
        <f>Q17/100*W17</f>
        <v>0</v>
      </c>
      <c r="Y17" s="236">
        <f t="shared" ref="Y17" si="13">W17*$H$5/1000</f>
        <v>0</v>
      </c>
      <c r="Z17" s="105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194" s="14" customFormat="1" ht="15" customHeight="1" x14ac:dyDescent="0.2">
      <c r="A18" s="15"/>
      <c r="B18" s="149"/>
      <c r="C18" s="37">
        <f t="shared" si="0"/>
        <v>10</v>
      </c>
      <c r="D18" s="43">
        <f t="shared" si="1"/>
        <v>33.298999999999999</v>
      </c>
      <c r="E18" s="60">
        <f>IFERROR(IF(D17+E17/1000&lt;$R$19,LOOKUP(D17,Futterkurven!$C$6:$D$94),"-"),"-")</f>
        <v>860</v>
      </c>
      <c r="F18" s="43">
        <f>IF(D18&lt;$R$19,LOOKUP($D17,Futterkurven!$C$6:$E$94),"-")</f>
        <v>21.2</v>
      </c>
      <c r="G18" s="56">
        <f t="shared" si="2"/>
        <v>1.8396390142311696</v>
      </c>
      <c r="H18" s="55">
        <f t="shared" si="3"/>
        <v>1.5820895522388059</v>
      </c>
      <c r="I18" s="159">
        <f t="shared" si="4"/>
        <v>3164.1791044776119</v>
      </c>
      <c r="J18" s="107"/>
      <c r="K18" s="38">
        <f t="shared" si="6"/>
        <v>1</v>
      </c>
      <c r="L18" s="26">
        <f t="shared" si="5"/>
        <v>13.4</v>
      </c>
      <c r="M18" s="107"/>
      <c r="N18" s="251"/>
      <c r="O18" s="233"/>
      <c r="P18" s="228"/>
      <c r="Q18" s="222"/>
      <c r="R18" s="255"/>
      <c r="S18" s="214"/>
      <c r="T18" s="216"/>
      <c r="U18" s="218"/>
      <c r="V18" s="239"/>
      <c r="W18" s="208"/>
      <c r="X18" s="237"/>
      <c r="Y18" s="236"/>
      <c r="Z18" s="105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194" s="16" customFormat="1" ht="15" customHeight="1" x14ac:dyDescent="0.2">
      <c r="B19" s="149"/>
      <c r="C19" s="37">
        <f t="shared" si="0"/>
        <v>11</v>
      </c>
      <c r="D19" s="43">
        <f t="shared" si="1"/>
        <v>34.158999999999999</v>
      </c>
      <c r="E19" s="60">
        <f>IFERROR(IF(D18+E18/1000&lt;$R$19,LOOKUP(D18,Futterkurven!$C$6:$D$94),"-"),"-")</f>
        <v>860</v>
      </c>
      <c r="F19" s="43">
        <f>IF(D19&lt;$R$19,LOOKUP($D18,Futterkurven!$C$6:$E$94),"-")</f>
        <v>21.2</v>
      </c>
      <c r="G19" s="56">
        <f t="shared" si="2"/>
        <v>1.8396390142311696</v>
      </c>
      <c r="H19" s="55">
        <f t="shared" si="3"/>
        <v>1.5820895522388059</v>
      </c>
      <c r="I19" s="159">
        <f t="shared" si="4"/>
        <v>3164.1791044776119</v>
      </c>
      <c r="J19" s="107"/>
      <c r="K19" s="38">
        <f t="shared" si="6"/>
        <v>1</v>
      </c>
      <c r="L19" s="26">
        <f t="shared" si="5"/>
        <v>13.4</v>
      </c>
      <c r="M19" s="107"/>
      <c r="N19" s="200"/>
      <c r="O19" s="209" t="s">
        <v>13</v>
      </c>
      <c r="P19" s="209"/>
      <c r="Q19" s="210"/>
      <c r="R19" s="234">
        <v>120</v>
      </c>
      <c r="T19" s="192"/>
      <c r="U19" s="194">
        <f>MAX(U9:U18)</f>
        <v>100</v>
      </c>
      <c r="V19" s="91"/>
      <c r="W19" s="196">
        <f>SUM(W9:W18)</f>
        <v>238.25539957554889</v>
      </c>
      <c r="X19" s="198">
        <f>SUM(X9:X18)</f>
        <v>48.903439846223449</v>
      </c>
      <c r="Y19" s="279">
        <f>SUM(Y9:Y18)</f>
        <v>476.51079915109779</v>
      </c>
      <c r="Z19" s="104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</row>
    <row r="20" spans="1:194" s="16" customFormat="1" ht="15" customHeight="1" x14ac:dyDescent="0.2">
      <c r="B20" s="149"/>
      <c r="C20" s="37">
        <f t="shared" si="0"/>
        <v>12</v>
      </c>
      <c r="D20" s="43">
        <f t="shared" si="1"/>
        <v>35.018999999999998</v>
      </c>
      <c r="E20" s="60">
        <f>IFERROR(IF(D19+E19/1000&lt;$R$19,LOOKUP(D19,Futterkurven!$C$6:$D$94),"-"),"-")</f>
        <v>860</v>
      </c>
      <c r="F20" s="43">
        <f>IF(D20&lt;$R$19,LOOKUP($D19,Futterkurven!$C$6:$E$94),"-")</f>
        <v>21.2</v>
      </c>
      <c r="G20" s="56">
        <f t="shared" si="2"/>
        <v>1.8396390142311696</v>
      </c>
      <c r="H20" s="55">
        <f t="shared" si="3"/>
        <v>1.5820895522388059</v>
      </c>
      <c r="I20" s="159">
        <f t="shared" si="4"/>
        <v>3164.1791044776119</v>
      </c>
      <c r="J20" s="107"/>
      <c r="K20" s="38">
        <f t="shared" si="6"/>
        <v>1</v>
      </c>
      <c r="L20" s="26">
        <f t="shared" si="5"/>
        <v>13.4</v>
      </c>
      <c r="M20" s="107"/>
      <c r="N20" s="201"/>
      <c r="O20" s="211"/>
      <c r="P20" s="211"/>
      <c r="Q20" s="212"/>
      <c r="R20" s="235"/>
      <c r="T20" s="193"/>
      <c r="U20" s="195"/>
      <c r="V20" s="155"/>
      <c r="W20" s="197"/>
      <c r="X20" s="199"/>
      <c r="Y20" s="279"/>
      <c r="Z20" s="104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</row>
    <row r="21" spans="1:194" s="16" customFormat="1" ht="15" customHeight="1" x14ac:dyDescent="0.2">
      <c r="B21" s="149"/>
      <c r="C21" s="37">
        <f t="shared" si="0"/>
        <v>13</v>
      </c>
      <c r="D21" s="43">
        <f t="shared" si="1"/>
        <v>35.915999999999997</v>
      </c>
      <c r="E21" s="60">
        <f>IFERROR(IF(D20+E20/1000&lt;$R$19,LOOKUP(D20,Futterkurven!$C$6:$D$94),"-"),"-")</f>
        <v>897</v>
      </c>
      <c r="F21" s="43">
        <f>IF(D21&lt;$R$19,LOOKUP($D20,Futterkurven!$C$6:$E$94),"-")</f>
        <v>23.2</v>
      </c>
      <c r="G21" s="56">
        <f t="shared" si="2"/>
        <v>1.9301485881628644</v>
      </c>
      <c r="H21" s="55">
        <f t="shared" si="3"/>
        <v>1.7313432835820894</v>
      </c>
      <c r="I21" s="159">
        <f t="shared" si="4"/>
        <v>3462.686567164179</v>
      </c>
      <c r="J21" s="107"/>
      <c r="K21" s="38">
        <f t="shared" si="6"/>
        <v>1</v>
      </c>
      <c r="L21" s="26">
        <f t="shared" si="5"/>
        <v>13.4</v>
      </c>
      <c r="M21" s="107"/>
      <c r="N21" s="205" t="s">
        <v>14</v>
      </c>
      <c r="O21" s="206"/>
      <c r="P21" s="206"/>
      <c r="Q21" s="206"/>
      <c r="R21" s="203"/>
      <c r="S21" s="204"/>
      <c r="T21" s="276">
        <f>R19-D5</f>
        <v>95</v>
      </c>
      <c r="U21" s="276"/>
      <c r="V21" s="276"/>
      <c r="W21" s="276"/>
      <c r="X21" s="276"/>
      <c r="Y21" s="276"/>
      <c r="Z21" s="104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</row>
    <row r="22" spans="1:194" s="16" customFormat="1" ht="15" customHeight="1" x14ac:dyDescent="0.2">
      <c r="B22" s="150"/>
      <c r="C22" s="37">
        <f t="shared" si="0"/>
        <v>14</v>
      </c>
      <c r="D22" s="43">
        <f t="shared" si="1"/>
        <v>36.812999999999995</v>
      </c>
      <c r="E22" s="60">
        <f>IFERROR(IF(D21+E21/1000&lt;$R$19,LOOKUP(D21,Futterkurven!$C$6:$D$94),"-"),"-")</f>
        <v>897</v>
      </c>
      <c r="F22" s="43">
        <f>IF(D22&lt;$R$19,LOOKUP($D21,Futterkurven!$C$6:$E$94),"-")</f>
        <v>23.2</v>
      </c>
      <c r="G22" s="56">
        <f t="shared" si="2"/>
        <v>1.9301485881628644</v>
      </c>
      <c r="H22" s="55">
        <f t="shared" si="3"/>
        <v>1.7313432835820894</v>
      </c>
      <c r="I22" s="159">
        <f t="shared" si="4"/>
        <v>3462.686567164179</v>
      </c>
      <c r="J22" s="107"/>
      <c r="K22" s="38">
        <f t="shared" si="6"/>
        <v>1</v>
      </c>
      <c r="L22" s="26">
        <f t="shared" si="5"/>
        <v>13.4</v>
      </c>
      <c r="M22" s="107"/>
      <c r="N22" s="205"/>
      <c r="O22" s="206"/>
      <c r="P22" s="206"/>
      <c r="Q22" s="206"/>
      <c r="R22" s="206"/>
      <c r="S22" s="207"/>
      <c r="T22" s="276"/>
      <c r="U22" s="276"/>
      <c r="V22" s="276"/>
      <c r="W22" s="276"/>
      <c r="X22" s="276"/>
      <c r="Y22" s="276"/>
      <c r="Z22" s="106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</row>
    <row r="23" spans="1:194" s="16" customFormat="1" ht="15" customHeight="1" x14ac:dyDescent="0.2">
      <c r="B23" s="148">
        <f t="shared" ref="B23" si="14">B16+1</f>
        <v>3</v>
      </c>
      <c r="C23" s="37">
        <f t="shared" si="0"/>
        <v>15</v>
      </c>
      <c r="D23" s="43">
        <f t="shared" si="1"/>
        <v>37.709999999999994</v>
      </c>
      <c r="E23" s="60">
        <f>IFERROR(IF(D22+E22/1000&lt;$R$19,LOOKUP(D22,Futterkurven!$C$6:$D$94),"-"),"-")</f>
        <v>897</v>
      </c>
      <c r="F23" s="43">
        <f>IF(D23&lt;$R$19,LOOKUP($D22,Futterkurven!$C$6:$E$94),"-")</f>
        <v>23.2</v>
      </c>
      <c r="G23" s="56">
        <f t="shared" si="2"/>
        <v>1.9301485881628644</v>
      </c>
      <c r="H23" s="55">
        <f t="shared" si="3"/>
        <v>1.7313432835820894</v>
      </c>
      <c r="I23" s="159">
        <f t="shared" si="4"/>
        <v>3462.686567164179</v>
      </c>
      <c r="J23" s="107"/>
      <c r="K23" s="38">
        <f t="shared" si="6"/>
        <v>1</v>
      </c>
      <c r="L23" s="26">
        <f t="shared" si="5"/>
        <v>13.4</v>
      </c>
      <c r="M23" s="107"/>
      <c r="N23" s="202" t="s">
        <v>10</v>
      </c>
      <c r="O23" s="203"/>
      <c r="P23" s="203"/>
      <c r="Q23" s="203"/>
      <c r="R23" s="203"/>
      <c r="S23" s="204"/>
      <c r="T23" s="277">
        <f>T21/(U19-1)*1000</f>
        <v>959.59595959595958</v>
      </c>
      <c r="U23" s="277"/>
      <c r="V23" s="277"/>
      <c r="W23" s="277"/>
      <c r="X23" s="277"/>
      <c r="Y23" s="277"/>
      <c r="Z23" s="102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</row>
    <row r="24" spans="1:194" s="16" customFormat="1" ht="15" customHeight="1" x14ac:dyDescent="0.2">
      <c r="B24" s="149"/>
      <c r="C24" s="37">
        <f t="shared" si="0"/>
        <v>16</v>
      </c>
      <c r="D24" s="43">
        <f t="shared" si="1"/>
        <v>38.606999999999992</v>
      </c>
      <c r="E24" s="60">
        <f>IFERROR(IF(D23+E23/1000&lt;$R$19,LOOKUP(D23,Futterkurven!$C$6:$D$94),"-"),"-")</f>
        <v>897</v>
      </c>
      <c r="F24" s="43">
        <f>IF(D24&lt;$R$19,LOOKUP($D23,Futterkurven!$C$6:$E$94),"-")</f>
        <v>23.2</v>
      </c>
      <c r="G24" s="56">
        <f t="shared" si="2"/>
        <v>1.9301485881628644</v>
      </c>
      <c r="H24" s="55">
        <f t="shared" si="3"/>
        <v>1.7313432835820894</v>
      </c>
      <c r="I24" s="159">
        <f t="shared" si="4"/>
        <v>3462.686567164179</v>
      </c>
      <c r="J24" s="107"/>
      <c r="K24" s="38">
        <f t="shared" si="6"/>
        <v>1</v>
      </c>
      <c r="L24" s="26">
        <f t="shared" si="5"/>
        <v>13.4</v>
      </c>
      <c r="M24" s="107"/>
      <c r="N24" s="205"/>
      <c r="O24" s="206"/>
      <c r="P24" s="206"/>
      <c r="Q24" s="206"/>
      <c r="R24" s="206"/>
      <c r="S24" s="207"/>
      <c r="T24" s="277"/>
      <c r="U24" s="277"/>
      <c r="V24" s="277"/>
      <c r="W24" s="277"/>
      <c r="X24" s="277"/>
      <c r="Y24" s="277"/>
      <c r="Z24" s="102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</row>
    <row r="25" spans="1:194" s="16" customFormat="1" ht="15" customHeight="1" x14ac:dyDescent="0.2">
      <c r="B25" s="149"/>
      <c r="C25" s="37">
        <f t="shared" si="0"/>
        <v>17</v>
      </c>
      <c r="D25" s="43">
        <f t="shared" si="1"/>
        <v>39.503999999999991</v>
      </c>
      <c r="E25" s="60">
        <f>IFERROR(IF(D24+E24/1000&lt;$R$19,LOOKUP(D24,Futterkurven!$C$6:$D$94),"-"),"-")</f>
        <v>897</v>
      </c>
      <c r="F25" s="43">
        <f>IF(D25&lt;$R$19,LOOKUP($D24,Futterkurven!$C$6:$E$94),"-")</f>
        <v>23.2</v>
      </c>
      <c r="G25" s="56">
        <f t="shared" si="2"/>
        <v>1.9301485881628644</v>
      </c>
      <c r="H25" s="55">
        <f t="shared" si="3"/>
        <v>1.7313432835820894</v>
      </c>
      <c r="I25" s="159">
        <f t="shared" si="4"/>
        <v>3462.686567164179</v>
      </c>
      <c r="J25" s="107"/>
      <c r="K25" s="38">
        <f t="shared" si="6"/>
        <v>1</v>
      </c>
      <c r="L25" s="26">
        <f t="shared" si="5"/>
        <v>13.4</v>
      </c>
      <c r="M25" s="107"/>
      <c r="N25" s="202" t="s">
        <v>8</v>
      </c>
      <c r="O25" s="203"/>
      <c r="P25" s="203"/>
      <c r="Q25" s="203"/>
      <c r="R25" s="203"/>
      <c r="S25" s="204"/>
      <c r="T25" s="278">
        <f>W19/T21</f>
        <v>2.507951574479462</v>
      </c>
      <c r="U25" s="278"/>
      <c r="V25" s="278"/>
      <c r="W25" s="278"/>
      <c r="X25" s="278"/>
      <c r="Y25" s="278"/>
      <c r="Z25" s="104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</row>
    <row r="26" spans="1:194" s="16" customFormat="1" ht="15" customHeight="1" x14ac:dyDescent="0.2">
      <c r="B26" s="149"/>
      <c r="C26" s="37">
        <f t="shared" si="0"/>
        <v>18</v>
      </c>
      <c r="D26" s="43">
        <f t="shared" si="1"/>
        <v>40.400999999999989</v>
      </c>
      <c r="E26" s="60">
        <f>IFERROR(IF(D25+E25/1000&lt;$R$19,LOOKUP(D25,Futterkurven!$C$6:$D$94),"-"),"-")</f>
        <v>897</v>
      </c>
      <c r="F26" s="43">
        <f>IF(D26&lt;$R$19,LOOKUP($D25,Futterkurven!$C$6:$E$94),"-")</f>
        <v>23.2</v>
      </c>
      <c r="G26" s="56">
        <f t="shared" si="2"/>
        <v>1.9301485881628644</v>
      </c>
      <c r="H26" s="55">
        <f t="shared" si="3"/>
        <v>1.7313432835820894</v>
      </c>
      <c r="I26" s="159">
        <f t="shared" si="4"/>
        <v>3462.686567164179</v>
      </c>
      <c r="J26" s="107"/>
      <c r="K26" s="38">
        <f t="shared" si="6"/>
        <v>1</v>
      </c>
      <c r="L26" s="26">
        <f t="shared" si="5"/>
        <v>13.4</v>
      </c>
      <c r="M26" s="107"/>
      <c r="N26" s="205"/>
      <c r="O26" s="206"/>
      <c r="P26" s="206"/>
      <c r="Q26" s="206"/>
      <c r="R26" s="206"/>
      <c r="S26" s="207"/>
      <c r="T26" s="278"/>
      <c r="U26" s="278"/>
      <c r="V26" s="278"/>
      <c r="W26" s="278"/>
      <c r="X26" s="278"/>
      <c r="Y26" s="278"/>
      <c r="Z26" s="104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</row>
    <row r="27" spans="1:194" s="16" customFormat="1" ht="15" customHeight="1" x14ac:dyDescent="0.2">
      <c r="B27" s="149"/>
      <c r="C27" s="37">
        <f t="shared" si="0"/>
        <v>19</v>
      </c>
      <c r="D27" s="43">
        <f t="shared" si="1"/>
        <v>41.330999999999989</v>
      </c>
      <c r="E27" s="60">
        <f>IFERROR(IF(D26+E26/1000&lt;$R$19,LOOKUP(D26,Futterkurven!$C$6:$D$94),"-"),"-")</f>
        <v>930</v>
      </c>
      <c r="F27" s="43">
        <f>IF(D27&lt;$R$19,LOOKUP($D26,Futterkurven!$C$6:$E$94),"-")</f>
        <v>25</v>
      </c>
      <c r="G27" s="56">
        <f t="shared" si="2"/>
        <v>2.0060985395602633</v>
      </c>
      <c r="H27" s="55">
        <f t="shared" si="3"/>
        <v>1.8656716417910448</v>
      </c>
      <c r="I27" s="159">
        <f t="shared" si="4"/>
        <v>3731.3432835820895</v>
      </c>
      <c r="J27" s="107"/>
      <c r="K27" s="38">
        <f t="shared" si="6"/>
        <v>1</v>
      </c>
      <c r="L27" s="26">
        <f t="shared" si="5"/>
        <v>13.4</v>
      </c>
      <c r="M27" s="107"/>
      <c r="N27" s="202" t="s">
        <v>11</v>
      </c>
      <c r="O27" s="203"/>
      <c r="P27" s="203"/>
      <c r="Q27" s="203"/>
      <c r="R27" s="203"/>
      <c r="S27" s="204"/>
      <c r="T27" s="259">
        <f>X19/T21</f>
        <v>0.5147730510128784</v>
      </c>
      <c r="U27" s="259"/>
      <c r="V27" s="259"/>
      <c r="W27" s="259"/>
      <c r="X27" s="259"/>
      <c r="Y27" s="259"/>
      <c r="Z27" s="104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</row>
    <row r="28" spans="1:194" s="16" customFormat="1" ht="15" customHeight="1" x14ac:dyDescent="0.2">
      <c r="B28" s="149"/>
      <c r="C28" s="37">
        <f t="shared" si="0"/>
        <v>20</v>
      </c>
      <c r="D28" s="43">
        <f t="shared" si="1"/>
        <v>42.260999999999989</v>
      </c>
      <c r="E28" s="60">
        <f>IFERROR(IF(D27+E27/1000&lt;$R$19,LOOKUP(D27,Futterkurven!$C$6:$D$94),"-"),"-")</f>
        <v>930</v>
      </c>
      <c r="F28" s="43">
        <f>IF(D28&lt;$R$19,LOOKUP($D27,Futterkurven!$C$6:$E$94),"-")</f>
        <v>25</v>
      </c>
      <c r="G28" s="56">
        <f t="shared" si="2"/>
        <v>2.0060985395602633</v>
      </c>
      <c r="H28" s="55">
        <f t="shared" si="3"/>
        <v>1.8656716417910448</v>
      </c>
      <c r="I28" s="159">
        <f t="shared" si="4"/>
        <v>3731.3432835820895</v>
      </c>
      <c r="J28" s="107"/>
      <c r="K28" s="38">
        <f t="shared" si="6"/>
        <v>1</v>
      </c>
      <c r="L28" s="26">
        <f t="shared" si="5"/>
        <v>13.4</v>
      </c>
      <c r="M28" s="107"/>
      <c r="N28" s="265"/>
      <c r="O28" s="266"/>
      <c r="P28" s="266"/>
      <c r="Q28" s="266"/>
      <c r="R28" s="266"/>
      <c r="S28" s="270"/>
      <c r="T28" s="259"/>
      <c r="U28" s="259"/>
      <c r="V28" s="259"/>
      <c r="W28" s="259"/>
      <c r="X28" s="259"/>
      <c r="Y28" s="259"/>
      <c r="Z28" s="104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</row>
    <row r="29" spans="1:194" s="16" customFormat="1" ht="15" customHeight="1" x14ac:dyDescent="0.2">
      <c r="B29" s="150"/>
      <c r="C29" s="37">
        <f t="shared" si="0"/>
        <v>21</v>
      </c>
      <c r="D29" s="43">
        <f t="shared" si="1"/>
        <v>43.190999999999988</v>
      </c>
      <c r="E29" s="60">
        <f>IFERROR(IF(D28+E28/1000&lt;$R$19,LOOKUP(D28,Futterkurven!$C$6:$D$94),"-"),"-")</f>
        <v>930</v>
      </c>
      <c r="F29" s="43">
        <f>IF(D29&lt;$R$19,LOOKUP($D28,Futterkurven!$C$6:$E$94),"-")</f>
        <v>25</v>
      </c>
      <c r="G29" s="56">
        <f t="shared" si="2"/>
        <v>2.0060985395602633</v>
      </c>
      <c r="H29" s="55">
        <f t="shared" si="3"/>
        <v>1.8656716417910448</v>
      </c>
      <c r="I29" s="159">
        <f t="shared" ref="I29:I92" si="15">H29*$H$5</f>
        <v>3731.3432835820895</v>
      </c>
      <c r="J29" s="107"/>
      <c r="K29" s="38">
        <f t="shared" si="6"/>
        <v>1</v>
      </c>
      <c r="L29" s="26">
        <f t="shared" si="5"/>
        <v>13.4</v>
      </c>
      <c r="M29" s="107"/>
      <c r="N29" s="202" t="s">
        <v>9</v>
      </c>
      <c r="O29" s="203"/>
      <c r="P29" s="203"/>
      <c r="Q29" s="203"/>
      <c r="R29" s="203"/>
      <c r="S29" s="204"/>
      <c r="T29" s="260">
        <f>X19/W19*100</f>
        <v>20.525637586113366</v>
      </c>
      <c r="U29" s="260"/>
      <c r="V29" s="260"/>
      <c r="W29" s="260"/>
      <c r="X29" s="260"/>
      <c r="Y29" s="260"/>
      <c r="Z29" s="104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</row>
    <row r="30" spans="1:194" s="16" customFormat="1" ht="15" customHeight="1" x14ac:dyDescent="0.2">
      <c r="B30" s="148">
        <f t="shared" ref="B30" si="16">B23+1</f>
        <v>4</v>
      </c>
      <c r="C30" s="37">
        <f t="shared" si="0"/>
        <v>22</v>
      </c>
      <c r="D30" s="43">
        <f t="shared" si="1"/>
        <v>44.120999999999988</v>
      </c>
      <c r="E30" s="60">
        <f>IFERROR(IF(D29+E29/1000&lt;$R$19,LOOKUP(D29,Futterkurven!$C$6:$D$94),"-"),"-")</f>
        <v>930</v>
      </c>
      <c r="F30" s="43">
        <f>IF(D30&lt;$R$19,LOOKUP($D29,Futterkurven!$C$6:$E$94),"-")</f>
        <v>25</v>
      </c>
      <c r="G30" s="56">
        <f t="shared" si="2"/>
        <v>2.0060985395602633</v>
      </c>
      <c r="H30" s="55">
        <f t="shared" si="3"/>
        <v>1.8656716417910448</v>
      </c>
      <c r="I30" s="159">
        <f t="shared" si="15"/>
        <v>3731.3432835820895</v>
      </c>
      <c r="J30" s="107"/>
      <c r="K30" s="38">
        <f t="shared" si="6"/>
        <v>1</v>
      </c>
      <c r="L30" s="26">
        <f t="shared" si="5"/>
        <v>13.4</v>
      </c>
      <c r="M30" s="107"/>
      <c r="N30" s="265"/>
      <c r="O30" s="266"/>
      <c r="P30" s="266"/>
      <c r="Q30" s="266"/>
      <c r="R30" s="266"/>
      <c r="S30" s="270"/>
      <c r="T30" s="260"/>
      <c r="U30" s="260"/>
      <c r="V30" s="260"/>
      <c r="W30" s="260"/>
      <c r="X30" s="260"/>
      <c r="Y30" s="260"/>
      <c r="Z30" s="104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</row>
    <row r="31" spans="1:194" s="16" customFormat="1" ht="15" customHeight="1" x14ac:dyDescent="0.2">
      <c r="B31" s="149"/>
      <c r="C31" s="37">
        <f t="shared" si="0"/>
        <v>23</v>
      </c>
      <c r="D31" s="43">
        <f t="shared" si="1"/>
        <v>45.050999999999988</v>
      </c>
      <c r="E31" s="60">
        <f>IFERROR(IF(D30+E30/1000&lt;$R$19,LOOKUP(D30,Futterkurven!$C$6:$D$94),"-"),"-")</f>
        <v>930</v>
      </c>
      <c r="F31" s="43">
        <f>IF(D31&lt;$R$19,LOOKUP($D30,Futterkurven!$C$6:$E$94),"-")</f>
        <v>25</v>
      </c>
      <c r="G31" s="56">
        <f t="shared" si="2"/>
        <v>2.0060985395602633</v>
      </c>
      <c r="H31" s="55">
        <f t="shared" si="3"/>
        <v>1.8656716417910448</v>
      </c>
      <c r="I31" s="159">
        <f t="shared" si="15"/>
        <v>3731.3432835820895</v>
      </c>
      <c r="J31" s="107"/>
      <c r="K31" s="38">
        <f t="shared" si="6"/>
        <v>1</v>
      </c>
      <c r="L31" s="26">
        <f t="shared" si="5"/>
        <v>13.4</v>
      </c>
      <c r="M31" s="107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</row>
    <row r="32" spans="1:194" s="16" customFormat="1" ht="15" customHeight="1" x14ac:dyDescent="0.2">
      <c r="B32" s="149"/>
      <c r="C32" s="37">
        <f t="shared" si="0"/>
        <v>24</v>
      </c>
      <c r="D32" s="43">
        <f t="shared" si="1"/>
        <v>46.008999999999986</v>
      </c>
      <c r="E32" s="60">
        <f>IFERROR(IF(D31+E31/1000&lt;$R$19,LOOKUP(D31,Futterkurven!$C$6:$D$94),"-"),"-")</f>
        <v>958</v>
      </c>
      <c r="F32" s="43">
        <f>IF(D32&lt;$R$19,LOOKUP($D31,Futterkurven!$C$6:$E$94),"-")</f>
        <v>26.7</v>
      </c>
      <c r="G32" s="56">
        <f t="shared" si="2"/>
        <v>2.07989281151653</v>
      </c>
      <c r="H32" s="55">
        <f t="shared" si="3"/>
        <v>1.9925373134328357</v>
      </c>
      <c r="I32" s="159">
        <f t="shared" si="15"/>
        <v>3985.0746268656712</v>
      </c>
      <c r="J32" s="107"/>
      <c r="K32" s="38">
        <f t="shared" si="6"/>
        <v>1</v>
      </c>
      <c r="L32" s="26">
        <f t="shared" si="5"/>
        <v>13.4</v>
      </c>
      <c r="M32" s="107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</row>
    <row r="33" spans="2:194" s="16" customFormat="1" ht="15" customHeight="1" x14ac:dyDescent="0.2">
      <c r="B33" s="149"/>
      <c r="C33" s="37">
        <f t="shared" si="0"/>
        <v>25</v>
      </c>
      <c r="D33" s="43">
        <f t="shared" si="1"/>
        <v>46.966999999999985</v>
      </c>
      <c r="E33" s="60">
        <f>IFERROR(IF(D32+E32/1000&lt;$R$19,LOOKUP(D32,Futterkurven!$C$6:$D$94),"-"),"-")</f>
        <v>958</v>
      </c>
      <c r="F33" s="43">
        <f>IF(D33&lt;$R$19,LOOKUP($D32,Futterkurven!$C$6:$E$94),"-")</f>
        <v>26.7</v>
      </c>
      <c r="G33" s="56">
        <f t="shared" si="2"/>
        <v>2.07989281151653</v>
      </c>
      <c r="H33" s="55">
        <f t="shared" si="3"/>
        <v>1.9925373134328357</v>
      </c>
      <c r="I33" s="159">
        <f t="shared" si="15"/>
        <v>3985.0746268656712</v>
      </c>
      <c r="J33" s="107"/>
      <c r="K33" s="38">
        <f t="shared" si="6"/>
        <v>1</v>
      </c>
      <c r="L33" s="26">
        <f t="shared" si="5"/>
        <v>13.4</v>
      </c>
      <c r="M33" s="107"/>
      <c r="N33" s="261" t="s">
        <v>63</v>
      </c>
      <c r="O33" s="261"/>
      <c r="P33" s="261"/>
      <c r="Q33" s="261"/>
      <c r="R33" s="261"/>
      <c r="S33" s="262"/>
      <c r="T33" s="269" t="s">
        <v>50</v>
      </c>
      <c r="U33" s="269" t="s">
        <v>49</v>
      </c>
      <c r="V33" s="256" t="s">
        <v>67</v>
      </c>
      <c r="W33" s="256" t="s">
        <v>40</v>
      </c>
      <c r="X33" s="256" t="s">
        <v>74</v>
      </c>
      <c r="Y33" s="256"/>
      <c r="Z33" s="104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</row>
    <row r="34" spans="2:194" s="16" customFormat="1" ht="15" customHeight="1" x14ac:dyDescent="0.2">
      <c r="B34" s="149"/>
      <c r="C34" s="37">
        <f t="shared" si="0"/>
        <v>26</v>
      </c>
      <c r="D34" s="43">
        <f t="shared" si="1"/>
        <v>47.924999999999983</v>
      </c>
      <c r="E34" s="60">
        <f>IFERROR(IF(D33+E33/1000&lt;$R$19,LOOKUP(D33,Futterkurven!$C$6:$D$94),"-"),"-")</f>
        <v>958</v>
      </c>
      <c r="F34" s="43">
        <f>IF(D34&lt;$R$19,LOOKUP($D33,Futterkurven!$C$6:$E$94),"-")</f>
        <v>26.7</v>
      </c>
      <c r="G34" s="56">
        <f t="shared" si="2"/>
        <v>2.07989281151653</v>
      </c>
      <c r="H34" s="55">
        <f t="shared" si="3"/>
        <v>1.9925373134328357</v>
      </c>
      <c r="I34" s="159">
        <f t="shared" si="15"/>
        <v>3985.0746268656712</v>
      </c>
      <c r="J34" s="107"/>
      <c r="K34" s="38">
        <f t="shared" si="6"/>
        <v>1</v>
      </c>
      <c r="L34" s="26">
        <f t="shared" si="5"/>
        <v>13.4</v>
      </c>
      <c r="M34" s="107"/>
      <c r="N34" s="263"/>
      <c r="O34" s="263"/>
      <c r="P34" s="263"/>
      <c r="Q34" s="263"/>
      <c r="R34" s="263"/>
      <c r="S34" s="264"/>
      <c r="T34" s="269"/>
      <c r="U34" s="269"/>
      <c r="V34" s="256"/>
      <c r="W34" s="256"/>
      <c r="X34" s="256"/>
      <c r="Y34" s="256"/>
      <c r="Z34" s="104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</row>
    <row r="35" spans="2:194" s="16" customFormat="1" ht="15" customHeight="1" x14ac:dyDescent="0.2">
      <c r="B35" s="149"/>
      <c r="C35" s="37">
        <f t="shared" si="0"/>
        <v>27</v>
      </c>
      <c r="D35" s="43">
        <f t="shared" si="1"/>
        <v>48.882999999999981</v>
      </c>
      <c r="E35" s="60">
        <f>IFERROR(IF(D34+E34/1000&lt;$R$19,LOOKUP(D34,Futterkurven!$C$6:$D$94),"-"),"-")</f>
        <v>958</v>
      </c>
      <c r="F35" s="43">
        <f>IF(D35&lt;$R$19,LOOKUP($D34,Futterkurven!$C$6:$E$94),"-")</f>
        <v>26.7</v>
      </c>
      <c r="G35" s="56">
        <f t="shared" si="2"/>
        <v>2.07989281151653</v>
      </c>
      <c r="H35" s="55">
        <f t="shared" si="3"/>
        <v>1.9925373134328357</v>
      </c>
      <c r="I35" s="159">
        <f t="shared" si="15"/>
        <v>3985.0746268656712</v>
      </c>
      <c r="J35" s="107"/>
      <c r="K35" s="38">
        <f t="shared" si="6"/>
        <v>1</v>
      </c>
      <c r="L35" s="26">
        <f t="shared" si="5"/>
        <v>13.4</v>
      </c>
      <c r="M35" s="107"/>
      <c r="N35" s="202" t="s">
        <v>37</v>
      </c>
      <c r="O35" s="203"/>
      <c r="P35" s="203"/>
      <c r="Q35" s="203"/>
      <c r="R35" s="203"/>
      <c r="S35" s="203"/>
      <c r="T35" s="271">
        <f>LOOKUP($R$19,Futterkurven!$I$6:$I$122,Futterkurven!$H$6:$H$122)</f>
        <v>101</v>
      </c>
      <c r="U35" s="238">
        <f>$B$5+T35</f>
        <v>43576</v>
      </c>
      <c r="V35" s="257">
        <v>5</v>
      </c>
      <c r="W35" s="267">
        <f>U35-V35</f>
        <v>43571</v>
      </c>
      <c r="X35" s="272">
        <v>950</v>
      </c>
      <c r="Y35" s="272"/>
      <c r="Z35" s="104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</row>
    <row r="36" spans="2:194" s="16" customFormat="1" ht="15" customHeight="1" x14ac:dyDescent="0.2">
      <c r="B36" s="150"/>
      <c r="C36" s="37">
        <f t="shared" si="0"/>
        <v>28</v>
      </c>
      <c r="D36" s="43">
        <f t="shared" si="1"/>
        <v>49.84099999999998</v>
      </c>
      <c r="E36" s="60">
        <f>IFERROR(IF(D35+E35/1000&lt;$R$19,LOOKUP(D35,Futterkurven!$C$6:$D$94),"-"),"-")</f>
        <v>958</v>
      </c>
      <c r="F36" s="43">
        <f>IF(D36&lt;$R$19,LOOKUP($D35,Futterkurven!$C$6:$E$94),"-")</f>
        <v>26.7</v>
      </c>
      <c r="G36" s="56">
        <f t="shared" si="2"/>
        <v>2.07989281151653</v>
      </c>
      <c r="H36" s="55">
        <f t="shared" si="3"/>
        <v>1.9925373134328357</v>
      </c>
      <c r="I36" s="159">
        <f t="shared" si="15"/>
        <v>3985.0746268656712</v>
      </c>
      <c r="J36" s="107"/>
      <c r="K36" s="38">
        <f t="shared" si="6"/>
        <v>1</v>
      </c>
      <c r="L36" s="26">
        <f t="shared" si="5"/>
        <v>13.4</v>
      </c>
      <c r="M36" s="107"/>
      <c r="N36" s="265"/>
      <c r="O36" s="266"/>
      <c r="P36" s="266"/>
      <c r="Q36" s="266"/>
      <c r="R36" s="266"/>
      <c r="S36" s="266"/>
      <c r="T36" s="271"/>
      <c r="U36" s="239"/>
      <c r="V36" s="258"/>
      <c r="W36" s="268"/>
      <c r="X36" s="272"/>
      <c r="Y36" s="272"/>
      <c r="Z36" s="104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</row>
    <row r="37" spans="2:194" s="16" customFormat="1" ht="15" customHeight="1" x14ac:dyDescent="0.2">
      <c r="B37" s="148">
        <f t="shared" ref="B37" si="17">B30+1</f>
        <v>5</v>
      </c>
      <c r="C37" s="37">
        <f t="shared" si="0"/>
        <v>29</v>
      </c>
      <c r="D37" s="43">
        <f t="shared" si="1"/>
        <v>50.798999999999978</v>
      </c>
      <c r="E37" s="60">
        <f>IFERROR(IF(D36+E36/1000&lt;$R$19,LOOKUP(D36,Futterkurven!$C$6:$D$94),"-"),"-")</f>
        <v>958</v>
      </c>
      <c r="F37" s="43">
        <f>IF(D37&lt;$R$19,LOOKUP($D36,Futterkurven!$C$6:$E$94),"-")</f>
        <v>26.7</v>
      </c>
      <c r="G37" s="56">
        <f t="shared" si="2"/>
        <v>2.07989281151653</v>
      </c>
      <c r="H37" s="55">
        <f t="shared" si="3"/>
        <v>1.9925373134328357</v>
      </c>
      <c r="I37" s="159">
        <f t="shared" si="15"/>
        <v>3985.0746268656712</v>
      </c>
      <c r="J37" s="107"/>
      <c r="K37" s="38">
        <f t="shared" si="6"/>
        <v>1</v>
      </c>
      <c r="L37" s="26">
        <f t="shared" si="5"/>
        <v>13.4</v>
      </c>
      <c r="M37" s="107"/>
      <c r="N37" s="202" t="s">
        <v>38</v>
      </c>
      <c r="O37" s="203"/>
      <c r="P37" s="203"/>
      <c r="Q37" s="203"/>
      <c r="R37" s="203"/>
      <c r="S37" s="203"/>
      <c r="T37" s="271">
        <f>LOOKUP($R$19,Futterkurven!$L$6:$L$122,Futterkurven!$H$6:$H$122)</f>
        <v>113</v>
      </c>
      <c r="U37" s="238">
        <f>$B$5+T37</f>
        <v>43588</v>
      </c>
      <c r="V37" s="257">
        <v>5</v>
      </c>
      <c r="W37" s="267">
        <f>U37-V37</f>
        <v>43583</v>
      </c>
      <c r="X37" s="272">
        <v>850</v>
      </c>
      <c r="Y37" s="272"/>
      <c r="Z37" s="104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</row>
    <row r="38" spans="2:194" s="5" customFormat="1" ht="15" customHeight="1" x14ac:dyDescent="0.2">
      <c r="B38" s="149"/>
      <c r="C38" s="37">
        <f t="shared" si="0"/>
        <v>30</v>
      </c>
      <c r="D38" s="43">
        <f t="shared" si="1"/>
        <v>51.77999999999998</v>
      </c>
      <c r="E38" s="60">
        <f>IFERROR(IF(D37+E37/1000&lt;$R$19,LOOKUP(D37,Futterkurven!$C$6:$D$94),"-"),"-")</f>
        <v>981</v>
      </c>
      <c r="F38" s="43">
        <f>IF(D38&lt;$R$19,LOOKUP($D37,Futterkurven!$C$6:$E$94),"-")</f>
        <v>28.4</v>
      </c>
      <c r="G38" s="56">
        <f t="shared" si="2"/>
        <v>2.1604515648059395</v>
      </c>
      <c r="H38" s="55">
        <f t="shared" si="3"/>
        <v>2.1194029850746268</v>
      </c>
      <c r="I38" s="159">
        <f t="shared" si="15"/>
        <v>4238.8059701492539</v>
      </c>
      <c r="J38" s="107"/>
      <c r="K38" s="38">
        <f t="shared" si="6"/>
        <v>1</v>
      </c>
      <c r="L38" s="26">
        <f t="shared" si="5"/>
        <v>13.4</v>
      </c>
      <c r="M38" s="107"/>
      <c r="N38" s="265"/>
      <c r="O38" s="266"/>
      <c r="P38" s="266"/>
      <c r="Q38" s="266"/>
      <c r="R38" s="266"/>
      <c r="S38" s="266"/>
      <c r="T38" s="271"/>
      <c r="U38" s="239"/>
      <c r="V38" s="258"/>
      <c r="W38" s="268"/>
      <c r="X38" s="272"/>
      <c r="Y38" s="272"/>
      <c r="Z38" s="104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</row>
    <row r="39" spans="2:194" s="5" customFormat="1" ht="15" customHeight="1" x14ac:dyDescent="0.2">
      <c r="B39" s="149"/>
      <c r="C39" s="37">
        <f t="shared" si="0"/>
        <v>31</v>
      </c>
      <c r="D39" s="43">
        <f t="shared" si="1"/>
        <v>52.760999999999981</v>
      </c>
      <c r="E39" s="60">
        <f>IFERROR(IF(D38+E38/1000&lt;$R$19,LOOKUP(D38,Futterkurven!$C$6:$D$94),"-"),"-")</f>
        <v>981</v>
      </c>
      <c r="F39" s="43">
        <f>IF(D39&lt;$R$19,LOOKUP($D38,Futterkurven!$C$6:$E$94),"-")</f>
        <v>28.4</v>
      </c>
      <c r="G39" s="56">
        <f t="shared" si="2"/>
        <v>2.1604515648059395</v>
      </c>
      <c r="H39" s="55">
        <f t="shared" si="3"/>
        <v>2.1194029850746268</v>
      </c>
      <c r="I39" s="159">
        <f t="shared" si="15"/>
        <v>4238.8059701492539</v>
      </c>
      <c r="J39" s="107"/>
      <c r="K39" s="38">
        <f t="shared" si="6"/>
        <v>1</v>
      </c>
      <c r="L39" s="26">
        <f t="shared" si="5"/>
        <v>13.4</v>
      </c>
      <c r="M39" s="107"/>
      <c r="N39" s="202" t="s">
        <v>39</v>
      </c>
      <c r="O39" s="203"/>
      <c r="P39" s="203"/>
      <c r="Q39" s="203"/>
      <c r="R39" s="203"/>
      <c r="S39" s="203"/>
      <c r="T39" s="271">
        <f>LOOKUP($R$19,Futterkurven!$O$6:$O$122,Futterkurven!$H$6:$H$122)</f>
        <v>117</v>
      </c>
      <c r="U39" s="238">
        <f>$B$5+T39</f>
        <v>43592</v>
      </c>
      <c r="V39" s="257">
        <v>5</v>
      </c>
      <c r="W39" s="267">
        <f>U39-V39</f>
        <v>43587</v>
      </c>
      <c r="X39" s="272">
        <v>750</v>
      </c>
      <c r="Y39" s="272"/>
      <c r="Z39" s="107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</row>
    <row r="40" spans="2:194" s="5" customFormat="1" ht="15" customHeight="1" x14ac:dyDescent="0.2">
      <c r="B40" s="149"/>
      <c r="C40" s="37">
        <f t="shared" si="0"/>
        <v>32</v>
      </c>
      <c r="D40" s="43">
        <f t="shared" si="1"/>
        <v>53.741999999999983</v>
      </c>
      <c r="E40" s="60">
        <f>IFERROR(IF(D39+E39/1000&lt;$R$19,LOOKUP(D39,Futterkurven!$C$6:$D$94),"-"),"-")</f>
        <v>981</v>
      </c>
      <c r="F40" s="43">
        <f>IF(D40&lt;$R$19,LOOKUP($D39,Futterkurven!$C$6:$E$94),"-")</f>
        <v>28.4</v>
      </c>
      <c r="G40" s="56">
        <f t="shared" si="2"/>
        <v>2.1604515648059395</v>
      </c>
      <c r="H40" s="55">
        <f t="shared" si="3"/>
        <v>2.1194029850746268</v>
      </c>
      <c r="I40" s="159">
        <f t="shared" si="15"/>
        <v>4238.8059701492539</v>
      </c>
      <c r="J40" s="107"/>
      <c r="K40" s="38">
        <f t="shared" si="6"/>
        <v>1</v>
      </c>
      <c r="L40" s="26">
        <f t="shared" si="5"/>
        <v>13.4</v>
      </c>
      <c r="M40" s="107"/>
      <c r="N40" s="265"/>
      <c r="O40" s="266"/>
      <c r="P40" s="266"/>
      <c r="Q40" s="266"/>
      <c r="R40" s="266"/>
      <c r="S40" s="266"/>
      <c r="T40" s="271"/>
      <c r="U40" s="239"/>
      <c r="V40" s="258"/>
      <c r="W40" s="268"/>
      <c r="X40" s="272"/>
      <c r="Y40" s="272"/>
      <c r="Z40" s="104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</row>
    <row r="41" spans="2:194" s="5" customFormat="1" ht="15" customHeight="1" x14ac:dyDescent="0.2">
      <c r="B41" s="149"/>
      <c r="C41" s="37">
        <f t="shared" si="0"/>
        <v>33</v>
      </c>
      <c r="D41" s="43">
        <f t="shared" ref="D41:D72" si="18">IFERROR(IF(D40+E41/1000&lt;$R$19,D40+E41/1000,"-"),"-")</f>
        <v>54.722999999999985</v>
      </c>
      <c r="E41" s="60">
        <f>IFERROR(IF(D40+E40/1000&lt;$R$19,LOOKUP(D40,Futterkurven!$C$6:$D$94),"-"),"-")</f>
        <v>981</v>
      </c>
      <c r="F41" s="43">
        <f>IF(D41&lt;$R$19,LOOKUP($D40,Futterkurven!$C$6:$E$94),"-")</f>
        <v>28.4</v>
      </c>
      <c r="G41" s="56">
        <f t="shared" ref="G41:G72" si="19">IFERROR(H41/(E41/1000),"-")</f>
        <v>2.1604515648059395</v>
      </c>
      <c r="H41" s="55">
        <f t="shared" ref="H41:H72" si="20">IFERROR(F41/L41*1000,0)/1000</f>
        <v>2.1194029850746268</v>
      </c>
      <c r="I41" s="159">
        <f t="shared" si="15"/>
        <v>4238.8059701492539</v>
      </c>
      <c r="J41" s="107"/>
      <c r="K41" s="38">
        <f t="shared" ref="K41:K72" si="21">IFERROR(LOOKUP(D41,$R$9:$R$18,$N$9:$N$18),"-")</f>
        <v>1</v>
      </c>
      <c r="L41" s="26">
        <f t="shared" ref="L41:L72" si="22">IFERROR(INDEX($P$9:$P$18,MATCH(K41,$N$9:$N$18,0),1),"-")</f>
        <v>13.4</v>
      </c>
      <c r="M41" s="107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</row>
    <row r="42" spans="2:194" s="5" customFormat="1" ht="15" customHeight="1" x14ac:dyDescent="0.2">
      <c r="B42" s="149"/>
      <c r="C42" s="37">
        <f t="shared" si="0"/>
        <v>34</v>
      </c>
      <c r="D42" s="43">
        <f t="shared" si="18"/>
        <v>55.703999999999986</v>
      </c>
      <c r="E42" s="60">
        <f>IFERROR(IF(D41+E41/1000&lt;$R$19,LOOKUP(D41,Futterkurven!$C$6:$D$94),"-"),"-")</f>
        <v>981</v>
      </c>
      <c r="F42" s="43">
        <f>IF(D42&lt;$R$19,LOOKUP($D41,Futterkurven!$C$6:$E$94),"-")</f>
        <v>28.4</v>
      </c>
      <c r="G42" s="56">
        <f t="shared" si="19"/>
        <v>2.1604515648059395</v>
      </c>
      <c r="H42" s="55">
        <f t="shared" si="20"/>
        <v>2.1194029850746268</v>
      </c>
      <c r="I42" s="159">
        <f t="shared" si="15"/>
        <v>4238.8059701492539</v>
      </c>
      <c r="J42" s="107"/>
      <c r="K42" s="38">
        <f t="shared" si="21"/>
        <v>1</v>
      </c>
      <c r="L42" s="26">
        <f t="shared" si="22"/>
        <v>13.4</v>
      </c>
      <c r="M42" s="107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</row>
    <row r="43" spans="2:194" s="5" customFormat="1" ht="15" customHeight="1" x14ac:dyDescent="0.2">
      <c r="B43" s="150"/>
      <c r="C43" s="37">
        <f t="shared" si="0"/>
        <v>35</v>
      </c>
      <c r="D43" s="43">
        <f t="shared" si="18"/>
        <v>56.702999999999989</v>
      </c>
      <c r="E43" s="60">
        <f>IFERROR(IF(D42+E42/1000&lt;$R$19,LOOKUP(D42,Futterkurven!$C$6:$D$94),"-"),"-")</f>
        <v>999</v>
      </c>
      <c r="F43" s="43">
        <f>IF(D43&lt;$R$19,LOOKUP($D42,Futterkurven!$C$6:$E$94),"-")</f>
        <v>29.9</v>
      </c>
      <c r="G43" s="56">
        <f t="shared" si="19"/>
        <v>2.2335768604425317</v>
      </c>
      <c r="H43" s="55">
        <f t="shared" si="20"/>
        <v>2.2313432835820892</v>
      </c>
      <c r="I43" s="159">
        <f t="shared" si="15"/>
        <v>4462.6865671641781</v>
      </c>
      <c r="J43" s="107"/>
      <c r="K43" s="38">
        <f t="shared" si="21"/>
        <v>1</v>
      </c>
      <c r="L43" s="26">
        <f t="shared" si="22"/>
        <v>13.4</v>
      </c>
      <c r="M43" s="107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04"/>
      <c r="Z43" s="104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</row>
    <row r="44" spans="2:194" s="5" customFormat="1" ht="15" customHeight="1" x14ac:dyDescent="0.2">
      <c r="B44" s="148">
        <f t="shared" ref="B44" si="23">B37+1</f>
        <v>6</v>
      </c>
      <c r="C44" s="37">
        <f t="shared" si="0"/>
        <v>36</v>
      </c>
      <c r="D44" s="43">
        <f t="shared" si="18"/>
        <v>57.701999999999991</v>
      </c>
      <c r="E44" s="60">
        <f>IFERROR(IF(D43+E43/1000&lt;$R$19,LOOKUP(D43,Futterkurven!$C$6:$D$94),"-"),"-")</f>
        <v>999</v>
      </c>
      <c r="F44" s="43">
        <f>IF(D44&lt;$R$19,LOOKUP($D43,Futterkurven!$C$6:$E$94),"-")</f>
        <v>29.9</v>
      </c>
      <c r="G44" s="56">
        <f t="shared" si="19"/>
        <v>2.2335768604425317</v>
      </c>
      <c r="H44" s="55">
        <f t="shared" si="20"/>
        <v>2.2313432835820892</v>
      </c>
      <c r="I44" s="159">
        <f t="shared" si="15"/>
        <v>4462.6865671641781</v>
      </c>
      <c r="J44" s="107"/>
      <c r="K44" s="38">
        <f t="shared" si="21"/>
        <v>1</v>
      </c>
      <c r="L44" s="26">
        <f t="shared" si="22"/>
        <v>13.4</v>
      </c>
      <c r="M44" s="107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04"/>
      <c r="Z44" s="104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</row>
    <row r="45" spans="2:194" s="5" customFormat="1" ht="15" customHeight="1" x14ac:dyDescent="0.2">
      <c r="B45" s="149"/>
      <c r="C45" s="37">
        <f t="shared" si="0"/>
        <v>37</v>
      </c>
      <c r="D45" s="43">
        <f t="shared" si="18"/>
        <v>58.700999999999993</v>
      </c>
      <c r="E45" s="60">
        <f>IFERROR(IF(D44+E44/1000&lt;$R$19,LOOKUP(D44,Futterkurven!$C$6:$D$94),"-"),"-")</f>
        <v>999</v>
      </c>
      <c r="F45" s="43">
        <f>IF(D45&lt;$R$19,LOOKUP($D44,Futterkurven!$C$6:$E$94),"-")</f>
        <v>29.9</v>
      </c>
      <c r="G45" s="56">
        <f t="shared" si="19"/>
        <v>2.2335768604425317</v>
      </c>
      <c r="H45" s="55">
        <f t="shared" si="20"/>
        <v>2.2313432835820892</v>
      </c>
      <c r="I45" s="159">
        <f t="shared" si="15"/>
        <v>4462.6865671641781</v>
      </c>
      <c r="J45" s="107"/>
      <c r="K45" s="38">
        <f t="shared" si="21"/>
        <v>1</v>
      </c>
      <c r="L45" s="26">
        <f t="shared" si="22"/>
        <v>13.4</v>
      </c>
      <c r="M45" s="107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04"/>
      <c r="Z45" s="104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</row>
    <row r="46" spans="2:194" s="5" customFormat="1" ht="15" customHeight="1" x14ac:dyDescent="0.2">
      <c r="B46" s="149"/>
      <c r="C46" s="37">
        <f t="shared" si="0"/>
        <v>38</v>
      </c>
      <c r="D46" s="43">
        <f t="shared" si="18"/>
        <v>59.699999999999996</v>
      </c>
      <c r="E46" s="60">
        <f>IFERROR(IF(D45+E45/1000&lt;$R$19,LOOKUP(D45,Futterkurven!$C$6:$D$94),"-"),"-")</f>
        <v>999</v>
      </c>
      <c r="F46" s="43">
        <f>IF(D46&lt;$R$19,LOOKUP($D45,Futterkurven!$C$6:$E$94),"-")</f>
        <v>29.9</v>
      </c>
      <c r="G46" s="56">
        <f t="shared" si="19"/>
        <v>2.2335768604425317</v>
      </c>
      <c r="H46" s="55">
        <f t="shared" si="20"/>
        <v>2.2313432835820892</v>
      </c>
      <c r="I46" s="159">
        <f t="shared" si="15"/>
        <v>4462.6865671641781</v>
      </c>
      <c r="J46" s="107"/>
      <c r="K46" s="38">
        <f t="shared" si="21"/>
        <v>1</v>
      </c>
      <c r="L46" s="26">
        <f t="shared" si="22"/>
        <v>13.4</v>
      </c>
      <c r="M46" s="107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04"/>
      <c r="Z46" s="104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</row>
    <row r="47" spans="2:194" s="5" customFormat="1" ht="15" customHeight="1" x14ac:dyDescent="0.2">
      <c r="B47" s="149"/>
      <c r="C47" s="37">
        <f t="shared" si="0"/>
        <v>39</v>
      </c>
      <c r="D47" s="43">
        <f t="shared" si="18"/>
        <v>60.698999999999998</v>
      </c>
      <c r="E47" s="60">
        <f>IFERROR(IF(D46+E46/1000&lt;$R$19,LOOKUP(D46,Futterkurven!$C$6:$D$94),"-"),"-")</f>
        <v>999</v>
      </c>
      <c r="F47" s="43">
        <f>IF(D47&lt;$R$19,LOOKUP($D46,Futterkurven!$C$6:$E$94),"-")</f>
        <v>29.9</v>
      </c>
      <c r="G47" s="56">
        <f t="shared" si="19"/>
        <v>2.2674189340856006</v>
      </c>
      <c r="H47" s="55">
        <f t="shared" si="20"/>
        <v>2.2651515151515151</v>
      </c>
      <c r="I47" s="159">
        <f t="shared" si="15"/>
        <v>4530.30303030303</v>
      </c>
      <c r="J47" s="107"/>
      <c r="K47" s="38">
        <f t="shared" si="21"/>
        <v>2</v>
      </c>
      <c r="L47" s="26">
        <f t="shared" si="22"/>
        <v>13.2</v>
      </c>
      <c r="M47" s="107"/>
      <c r="N47" s="68" t="str">
        <f>"Entwicklung Lebendgewicht bis "&amp;ROUND(R19,1)&amp;" kg - Tageszunahme "&amp;R48</f>
        <v>Entwicklung Lebendgewicht bis 120 kg - Tageszunahme 950 g</v>
      </c>
      <c r="O47" s="68"/>
      <c r="P47" s="68"/>
      <c r="Q47" s="68"/>
      <c r="R47" s="68"/>
      <c r="S47" s="68"/>
      <c r="T47" s="68"/>
      <c r="U47" s="68"/>
      <c r="V47" s="141"/>
      <c r="W47" s="32"/>
      <c r="X47" s="32"/>
      <c r="Y47" s="104"/>
      <c r="Z47" s="104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</row>
    <row r="48" spans="2:194" s="5" customFormat="1" ht="15" customHeight="1" x14ac:dyDescent="0.2">
      <c r="B48" s="149"/>
      <c r="C48" s="37">
        <f t="shared" si="0"/>
        <v>40</v>
      </c>
      <c r="D48" s="43">
        <f t="shared" si="18"/>
        <v>61.710999999999999</v>
      </c>
      <c r="E48" s="60">
        <f>IFERROR(IF(D47+E47/1000&lt;$R$19,LOOKUP(D47,Futterkurven!$C$6:$D$94),"-"),"-")</f>
        <v>1012</v>
      </c>
      <c r="F48" s="43">
        <f>IF(D48&lt;$R$19,LOOKUP($D47,Futterkurven!$C$6:$E$94),"-")</f>
        <v>31.3</v>
      </c>
      <c r="G48" s="56">
        <f t="shared" si="19"/>
        <v>2.3430949814349029</v>
      </c>
      <c r="H48" s="55">
        <f t="shared" si="20"/>
        <v>2.3712121212121215</v>
      </c>
      <c r="I48" s="159">
        <f t="shared" si="15"/>
        <v>4742.4242424242429</v>
      </c>
      <c r="J48" s="107"/>
      <c r="K48" s="38">
        <f t="shared" si="21"/>
        <v>2</v>
      </c>
      <c r="L48" s="26">
        <f t="shared" si="22"/>
        <v>13.2</v>
      </c>
      <c r="M48" s="107"/>
      <c r="N48" s="30" t="s">
        <v>35</v>
      </c>
      <c r="O48" s="142"/>
      <c r="P48" s="142"/>
      <c r="Q48" s="140"/>
      <c r="R48" s="140" t="str">
        <f>INDEX(Basisdaten!C4:C6,MATCH(Fütterung!E5,Basisdaten!B4:B6,0),1)</f>
        <v>950 g</v>
      </c>
      <c r="S48" s="140"/>
      <c r="T48" s="141"/>
      <c r="U48" s="141"/>
      <c r="V48" s="141"/>
      <c r="W48" s="32"/>
      <c r="X48" s="32"/>
      <c r="Y48" s="104"/>
      <c r="Z48" s="104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</row>
    <row r="49" spans="2:194" s="5" customFormat="1" ht="15" customHeight="1" x14ac:dyDescent="0.2">
      <c r="B49" s="149"/>
      <c r="C49" s="37">
        <f t="shared" si="0"/>
        <v>41</v>
      </c>
      <c r="D49" s="43">
        <f t="shared" si="18"/>
        <v>62.722999999999999</v>
      </c>
      <c r="E49" s="60">
        <f>IFERROR(IF(D48+E48/1000&lt;$R$19,LOOKUP(D48,Futterkurven!$C$6:$D$94),"-"),"-")</f>
        <v>1012</v>
      </c>
      <c r="F49" s="43">
        <f>IF(D49&lt;$R$19,LOOKUP($D48,Futterkurven!$C$6:$E$94),"-")</f>
        <v>31.3</v>
      </c>
      <c r="G49" s="56">
        <f t="shared" si="19"/>
        <v>2.3430949814349029</v>
      </c>
      <c r="H49" s="55">
        <f t="shared" si="20"/>
        <v>2.3712121212121215</v>
      </c>
      <c r="I49" s="159">
        <f t="shared" si="15"/>
        <v>4742.4242424242429</v>
      </c>
      <c r="J49" s="107"/>
      <c r="K49" s="38">
        <f t="shared" si="21"/>
        <v>2</v>
      </c>
      <c r="L49" s="26">
        <f t="shared" si="22"/>
        <v>13.2</v>
      </c>
      <c r="M49" s="107"/>
      <c r="N49" s="36"/>
      <c r="O49" s="142"/>
      <c r="P49" s="142"/>
      <c r="Q49" s="140"/>
      <c r="R49" s="140"/>
      <c r="S49" s="140"/>
      <c r="T49" s="141"/>
      <c r="U49" s="141"/>
      <c r="V49" s="141"/>
      <c r="W49" s="32"/>
      <c r="X49" s="32"/>
      <c r="Y49" s="104"/>
      <c r="Z49" s="104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</row>
    <row r="50" spans="2:194" s="5" customFormat="1" ht="15" customHeight="1" x14ac:dyDescent="0.2">
      <c r="B50" s="150"/>
      <c r="C50" s="37">
        <f t="shared" si="0"/>
        <v>42</v>
      </c>
      <c r="D50" s="43">
        <f t="shared" si="18"/>
        <v>63.734999999999999</v>
      </c>
      <c r="E50" s="60">
        <f>IFERROR(IF(D49+E49/1000&lt;$R$19,LOOKUP(D49,Futterkurven!$C$6:$D$94),"-"),"-")</f>
        <v>1012</v>
      </c>
      <c r="F50" s="43">
        <f>IF(D50&lt;$R$19,LOOKUP($D49,Futterkurven!$C$6:$E$94),"-")</f>
        <v>31.3</v>
      </c>
      <c r="G50" s="56">
        <f t="shared" si="19"/>
        <v>2.3430949814349029</v>
      </c>
      <c r="H50" s="55">
        <f t="shared" si="20"/>
        <v>2.3712121212121215</v>
      </c>
      <c r="I50" s="159">
        <f t="shared" si="15"/>
        <v>4742.4242424242429</v>
      </c>
      <c r="J50" s="107"/>
      <c r="K50" s="38">
        <f t="shared" si="21"/>
        <v>2</v>
      </c>
      <c r="L50" s="26">
        <f t="shared" si="22"/>
        <v>13.2</v>
      </c>
      <c r="M50" s="107"/>
      <c r="N50" s="36"/>
      <c r="O50" s="142"/>
      <c r="P50" s="142"/>
      <c r="Q50" s="140"/>
      <c r="R50" s="140"/>
      <c r="S50" s="140"/>
      <c r="T50" s="141"/>
      <c r="U50" s="141"/>
      <c r="V50" s="141"/>
      <c r="W50" s="32"/>
      <c r="X50" s="32"/>
      <c r="Y50" s="104"/>
      <c r="Z50" s="104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</row>
    <row r="51" spans="2:194" s="5" customFormat="1" ht="15" customHeight="1" x14ac:dyDescent="0.2">
      <c r="B51" s="148">
        <f t="shared" ref="B51" si="24">B44+1</f>
        <v>7</v>
      </c>
      <c r="C51" s="37">
        <f t="shared" si="0"/>
        <v>43</v>
      </c>
      <c r="D51" s="43">
        <f t="shared" si="18"/>
        <v>64.747</v>
      </c>
      <c r="E51" s="60">
        <f>IFERROR(IF(D50+E50/1000&lt;$R$19,LOOKUP(D50,Futterkurven!$C$6:$D$94),"-"),"-")</f>
        <v>1012</v>
      </c>
      <c r="F51" s="43">
        <f>IF(D51&lt;$R$19,LOOKUP($D50,Futterkurven!$C$6:$E$94),"-")</f>
        <v>31.3</v>
      </c>
      <c r="G51" s="56">
        <f t="shared" si="19"/>
        <v>2.3430949814349029</v>
      </c>
      <c r="H51" s="55">
        <f t="shared" si="20"/>
        <v>2.3712121212121215</v>
      </c>
      <c r="I51" s="159">
        <f t="shared" si="15"/>
        <v>4742.4242424242429</v>
      </c>
      <c r="J51" s="107"/>
      <c r="K51" s="38">
        <f t="shared" si="21"/>
        <v>2</v>
      </c>
      <c r="L51" s="26">
        <f t="shared" si="22"/>
        <v>13.2</v>
      </c>
      <c r="M51" s="107"/>
      <c r="N51" s="36"/>
      <c r="O51" s="142"/>
      <c r="P51" s="142"/>
      <c r="Q51" s="140"/>
      <c r="R51" s="140"/>
      <c r="S51" s="140"/>
      <c r="T51" s="141"/>
      <c r="U51" s="141"/>
      <c r="V51" s="141"/>
      <c r="W51" s="32"/>
      <c r="X51" s="32"/>
      <c r="Y51" s="104"/>
      <c r="Z51" s="104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</row>
    <row r="52" spans="2:194" s="5" customFormat="1" ht="15" customHeight="1" x14ac:dyDescent="0.2">
      <c r="B52" s="149"/>
      <c r="C52" s="37">
        <f t="shared" si="0"/>
        <v>44</v>
      </c>
      <c r="D52" s="43">
        <f t="shared" si="18"/>
        <v>65.759</v>
      </c>
      <c r="E52" s="60">
        <f>IFERROR(IF(D51+E51/1000&lt;$R$19,LOOKUP(D51,Futterkurven!$C$6:$D$94),"-"),"-")</f>
        <v>1012</v>
      </c>
      <c r="F52" s="43">
        <f>IF(D52&lt;$R$19,LOOKUP($D51,Futterkurven!$C$6:$E$94),"-")</f>
        <v>31.3</v>
      </c>
      <c r="G52" s="56">
        <f t="shared" si="19"/>
        <v>2.3430949814349029</v>
      </c>
      <c r="H52" s="55">
        <f t="shared" si="20"/>
        <v>2.3712121212121215</v>
      </c>
      <c r="I52" s="159">
        <f t="shared" si="15"/>
        <v>4742.4242424242429</v>
      </c>
      <c r="J52" s="107"/>
      <c r="K52" s="38">
        <f t="shared" si="21"/>
        <v>2</v>
      </c>
      <c r="L52" s="26">
        <f t="shared" si="22"/>
        <v>13.2</v>
      </c>
      <c r="M52" s="107"/>
      <c r="N52" s="36"/>
      <c r="O52" s="142"/>
      <c r="P52" s="142"/>
      <c r="Q52" s="140"/>
      <c r="R52" s="140"/>
      <c r="S52" s="140"/>
      <c r="T52" s="141"/>
      <c r="U52" s="141"/>
      <c r="V52" s="141"/>
      <c r="W52" s="32"/>
      <c r="X52" s="32"/>
      <c r="Y52" s="104"/>
      <c r="Z52" s="104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</row>
    <row r="53" spans="2:194" s="5" customFormat="1" ht="15" customHeight="1" x14ac:dyDescent="0.2">
      <c r="B53" s="149"/>
      <c r="C53" s="37">
        <f t="shared" si="0"/>
        <v>45</v>
      </c>
      <c r="D53" s="43">
        <f t="shared" si="18"/>
        <v>66.778999999999996</v>
      </c>
      <c r="E53" s="60">
        <f>IFERROR(IF(D52+E52/1000&lt;$R$19,LOOKUP(D52,Futterkurven!$C$6:$D$94),"-"),"-")</f>
        <v>1020</v>
      </c>
      <c r="F53" s="43">
        <f>IF(D53&lt;$R$19,LOOKUP($D52,Futterkurven!$C$6:$E$94),"-")</f>
        <v>32.6</v>
      </c>
      <c r="G53" s="56">
        <f t="shared" si="19"/>
        <v>2.4212715389185977</v>
      </c>
      <c r="H53" s="55">
        <f t="shared" si="20"/>
        <v>2.4696969696969697</v>
      </c>
      <c r="I53" s="159">
        <f t="shared" si="15"/>
        <v>4939.393939393939</v>
      </c>
      <c r="J53" s="107"/>
      <c r="K53" s="38">
        <f t="shared" si="21"/>
        <v>2</v>
      </c>
      <c r="L53" s="26">
        <f t="shared" si="22"/>
        <v>13.2</v>
      </c>
      <c r="M53" s="107"/>
      <c r="N53" s="36"/>
      <c r="O53" s="142"/>
      <c r="P53" s="142"/>
      <c r="Q53" s="140"/>
      <c r="R53" s="140"/>
      <c r="S53" s="140"/>
      <c r="T53" s="141"/>
      <c r="U53" s="141"/>
      <c r="V53" s="141"/>
      <c r="W53" s="32"/>
      <c r="X53" s="32"/>
      <c r="Y53" s="104"/>
      <c r="Z53" s="104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</row>
    <row r="54" spans="2:194" s="5" customFormat="1" ht="15" customHeight="1" x14ac:dyDescent="0.2">
      <c r="B54" s="149"/>
      <c r="C54" s="37">
        <f t="shared" si="0"/>
        <v>46</v>
      </c>
      <c r="D54" s="43">
        <f t="shared" si="18"/>
        <v>67.798999999999992</v>
      </c>
      <c r="E54" s="60">
        <f>IFERROR(IF(D53+E53/1000&lt;$R$19,LOOKUP(D53,Futterkurven!$C$6:$D$94),"-"),"-")</f>
        <v>1020</v>
      </c>
      <c r="F54" s="43">
        <f>IF(D54&lt;$R$19,LOOKUP($D53,Futterkurven!$C$6:$E$94),"-")</f>
        <v>32.6</v>
      </c>
      <c r="G54" s="56">
        <f t="shared" si="19"/>
        <v>2.4212715389185977</v>
      </c>
      <c r="H54" s="55">
        <f t="shared" si="20"/>
        <v>2.4696969696969697</v>
      </c>
      <c r="I54" s="159">
        <f t="shared" si="15"/>
        <v>4939.393939393939</v>
      </c>
      <c r="J54" s="107"/>
      <c r="K54" s="38">
        <f t="shared" si="21"/>
        <v>2</v>
      </c>
      <c r="L54" s="26">
        <f t="shared" si="22"/>
        <v>13.2</v>
      </c>
      <c r="M54" s="107"/>
      <c r="N54" s="36"/>
      <c r="O54" s="142"/>
      <c r="P54" s="142"/>
      <c r="Q54" s="140"/>
      <c r="R54" s="140"/>
      <c r="S54" s="140"/>
      <c r="T54" s="141"/>
      <c r="U54" s="141"/>
      <c r="V54" s="141"/>
      <c r="W54" s="32"/>
      <c r="X54" s="32"/>
      <c r="Y54" s="104"/>
      <c r="Z54" s="104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</row>
    <row r="55" spans="2:194" s="5" customFormat="1" ht="15" customHeight="1" x14ac:dyDescent="0.2">
      <c r="B55" s="149"/>
      <c r="C55" s="37">
        <f t="shared" si="0"/>
        <v>47</v>
      </c>
      <c r="D55" s="43">
        <f t="shared" si="18"/>
        <v>68.818999999999988</v>
      </c>
      <c r="E55" s="60">
        <f>IFERROR(IF(D54+E54/1000&lt;$R$19,LOOKUP(D54,Futterkurven!$C$6:$D$94),"-"),"-")</f>
        <v>1020</v>
      </c>
      <c r="F55" s="43">
        <f>IF(D55&lt;$R$19,LOOKUP($D54,Futterkurven!$C$6:$E$94),"-")</f>
        <v>32.6</v>
      </c>
      <c r="G55" s="56">
        <f t="shared" si="19"/>
        <v>2.4212715389185977</v>
      </c>
      <c r="H55" s="55">
        <f t="shared" si="20"/>
        <v>2.4696969696969697</v>
      </c>
      <c r="I55" s="159">
        <f t="shared" si="15"/>
        <v>4939.393939393939</v>
      </c>
      <c r="J55" s="107"/>
      <c r="K55" s="38">
        <f t="shared" si="21"/>
        <v>2</v>
      </c>
      <c r="L55" s="26">
        <f t="shared" si="22"/>
        <v>13.2</v>
      </c>
      <c r="M55" s="107"/>
      <c r="N55" s="36"/>
      <c r="O55" s="142"/>
      <c r="P55" s="142"/>
      <c r="Q55" s="140"/>
      <c r="R55" s="140"/>
      <c r="S55" s="140"/>
      <c r="T55" s="141"/>
      <c r="U55" s="141"/>
      <c r="V55" s="141"/>
      <c r="W55" s="32"/>
      <c r="X55" s="32"/>
      <c r="Y55" s="104"/>
      <c r="Z55" s="104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</row>
    <row r="56" spans="2:194" s="5" customFormat="1" ht="15" customHeight="1" x14ac:dyDescent="0.2">
      <c r="B56" s="149"/>
      <c r="C56" s="37">
        <f t="shared" si="0"/>
        <v>48</v>
      </c>
      <c r="D56" s="43">
        <f t="shared" si="18"/>
        <v>69.838999999999984</v>
      </c>
      <c r="E56" s="60">
        <f>IFERROR(IF(D55+E55/1000&lt;$R$19,LOOKUP(D55,Futterkurven!$C$6:$D$94),"-"),"-")</f>
        <v>1020</v>
      </c>
      <c r="F56" s="43">
        <f>IF(D56&lt;$R$19,LOOKUP($D55,Futterkurven!$C$6:$E$94),"-")</f>
        <v>32.6</v>
      </c>
      <c r="G56" s="56">
        <f t="shared" si="19"/>
        <v>2.4212715389185977</v>
      </c>
      <c r="H56" s="55">
        <f t="shared" si="20"/>
        <v>2.4696969696969697</v>
      </c>
      <c r="I56" s="159">
        <f t="shared" si="15"/>
        <v>4939.393939393939</v>
      </c>
      <c r="J56" s="107"/>
      <c r="K56" s="38">
        <f t="shared" si="21"/>
        <v>2</v>
      </c>
      <c r="L56" s="26">
        <f t="shared" si="22"/>
        <v>13.2</v>
      </c>
      <c r="M56" s="107"/>
      <c r="N56" s="36"/>
      <c r="O56" s="142"/>
      <c r="P56" s="142"/>
      <c r="Q56" s="140"/>
      <c r="R56" s="140"/>
      <c r="S56" s="140"/>
      <c r="T56" s="141"/>
      <c r="U56" s="141"/>
      <c r="V56" s="141"/>
      <c r="W56" s="32"/>
      <c r="X56" s="32"/>
      <c r="Y56" s="104"/>
      <c r="Z56" s="104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</row>
    <row r="57" spans="2:194" s="5" customFormat="1" ht="15" customHeight="1" x14ac:dyDescent="0.2">
      <c r="B57" s="150"/>
      <c r="C57" s="37">
        <f t="shared" si="0"/>
        <v>49</v>
      </c>
      <c r="D57" s="43">
        <f t="shared" si="18"/>
        <v>70.85899999999998</v>
      </c>
      <c r="E57" s="60">
        <f>IFERROR(IF(D56+E56/1000&lt;$R$19,LOOKUP(D56,Futterkurven!$C$6:$D$94),"-"),"-")</f>
        <v>1020</v>
      </c>
      <c r="F57" s="43">
        <f>IF(D57&lt;$R$19,LOOKUP($D56,Futterkurven!$C$6:$E$94),"-")</f>
        <v>32.6</v>
      </c>
      <c r="G57" s="56">
        <f t="shared" si="19"/>
        <v>2.4212715389185977</v>
      </c>
      <c r="H57" s="55">
        <f t="shared" si="20"/>
        <v>2.4696969696969697</v>
      </c>
      <c r="I57" s="159">
        <f t="shared" si="15"/>
        <v>4939.393939393939</v>
      </c>
      <c r="J57" s="107"/>
      <c r="K57" s="38">
        <f t="shared" si="21"/>
        <v>2</v>
      </c>
      <c r="L57" s="26">
        <f t="shared" si="22"/>
        <v>13.2</v>
      </c>
      <c r="M57" s="107"/>
      <c r="N57" s="41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104"/>
      <c r="Z57" s="104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</row>
    <row r="58" spans="2:194" s="5" customFormat="1" ht="15" customHeight="1" x14ac:dyDescent="0.2">
      <c r="B58" s="148">
        <f t="shared" ref="B58" si="25">B51+1</f>
        <v>8</v>
      </c>
      <c r="C58" s="37">
        <f t="shared" si="0"/>
        <v>50</v>
      </c>
      <c r="D58" s="43">
        <f t="shared" si="18"/>
        <v>71.881999999999977</v>
      </c>
      <c r="E58" s="60">
        <f>IFERROR(IF(D57+E57/1000&lt;$R$19,LOOKUP(D57,Futterkurven!$C$6:$D$94),"-"),"-")</f>
        <v>1023</v>
      </c>
      <c r="F58" s="43">
        <f>IF(D58&lt;$R$19,LOOKUP($D57,Futterkurven!$C$6:$E$94),"-")</f>
        <v>33.700000000000003</v>
      </c>
      <c r="G58" s="56">
        <f t="shared" si="19"/>
        <v>2.4956307947510297</v>
      </c>
      <c r="H58" s="55">
        <f t="shared" si="20"/>
        <v>2.5530303030303032</v>
      </c>
      <c r="I58" s="159">
        <f t="shared" si="15"/>
        <v>5106.060606060606</v>
      </c>
      <c r="J58" s="107"/>
      <c r="K58" s="38">
        <f t="shared" si="21"/>
        <v>2</v>
      </c>
      <c r="L58" s="26">
        <f t="shared" si="22"/>
        <v>13.2</v>
      </c>
      <c r="M58" s="107"/>
      <c r="N58" s="41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104"/>
      <c r="Z58" s="104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</row>
    <row r="59" spans="2:194" s="5" customFormat="1" ht="15" customHeight="1" x14ac:dyDescent="0.2">
      <c r="B59" s="149"/>
      <c r="C59" s="37">
        <f t="shared" si="0"/>
        <v>51</v>
      </c>
      <c r="D59" s="43">
        <f t="shared" si="18"/>
        <v>72.904999999999973</v>
      </c>
      <c r="E59" s="60">
        <f>IFERROR(IF(D58+E58/1000&lt;$R$19,LOOKUP(D58,Futterkurven!$C$6:$D$94),"-"),"-")</f>
        <v>1023</v>
      </c>
      <c r="F59" s="43">
        <f>IF(D59&lt;$R$19,LOOKUP($D58,Futterkurven!$C$6:$E$94),"-")</f>
        <v>33.700000000000003</v>
      </c>
      <c r="G59" s="56">
        <f t="shared" si="19"/>
        <v>2.4956307947510297</v>
      </c>
      <c r="H59" s="55">
        <f t="shared" si="20"/>
        <v>2.5530303030303032</v>
      </c>
      <c r="I59" s="159">
        <f t="shared" si="15"/>
        <v>5106.060606060606</v>
      </c>
      <c r="J59" s="107"/>
      <c r="K59" s="38">
        <f t="shared" si="21"/>
        <v>2</v>
      </c>
      <c r="L59" s="26">
        <f t="shared" si="22"/>
        <v>13.2</v>
      </c>
      <c r="M59" s="107"/>
      <c r="N59" s="41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04"/>
      <c r="Z59" s="104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</row>
    <row r="60" spans="2:194" s="5" customFormat="1" ht="15" customHeight="1" x14ac:dyDescent="0.2">
      <c r="B60" s="149"/>
      <c r="C60" s="37">
        <f t="shared" si="0"/>
        <v>52</v>
      </c>
      <c r="D60" s="43">
        <f t="shared" si="18"/>
        <v>73.927999999999969</v>
      </c>
      <c r="E60" s="60">
        <f>IFERROR(IF(D59+E59/1000&lt;$R$19,LOOKUP(D59,Futterkurven!$C$6:$D$94),"-"),"-")</f>
        <v>1023</v>
      </c>
      <c r="F60" s="43">
        <f>IF(D60&lt;$R$19,LOOKUP($D59,Futterkurven!$C$6:$E$94),"-")</f>
        <v>33.700000000000003</v>
      </c>
      <c r="G60" s="56">
        <f t="shared" si="19"/>
        <v>2.4956307947510297</v>
      </c>
      <c r="H60" s="55">
        <f t="shared" si="20"/>
        <v>2.5530303030303032</v>
      </c>
      <c r="I60" s="159">
        <f t="shared" si="15"/>
        <v>5106.060606060606</v>
      </c>
      <c r="J60" s="107"/>
      <c r="K60" s="38">
        <f t="shared" si="21"/>
        <v>2</v>
      </c>
      <c r="L60" s="26">
        <f t="shared" si="22"/>
        <v>13.2</v>
      </c>
      <c r="M60" s="107"/>
      <c r="N60" s="41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104"/>
      <c r="Z60" s="104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</row>
    <row r="61" spans="2:194" s="5" customFormat="1" ht="15" customHeight="1" x14ac:dyDescent="0.2">
      <c r="B61" s="149"/>
      <c r="C61" s="37">
        <f t="shared" si="0"/>
        <v>53</v>
      </c>
      <c r="D61" s="43">
        <f t="shared" si="18"/>
        <v>74.950999999999965</v>
      </c>
      <c r="E61" s="60">
        <f>IFERROR(IF(D60+E60/1000&lt;$R$19,LOOKUP(D60,Futterkurven!$C$6:$D$94),"-"),"-")</f>
        <v>1023</v>
      </c>
      <c r="F61" s="43">
        <f>IF(D61&lt;$R$19,LOOKUP($D60,Futterkurven!$C$6:$E$94),"-")</f>
        <v>33.700000000000003</v>
      </c>
      <c r="G61" s="56">
        <f t="shared" si="19"/>
        <v>2.4956307947510297</v>
      </c>
      <c r="H61" s="55">
        <f t="shared" si="20"/>
        <v>2.5530303030303032</v>
      </c>
      <c r="I61" s="159">
        <f t="shared" si="15"/>
        <v>5106.060606060606</v>
      </c>
      <c r="J61" s="107"/>
      <c r="K61" s="38">
        <f t="shared" si="21"/>
        <v>2</v>
      </c>
      <c r="L61" s="26">
        <f t="shared" si="22"/>
        <v>13.2</v>
      </c>
      <c r="M61" s="107"/>
      <c r="N61" s="41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104"/>
      <c r="Z61" s="104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</row>
    <row r="62" spans="2:194" s="5" customFormat="1" ht="15" customHeight="1" x14ac:dyDescent="0.2">
      <c r="B62" s="149"/>
      <c r="C62" s="37">
        <f t="shared" si="0"/>
        <v>54</v>
      </c>
      <c r="D62" s="43">
        <f t="shared" si="18"/>
        <v>75.973999999999961</v>
      </c>
      <c r="E62" s="60">
        <f>IFERROR(IF(D61+E61/1000&lt;$R$19,LOOKUP(D61,Futterkurven!$C$6:$D$94),"-"),"-")</f>
        <v>1023</v>
      </c>
      <c r="F62" s="43">
        <f>IF(D62&lt;$R$19,LOOKUP($D61,Futterkurven!$C$6:$E$94),"-")</f>
        <v>33.700000000000003</v>
      </c>
      <c r="G62" s="56">
        <f t="shared" si="19"/>
        <v>2.4956307947510297</v>
      </c>
      <c r="H62" s="55">
        <f t="shared" si="20"/>
        <v>2.5530303030303032</v>
      </c>
      <c r="I62" s="159">
        <f t="shared" si="15"/>
        <v>5106.060606060606</v>
      </c>
      <c r="J62" s="107"/>
      <c r="K62" s="38">
        <f t="shared" si="21"/>
        <v>2</v>
      </c>
      <c r="L62" s="26">
        <f t="shared" si="22"/>
        <v>13.2</v>
      </c>
      <c r="M62" s="107"/>
      <c r="N62" s="41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104"/>
      <c r="Z62" s="104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</row>
    <row r="63" spans="2:194" s="5" customFormat="1" ht="15" customHeight="1" x14ac:dyDescent="0.2">
      <c r="B63" s="149"/>
      <c r="C63" s="37">
        <f t="shared" si="0"/>
        <v>55</v>
      </c>
      <c r="D63" s="43">
        <f t="shared" si="18"/>
        <v>76.994999999999962</v>
      </c>
      <c r="E63" s="60">
        <f>IFERROR(IF(D62+E62/1000&lt;$R$19,LOOKUP(D62,Futterkurven!$C$6:$D$94),"-"),"-")</f>
        <v>1021</v>
      </c>
      <c r="F63" s="43">
        <f>IF(D63&lt;$R$19,LOOKUP($D62,Futterkurven!$C$6:$E$94),"-")</f>
        <v>34.700000000000003</v>
      </c>
      <c r="G63" s="56">
        <f t="shared" si="19"/>
        <v>2.5747187843172181</v>
      </c>
      <c r="H63" s="55">
        <f t="shared" si="20"/>
        <v>2.6287878787878793</v>
      </c>
      <c r="I63" s="159">
        <f t="shared" si="15"/>
        <v>5257.5757575757589</v>
      </c>
      <c r="J63" s="107"/>
      <c r="K63" s="38">
        <f t="shared" si="21"/>
        <v>2</v>
      </c>
      <c r="L63" s="26">
        <f t="shared" si="22"/>
        <v>13.2</v>
      </c>
      <c r="M63" s="107"/>
      <c r="N63" s="4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104"/>
      <c r="Z63" s="104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</row>
    <row r="64" spans="2:194" s="5" customFormat="1" ht="15" customHeight="1" x14ac:dyDescent="0.2">
      <c r="B64" s="150"/>
      <c r="C64" s="37">
        <f t="shared" si="0"/>
        <v>56</v>
      </c>
      <c r="D64" s="43">
        <f t="shared" si="18"/>
        <v>78.015999999999963</v>
      </c>
      <c r="E64" s="60">
        <f>IFERROR(IF(D63+E63/1000&lt;$R$19,LOOKUP(D63,Futterkurven!$C$6:$D$94),"-"),"-")</f>
        <v>1021</v>
      </c>
      <c r="F64" s="43">
        <f>IF(D64&lt;$R$19,LOOKUP($D63,Futterkurven!$C$6:$E$94),"-")</f>
        <v>34.700000000000003</v>
      </c>
      <c r="G64" s="56">
        <f t="shared" si="19"/>
        <v>2.5747187843172181</v>
      </c>
      <c r="H64" s="55">
        <f t="shared" si="20"/>
        <v>2.6287878787878793</v>
      </c>
      <c r="I64" s="159">
        <f t="shared" si="15"/>
        <v>5257.5757575757589</v>
      </c>
      <c r="J64" s="107"/>
      <c r="K64" s="38">
        <f t="shared" si="21"/>
        <v>2</v>
      </c>
      <c r="L64" s="26">
        <f t="shared" si="22"/>
        <v>13.2</v>
      </c>
      <c r="M64" s="107"/>
      <c r="N64" s="4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104"/>
      <c r="Z64" s="104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</row>
    <row r="65" spans="2:194" s="5" customFormat="1" ht="15" customHeight="1" x14ac:dyDescent="0.2">
      <c r="B65" s="148">
        <f t="shared" ref="B65" si="26">B58+1</f>
        <v>9</v>
      </c>
      <c r="C65" s="37">
        <f t="shared" si="0"/>
        <v>57</v>
      </c>
      <c r="D65" s="43">
        <f t="shared" si="18"/>
        <v>79.036999999999964</v>
      </c>
      <c r="E65" s="60">
        <f>IFERROR(IF(D64+E64/1000&lt;$R$19,LOOKUP(D64,Futterkurven!$C$6:$D$94),"-"),"-")</f>
        <v>1021</v>
      </c>
      <c r="F65" s="43">
        <f>IF(D65&lt;$R$19,LOOKUP($D64,Futterkurven!$C$6:$E$94),"-")</f>
        <v>34.700000000000003</v>
      </c>
      <c r="G65" s="56">
        <f t="shared" si="19"/>
        <v>2.5747187843172181</v>
      </c>
      <c r="H65" s="55">
        <f t="shared" si="20"/>
        <v>2.6287878787878793</v>
      </c>
      <c r="I65" s="159">
        <f t="shared" si="15"/>
        <v>5257.5757575757589</v>
      </c>
      <c r="J65" s="107"/>
      <c r="K65" s="38">
        <f t="shared" si="21"/>
        <v>2</v>
      </c>
      <c r="L65" s="26">
        <f t="shared" si="22"/>
        <v>13.2</v>
      </c>
      <c r="M65" s="107"/>
      <c r="N65" s="41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104"/>
      <c r="Z65" s="104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</row>
    <row r="66" spans="2:194" s="5" customFormat="1" ht="15" customHeight="1" x14ac:dyDescent="0.2">
      <c r="B66" s="149"/>
      <c r="C66" s="37">
        <f t="shared" si="0"/>
        <v>58</v>
      </c>
      <c r="D66" s="43">
        <f t="shared" si="18"/>
        <v>80.057999999999964</v>
      </c>
      <c r="E66" s="60">
        <f>IFERROR(IF(D65+E65/1000&lt;$R$19,LOOKUP(D65,Futterkurven!$C$6:$D$94),"-"),"-")</f>
        <v>1021</v>
      </c>
      <c r="F66" s="43">
        <f>IF(D66&lt;$R$19,LOOKUP($D65,Futterkurven!$C$6:$E$94),"-")</f>
        <v>34.700000000000003</v>
      </c>
      <c r="G66" s="56">
        <f t="shared" si="19"/>
        <v>2.5747187843172181</v>
      </c>
      <c r="H66" s="55">
        <f t="shared" si="20"/>
        <v>2.6287878787878793</v>
      </c>
      <c r="I66" s="159">
        <f t="shared" si="15"/>
        <v>5257.5757575757589</v>
      </c>
      <c r="J66" s="107"/>
      <c r="K66" s="38">
        <f t="shared" si="21"/>
        <v>2</v>
      </c>
      <c r="L66" s="26">
        <f t="shared" si="22"/>
        <v>13.2</v>
      </c>
      <c r="M66" s="107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</row>
    <row r="67" spans="2:194" s="5" customFormat="1" ht="15" customHeight="1" x14ac:dyDescent="0.2">
      <c r="B67" s="149"/>
      <c r="C67" s="37">
        <f t="shared" si="0"/>
        <v>59</v>
      </c>
      <c r="D67" s="43">
        <f t="shared" si="18"/>
        <v>81.07199999999996</v>
      </c>
      <c r="E67" s="60">
        <f>IFERROR(IF(D66+E66/1000&lt;$R$19,LOOKUP(D66,Futterkurven!$C$6:$D$94),"-"),"-")</f>
        <v>1014</v>
      </c>
      <c r="F67" s="43">
        <f>IF(D67&lt;$R$19,LOOKUP($D66,Futterkurven!$C$6:$E$94),"-")</f>
        <v>35.6</v>
      </c>
      <c r="G67" s="56">
        <f t="shared" si="19"/>
        <v>2.6597334289641985</v>
      </c>
      <c r="H67" s="55">
        <f t="shared" si="20"/>
        <v>2.6969696969696972</v>
      </c>
      <c r="I67" s="159">
        <f t="shared" si="15"/>
        <v>5393.9393939393949</v>
      </c>
      <c r="J67" s="107"/>
      <c r="K67" s="38">
        <f t="shared" si="21"/>
        <v>2</v>
      </c>
      <c r="L67" s="26">
        <f t="shared" si="22"/>
        <v>13.2</v>
      </c>
      <c r="M67" s="107"/>
      <c r="N67" s="135" t="s">
        <v>65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104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</row>
    <row r="68" spans="2:194" s="5" customFormat="1" ht="15" customHeight="1" x14ac:dyDescent="0.2">
      <c r="B68" s="149"/>
      <c r="C68" s="37">
        <f t="shared" si="0"/>
        <v>60</v>
      </c>
      <c r="D68" s="43">
        <f t="shared" si="18"/>
        <v>82.085999999999956</v>
      </c>
      <c r="E68" s="60">
        <f>IFERROR(IF(D67+E67/1000&lt;$R$19,LOOKUP(D67,Futterkurven!$C$6:$D$94),"-"),"-")</f>
        <v>1014</v>
      </c>
      <c r="F68" s="43">
        <f>IF(D68&lt;$R$19,LOOKUP($D67,Futterkurven!$C$6:$E$94),"-")</f>
        <v>35.6</v>
      </c>
      <c r="G68" s="56">
        <f t="shared" si="19"/>
        <v>2.6597334289641985</v>
      </c>
      <c r="H68" s="55">
        <f t="shared" si="20"/>
        <v>2.6969696969696972</v>
      </c>
      <c r="I68" s="159">
        <f t="shared" si="15"/>
        <v>5393.9393939393949</v>
      </c>
      <c r="J68" s="107"/>
      <c r="K68" s="38">
        <f t="shared" si="21"/>
        <v>2</v>
      </c>
      <c r="L68" s="26">
        <f t="shared" si="22"/>
        <v>13.2</v>
      </c>
      <c r="M68" s="107"/>
      <c r="N68" s="45" t="s">
        <v>66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104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</row>
    <row r="69" spans="2:194" s="5" customFormat="1" ht="15" customHeight="1" x14ac:dyDescent="0.2">
      <c r="B69" s="149"/>
      <c r="C69" s="37">
        <f t="shared" si="0"/>
        <v>61</v>
      </c>
      <c r="D69" s="43">
        <f t="shared" si="18"/>
        <v>83.099999999999952</v>
      </c>
      <c r="E69" s="60">
        <f>IFERROR(IF(D68+E68/1000&lt;$R$19,LOOKUP(D68,Futterkurven!$C$6:$D$94),"-"),"-")</f>
        <v>1014</v>
      </c>
      <c r="F69" s="43">
        <f>IF(D69&lt;$R$19,LOOKUP($D68,Futterkurven!$C$6:$E$94),"-")</f>
        <v>35.6</v>
      </c>
      <c r="G69" s="56">
        <f t="shared" si="19"/>
        <v>2.6597334289641985</v>
      </c>
      <c r="H69" s="55">
        <f t="shared" si="20"/>
        <v>2.6969696969696972</v>
      </c>
      <c r="I69" s="159">
        <f t="shared" si="15"/>
        <v>5393.9393939393949</v>
      </c>
      <c r="J69" s="107"/>
      <c r="K69" s="38">
        <f t="shared" si="21"/>
        <v>2</v>
      </c>
      <c r="L69" s="26">
        <f t="shared" si="22"/>
        <v>13.2</v>
      </c>
      <c r="M69" s="107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</row>
    <row r="70" spans="2:194" s="5" customFormat="1" ht="15" customHeight="1" x14ac:dyDescent="0.2">
      <c r="B70" s="149"/>
      <c r="C70" s="37">
        <f t="shared" si="0"/>
        <v>62</v>
      </c>
      <c r="D70" s="43">
        <f t="shared" si="18"/>
        <v>84.113999999999947</v>
      </c>
      <c r="E70" s="60">
        <f>IFERROR(IF(D69+E69/1000&lt;$R$19,LOOKUP(D69,Futterkurven!$C$6:$D$94),"-"),"-")</f>
        <v>1014</v>
      </c>
      <c r="F70" s="43">
        <f>IF(D70&lt;$R$19,LOOKUP($D69,Futterkurven!$C$6:$E$94),"-")</f>
        <v>35.6</v>
      </c>
      <c r="G70" s="56">
        <f t="shared" si="19"/>
        <v>2.6597334289641985</v>
      </c>
      <c r="H70" s="55">
        <f t="shared" si="20"/>
        <v>2.6969696969696972</v>
      </c>
      <c r="I70" s="159">
        <f t="shared" si="15"/>
        <v>5393.9393939393949</v>
      </c>
      <c r="J70" s="107"/>
      <c r="K70" s="38">
        <f t="shared" si="21"/>
        <v>2</v>
      </c>
      <c r="L70" s="26">
        <f t="shared" si="22"/>
        <v>13.2</v>
      </c>
      <c r="M70" s="107"/>
      <c r="N70" s="137"/>
      <c r="O70" s="136"/>
      <c r="P70" s="138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</row>
    <row r="71" spans="2:194" s="5" customFormat="1" ht="15" customHeight="1" x14ac:dyDescent="0.2">
      <c r="B71" s="150"/>
      <c r="C71" s="37">
        <f t="shared" si="0"/>
        <v>63</v>
      </c>
      <c r="D71" s="43">
        <f t="shared" si="18"/>
        <v>85.127999999999943</v>
      </c>
      <c r="E71" s="60">
        <f>IFERROR(IF(D70+E70/1000&lt;$R$19,LOOKUP(D70,Futterkurven!$C$6:$D$94),"-"),"-")</f>
        <v>1014</v>
      </c>
      <c r="F71" s="43">
        <f>IF(D71&lt;$R$19,LOOKUP($D70,Futterkurven!$C$6:$E$94),"-")</f>
        <v>35.6</v>
      </c>
      <c r="G71" s="56">
        <f t="shared" si="19"/>
        <v>2.6597334289641985</v>
      </c>
      <c r="H71" s="55">
        <f t="shared" si="20"/>
        <v>2.6969696969696972</v>
      </c>
      <c r="I71" s="159">
        <f t="shared" si="15"/>
        <v>5393.9393939393949</v>
      </c>
      <c r="J71" s="107"/>
      <c r="K71" s="38">
        <f t="shared" si="21"/>
        <v>2</v>
      </c>
      <c r="L71" s="26">
        <f t="shared" si="22"/>
        <v>13.2</v>
      </c>
      <c r="M71" s="107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</row>
    <row r="72" spans="2:194" s="5" customFormat="1" ht="15" customHeight="1" x14ac:dyDescent="0.2">
      <c r="B72" s="148">
        <f t="shared" ref="B72" si="27">B65+1</f>
        <v>10</v>
      </c>
      <c r="C72" s="37">
        <f t="shared" si="0"/>
        <v>64</v>
      </c>
      <c r="D72" s="43">
        <f t="shared" si="18"/>
        <v>86.129999999999939</v>
      </c>
      <c r="E72" s="60">
        <f>IFERROR(IF(D71+E71/1000&lt;$R$19,LOOKUP(D71,Futterkurven!$C$6:$D$94),"-"),"-")</f>
        <v>1002</v>
      </c>
      <c r="F72" s="43">
        <f>IF(D72&lt;$R$19,LOOKUP($D71,Futterkurven!$C$6:$E$94),"-")</f>
        <v>36.299999999999997</v>
      </c>
      <c r="G72" s="56">
        <f t="shared" si="19"/>
        <v>2.7445109780439121</v>
      </c>
      <c r="H72" s="55">
        <f t="shared" si="20"/>
        <v>2.75</v>
      </c>
      <c r="I72" s="159">
        <f t="shared" si="15"/>
        <v>5500</v>
      </c>
      <c r="J72" s="107"/>
      <c r="K72" s="38">
        <f t="shared" si="21"/>
        <v>2</v>
      </c>
      <c r="L72" s="26">
        <f t="shared" si="22"/>
        <v>13.2</v>
      </c>
      <c r="M72" s="107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</row>
    <row r="73" spans="2:194" s="5" customFormat="1" ht="15" customHeight="1" x14ac:dyDescent="0.2">
      <c r="B73" s="149"/>
      <c r="C73" s="37">
        <f t="shared" ref="C73:C97" si="28">IF(D73&lt;&gt;"-",C72+1,"")</f>
        <v>65</v>
      </c>
      <c r="D73" s="43">
        <f t="shared" ref="D73:D104" si="29">IFERROR(IF(D72+E73/1000&lt;$R$19,D72+E73/1000,"-"),"-")</f>
        <v>87.131999999999934</v>
      </c>
      <c r="E73" s="60">
        <f>IFERROR(IF(D72+E72/1000&lt;$R$19,LOOKUP(D72,Futterkurven!$C$6:$D$94),"-"),"-")</f>
        <v>1002</v>
      </c>
      <c r="F73" s="43">
        <f>IF(D73&lt;$R$19,LOOKUP($D72,Futterkurven!$C$6:$E$94),"-")</f>
        <v>36.299999999999997</v>
      </c>
      <c r="G73" s="56">
        <f t="shared" ref="G73:G104" si="30">IFERROR(H73/(E73/1000),"-")</f>
        <v>2.7445109780439121</v>
      </c>
      <c r="H73" s="55">
        <f t="shared" ref="H73:H104" si="31">IFERROR(F73/L73*1000,0)/1000</f>
        <v>2.75</v>
      </c>
      <c r="I73" s="159">
        <f t="shared" si="15"/>
        <v>5500</v>
      </c>
      <c r="J73" s="107"/>
      <c r="K73" s="38">
        <f t="shared" ref="K73:K104" si="32">IFERROR(LOOKUP(D73,$R$9:$R$18,$N$9:$N$18),"-")</f>
        <v>2</v>
      </c>
      <c r="L73" s="26">
        <f t="shared" ref="L73:L104" si="33">IFERROR(INDEX($P$9:$P$18,MATCH(K73,$N$9:$N$18,0),1),"-")</f>
        <v>13.2</v>
      </c>
      <c r="M73" s="107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</row>
    <row r="74" spans="2:194" s="5" customFormat="1" ht="15" customHeight="1" x14ac:dyDescent="0.2">
      <c r="B74" s="149"/>
      <c r="C74" s="37">
        <f t="shared" si="28"/>
        <v>66</v>
      </c>
      <c r="D74" s="43">
        <f t="shared" si="29"/>
        <v>88.133999999999929</v>
      </c>
      <c r="E74" s="60">
        <f>IFERROR(IF(D73+E73/1000&lt;$R$19,LOOKUP(D73,Futterkurven!$C$6:$D$94),"-"),"-")</f>
        <v>1002</v>
      </c>
      <c r="F74" s="43">
        <f>IF(D74&lt;$R$19,LOOKUP($D73,Futterkurven!$C$6:$E$94),"-")</f>
        <v>36.299999999999997</v>
      </c>
      <c r="G74" s="56">
        <f t="shared" si="30"/>
        <v>2.7445109780439121</v>
      </c>
      <c r="H74" s="55">
        <f t="shared" si="31"/>
        <v>2.75</v>
      </c>
      <c r="I74" s="159">
        <f t="shared" si="15"/>
        <v>5500</v>
      </c>
      <c r="J74" s="107"/>
      <c r="K74" s="38">
        <f t="shared" si="32"/>
        <v>2</v>
      </c>
      <c r="L74" s="26">
        <f t="shared" si="33"/>
        <v>13.2</v>
      </c>
      <c r="M74" s="107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</row>
    <row r="75" spans="2:194" s="5" customFormat="1" ht="15" customHeight="1" x14ac:dyDescent="0.2">
      <c r="B75" s="149"/>
      <c r="C75" s="37">
        <f t="shared" si="28"/>
        <v>67</v>
      </c>
      <c r="D75" s="43">
        <f t="shared" si="29"/>
        <v>89.135999999999925</v>
      </c>
      <c r="E75" s="60">
        <f>IFERROR(IF(D74+E74/1000&lt;$R$19,LOOKUP(D74,Futterkurven!$C$6:$D$94),"-"),"-")</f>
        <v>1002</v>
      </c>
      <c r="F75" s="43">
        <f>IF(D75&lt;$R$19,LOOKUP($D74,Futterkurven!$C$6:$E$94),"-")</f>
        <v>36.299999999999997</v>
      </c>
      <c r="G75" s="56">
        <f t="shared" si="30"/>
        <v>2.7445109780439121</v>
      </c>
      <c r="H75" s="55">
        <f t="shared" si="31"/>
        <v>2.75</v>
      </c>
      <c r="I75" s="159">
        <f t="shared" si="15"/>
        <v>5500</v>
      </c>
      <c r="J75" s="107"/>
      <c r="K75" s="38">
        <f t="shared" si="32"/>
        <v>2</v>
      </c>
      <c r="L75" s="26">
        <f t="shared" si="33"/>
        <v>13.2</v>
      </c>
      <c r="M75" s="107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</row>
    <row r="76" spans="2:194" s="5" customFormat="1" ht="15" customHeight="1" x14ac:dyDescent="0.2">
      <c r="B76" s="149"/>
      <c r="C76" s="37">
        <f t="shared" si="28"/>
        <v>68</v>
      </c>
      <c r="D76" s="43">
        <f t="shared" si="29"/>
        <v>90.13799999999992</v>
      </c>
      <c r="E76" s="60">
        <f>IFERROR(IF(D75+E75/1000&lt;$R$19,LOOKUP(D75,Futterkurven!$C$6:$D$94),"-"),"-")</f>
        <v>1002</v>
      </c>
      <c r="F76" s="43">
        <f>IF(D76&lt;$R$19,LOOKUP($D75,Futterkurven!$C$6:$E$94),"-")</f>
        <v>36.299999999999997</v>
      </c>
      <c r="G76" s="56">
        <f t="shared" si="30"/>
        <v>2.7867342238599724</v>
      </c>
      <c r="H76" s="55">
        <f t="shared" si="31"/>
        <v>2.7923076923076922</v>
      </c>
      <c r="I76" s="159">
        <f t="shared" si="15"/>
        <v>5584.6153846153848</v>
      </c>
      <c r="J76" s="107"/>
      <c r="K76" s="38">
        <f t="shared" si="32"/>
        <v>3</v>
      </c>
      <c r="L76" s="26">
        <f t="shared" si="33"/>
        <v>13</v>
      </c>
      <c r="M76" s="107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</row>
    <row r="77" spans="2:194" s="5" customFormat="1" ht="15" customHeight="1" x14ac:dyDescent="0.2">
      <c r="B77" s="149"/>
      <c r="C77" s="37">
        <f t="shared" si="28"/>
        <v>69</v>
      </c>
      <c r="D77" s="43">
        <f t="shared" si="29"/>
        <v>91.122999999999919</v>
      </c>
      <c r="E77" s="60">
        <f>IFERROR(IF(D76+E76/1000&lt;$R$19,LOOKUP(D76,Futterkurven!$C$6:$D$94),"-"),"-")</f>
        <v>985</v>
      </c>
      <c r="F77" s="43">
        <f>IF(D77&lt;$R$19,LOOKUP($D76,Futterkurven!$C$6:$E$94),"-")</f>
        <v>36.9</v>
      </c>
      <c r="G77" s="56">
        <f t="shared" si="30"/>
        <v>2.8816868410777037</v>
      </c>
      <c r="H77" s="55">
        <f t="shared" si="31"/>
        <v>2.8384615384615381</v>
      </c>
      <c r="I77" s="159">
        <f t="shared" si="15"/>
        <v>5676.9230769230762</v>
      </c>
      <c r="J77" s="107"/>
      <c r="K77" s="38">
        <f t="shared" si="32"/>
        <v>3</v>
      </c>
      <c r="L77" s="26">
        <f t="shared" si="33"/>
        <v>13</v>
      </c>
      <c r="M77" s="107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</row>
    <row r="78" spans="2:194" s="5" customFormat="1" ht="15" customHeight="1" x14ac:dyDescent="0.2">
      <c r="B78" s="150"/>
      <c r="C78" s="37">
        <f t="shared" si="28"/>
        <v>70</v>
      </c>
      <c r="D78" s="43">
        <f t="shared" si="29"/>
        <v>92.107999999999919</v>
      </c>
      <c r="E78" s="60">
        <f>IFERROR(IF(D77+E77/1000&lt;$R$19,LOOKUP(D77,Futterkurven!$C$6:$D$94),"-"),"-")</f>
        <v>985</v>
      </c>
      <c r="F78" s="43">
        <f>IF(D78&lt;$R$19,LOOKUP($D77,Futterkurven!$C$6:$E$94),"-")</f>
        <v>36.9</v>
      </c>
      <c r="G78" s="56">
        <f t="shared" si="30"/>
        <v>2.8816868410777037</v>
      </c>
      <c r="H78" s="55">
        <f t="shared" si="31"/>
        <v>2.8384615384615381</v>
      </c>
      <c r="I78" s="159">
        <f t="shared" si="15"/>
        <v>5676.9230769230762</v>
      </c>
      <c r="J78" s="107"/>
      <c r="K78" s="38">
        <f t="shared" si="32"/>
        <v>3</v>
      </c>
      <c r="L78" s="26">
        <f t="shared" si="33"/>
        <v>13</v>
      </c>
      <c r="M78" s="107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</row>
    <row r="79" spans="2:194" s="5" customFormat="1" ht="15" customHeight="1" x14ac:dyDescent="0.2">
      <c r="B79" s="148">
        <f t="shared" ref="B79" si="34">B72+1</f>
        <v>11</v>
      </c>
      <c r="C79" s="37">
        <f t="shared" si="28"/>
        <v>71</v>
      </c>
      <c r="D79" s="43">
        <f t="shared" si="29"/>
        <v>93.092999999999918</v>
      </c>
      <c r="E79" s="60">
        <f>IFERROR(IF(D78+E78/1000&lt;$R$19,LOOKUP(D78,Futterkurven!$C$6:$D$94),"-"),"-")</f>
        <v>985</v>
      </c>
      <c r="F79" s="43">
        <f>IF(D79&lt;$R$19,LOOKUP($D78,Futterkurven!$C$6:$E$94),"-")</f>
        <v>36.9</v>
      </c>
      <c r="G79" s="56">
        <f t="shared" si="30"/>
        <v>2.8816868410777037</v>
      </c>
      <c r="H79" s="55">
        <f t="shared" si="31"/>
        <v>2.8384615384615381</v>
      </c>
      <c r="I79" s="159">
        <f t="shared" si="15"/>
        <v>5676.9230769230762</v>
      </c>
      <c r="J79" s="107"/>
      <c r="K79" s="38">
        <f t="shared" si="32"/>
        <v>3</v>
      </c>
      <c r="L79" s="26">
        <f t="shared" si="33"/>
        <v>13</v>
      </c>
      <c r="M79" s="107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</row>
    <row r="80" spans="2:194" s="5" customFormat="1" ht="15" customHeight="1" x14ac:dyDescent="0.2">
      <c r="B80" s="149"/>
      <c r="C80" s="37">
        <f t="shared" si="28"/>
        <v>72</v>
      </c>
      <c r="D80" s="43">
        <f t="shared" si="29"/>
        <v>94.077999999999918</v>
      </c>
      <c r="E80" s="60">
        <f>IFERROR(IF(D79+E79/1000&lt;$R$19,LOOKUP(D79,Futterkurven!$C$6:$D$94),"-"),"-")</f>
        <v>985</v>
      </c>
      <c r="F80" s="43">
        <f>IF(D80&lt;$R$19,LOOKUP($D79,Futterkurven!$C$6:$E$94),"-")</f>
        <v>36.9</v>
      </c>
      <c r="G80" s="56">
        <f t="shared" si="30"/>
        <v>2.8816868410777037</v>
      </c>
      <c r="H80" s="55">
        <f t="shared" si="31"/>
        <v>2.8384615384615381</v>
      </c>
      <c r="I80" s="159">
        <f t="shared" si="15"/>
        <v>5676.9230769230762</v>
      </c>
      <c r="J80" s="107"/>
      <c r="K80" s="38">
        <f t="shared" si="32"/>
        <v>3</v>
      </c>
      <c r="L80" s="26">
        <f t="shared" si="33"/>
        <v>13</v>
      </c>
      <c r="M80" s="107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</row>
    <row r="81" spans="2:194" s="5" customFormat="1" ht="15" customHeight="1" x14ac:dyDescent="0.2">
      <c r="B81" s="149"/>
      <c r="C81" s="37">
        <f t="shared" si="28"/>
        <v>73</v>
      </c>
      <c r="D81" s="43">
        <f t="shared" si="29"/>
        <v>95.062999999999917</v>
      </c>
      <c r="E81" s="60">
        <f>IFERROR(IF(D80+E80/1000&lt;$R$19,LOOKUP(D80,Futterkurven!$C$6:$D$94),"-"),"-")</f>
        <v>985</v>
      </c>
      <c r="F81" s="43">
        <f>IF(D81&lt;$R$19,LOOKUP($D80,Futterkurven!$C$6:$E$94),"-")</f>
        <v>36.9</v>
      </c>
      <c r="G81" s="56">
        <f t="shared" si="30"/>
        <v>2.8816868410777037</v>
      </c>
      <c r="H81" s="55">
        <f t="shared" si="31"/>
        <v>2.8384615384615381</v>
      </c>
      <c r="I81" s="159">
        <f t="shared" si="15"/>
        <v>5676.9230769230762</v>
      </c>
      <c r="J81" s="107"/>
      <c r="K81" s="38">
        <f t="shared" si="32"/>
        <v>3</v>
      </c>
      <c r="L81" s="26">
        <f t="shared" si="33"/>
        <v>13</v>
      </c>
      <c r="M81" s="107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</row>
    <row r="82" spans="2:194" s="5" customFormat="1" ht="15" customHeight="1" x14ac:dyDescent="0.2">
      <c r="B82" s="149"/>
      <c r="C82" s="37">
        <f t="shared" si="28"/>
        <v>74</v>
      </c>
      <c r="D82" s="43">
        <f t="shared" si="29"/>
        <v>96.02499999999992</v>
      </c>
      <c r="E82" s="60">
        <f>IFERROR(IF(D81+E81/1000&lt;$R$19,LOOKUP(D81,Futterkurven!$C$6:$D$94),"-"),"-")</f>
        <v>962</v>
      </c>
      <c r="F82" s="43">
        <f>IF(D82&lt;$R$19,LOOKUP($D81,Futterkurven!$C$6:$E$94),"-")</f>
        <v>37.200000000000003</v>
      </c>
      <c r="G82" s="56">
        <f t="shared" si="30"/>
        <v>2.9745722053414361</v>
      </c>
      <c r="H82" s="55">
        <f t="shared" si="31"/>
        <v>2.8615384615384616</v>
      </c>
      <c r="I82" s="159">
        <f t="shared" si="15"/>
        <v>5723.0769230769229</v>
      </c>
      <c r="J82" s="107"/>
      <c r="K82" s="38">
        <f t="shared" si="32"/>
        <v>3</v>
      </c>
      <c r="L82" s="26">
        <f t="shared" si="33"/>
        <v>13</v>
      </c>
      <c r="M82" s="107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</row>
    <row r="83" spans="2:194" s="5" customFormat="1" ht="15" customHeight="1" x14ac:dyDescent="0.2">
      <c r="B83" s="149"/>
      <c r="C83" s="37">
        <f t="shared" si="28"/>
        <v>75</v>
      </c>
      <c r="D83" s="43">
        <f t="shared" si="29"/>
        <v>96.986999999999924</v>
      </c>
      <c r="E83" s="60">
        <f>IFERROR(IF(D82+E82/1000&lt;$R$19,LOOKUP(D82,Futterkurven!$C$6:$D$94),"-"),"-")</f>
        <v>962</v>
      </c>
      <c r="F83" s="43">
        <f>IF(D83&lt;$R$19,LOOKUP($D82,Futterkurven!$C$6:$E$94),"-")</f>
        <v>37.200000000000003</v>
      </c>
      <c r="G83" s="56">
        <f t="shared" si="30"/>
        <v>2.9745722053414361</v>
      </c>
      <c r="H83" s="55">
        <f t="shared" si="31"/>
        <v>2.8615384615384616</v>
      </c>
      <c r="I83" s="159">
        <f t="shared" si="15"/>
        <v>5723.0769230769229</v>
      </c>
      <c r="J83" s="107"/>
      <c r="K83" s="38">
        <f t="shared" si="32"/>
        <v>3</v>
      </c>
      <c r="L83" s="26">
        <f t="shared" si="33"/>
        <v>13</v>
      </c>
      <c r="M83" s="107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</row>
    <row r="84" spans="2:194" s="5" customFormat="1" ht="15" customHeight="1" x14ac:dyDescent="0.2">
      <c r="B84" s="149"/>
      <c r="C84" s="37">
        <f t="shared" si="28"/>
        <v>76</v>
      </c>
      <c r="D84" s="43">
        <f t="shared" si="29"/>
        <v>97.948999999999927</v>
      </c>
      <c r="E84" s="60">
        <f>IFERROR(IF(D83+E83/1000&lt;$R$19,LOOKUP(D83,Futterkurven!$C$6:$D$94),"-"),"-")</f>
        <v>962</v>
      </c>
      <c r="F84" s="43">
        <f>IF(D84&lt;$R$19,LOOKUP($D83,Futterkurven!$C$6:$E$94),"-")</f>
        <v>37.200000000000003</v>
      </c>
      <c r="G84" s="56">
        <f t="shared" si="30"/>
        <v>2.9745722053414361</v>
      </c>
      <c r="H84" s="55">
        <f t="shared" si="31"/>
        <v>2.8615384615384616</v>
      </c>
      <c r="I84" s="159">
        <f t="shared" si="15"/>
        <v>5723.0769230769229</v>
      </c>
      <c r="J84" s="107"/>
      <c r="K84" s="38">
        <f t="shared" si="32"/>
        <v>3</v>
      </c>
      <c r="L84" s="26">
        <f t="shared" si="33"/>
        <v>13</v>
      </c>
      <c r="M84" s="107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</row>
    <row r="85" spans="2:194" s="5" customFormat="1" ht="15" customHeight="1" x14ac:dyDescent="0.2">
      <c r="B85" s="150"/>
      <c r="C85" s="37">
        <f t="shared" si="28"/>
        <v>77</v>
      </c>
      <c r="D85" s="43">
        <f t="shared" si="29"/>
        <v>98.91099999999993</v>
      </c>
      <c r="E85" s="60">
        <f>IFERROR(IF(D84+E84/1000&lt;$R$19,LOOKUP(D84,Futterkurven!$C$6:$D$94),"-"),"-")</f>
        <v>962</v>
      </c>
      <c r="F85" s="43">
        <f>IF(D85&lt;$R$19,LOOKUP($D84,Futterkurven!$C$6:$E$94),"-")</f>
        <v>37.200000000000003</v>
      </c>
      <c r="G85" s="56">
        <f t="shared" si="30"/>
        <v>2.9745722053414361</v>
      </c>
      <c r="H85" s="55">
        <f t="shared" si="31"/>
        <v>2.8615384615384616</v>
      </c>
      <c r="I85" s="159">
        <f t="shared" si="15"/>
        <v>5723.0769230769229</v>
      </c>
      <c r="J85" s="107"/>
      <c r="K85" s="38">
        <f t="shared" si="32"/>
        <v>3</v>
      </c>
      <c r="L85" s="26">
        <f t="shared" si="33"/>
        <v>13</v>
      </c>
      <c r="M85" s="107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</row>
    <row r="86" spans="2:194" s="5" customFormat="1" ht="15" customHeight="1" x14ac:dyDescent="0.2">
      <c r="B86" s="148">
        <f t="shared" ref="B86" si="35">B79+1</f>
        <v>12</v>
      </c>
      <c r="C86" s="37">
        <f t="shared" si="28"/>
        <v>78</v>
      </c>
      <c r="D86" s="43">
        <f t="shared" si="29"/>
        <v>99.872999999999934</v>
      </c>
      <c r="E86" s="60">
        <f>IFERROR(IF(D85+E85/1000&lt;$R$19,LOOKUP(D85,Futterkurven!$C$6:$D$94),"-"),"-")</f>
        <v>962</v>
      </c>
      <c r="F86" s="43">
        <f>IF(D86&lt;$R$19,LOOKUP($D85,Futterkurven!$C$6:$E$94),"-")</f>
        <v>37.200000000000003</v>
      </c>
      <c r="G86" s="56">
        <f t="shared" si="30"/>
        <v>2.9745722053414361</v>
      </c>
      <c r="H86" s="55">
        <f t="shared" si="31"/>
        <v>2.8615384615384616</v>
      </c>
      <c r="I86" s="159">
        <f t="shared" si="15"/>
        <v>5723.0769230769229</v>
      </c>
      <c r="J86" s="107"/>
      <c r="K86" s="38">
        <f t="shared" si="32"/>
        <v>3</v>
      </c>
      <c r="L86" s="26">
        <f t="shared" si="33"/>
        <v>13</v>
      </c>
      <c r="M86" s="107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</row>
    <row r="87" spans="2:194" s="5" customFormat="1" ht="15" customHeight="1" x14ac:dyDescent="0.2">
      <c r="B87" s="149"/>
      <c r="C87" s="37">
        <f t="shared" si="28"/>
        <v>79</v>
      </c>
      <c r="D87" s="43">
        <f t="shared" si="29"/>
        <v>100.83499999999994</v>
      </c>
      <c r="E87" s="60">
        <f>IFERROR(IF(D86+E86/1000&lt;$R$19,LOOKUP(D86,Futterkurven!$C$6:$D$94),"-"),"-")</f>
        <v>962</v>
      </c>
      <c r="F87" s="43">
        <f>IF(D87&lt;$R$19,LOOKUP($D86,Futterkurven!$C$6:$E$94),"-")</f>
        <v>37.200000000000003</v>
      </c>
      <c r="G87" s="56">
        <f t="shared" si="30"/>
        <v>2.9745722053414361</v>
      </c>
      <c r="H87" s="55">
        <f t="shared" si="31"/>
        <v>2.8615384615384616</v>
      </c>
      <c r="I87" s="159">
        <f t="shared" si="15"/>
        <v>5723.0769230769229</v>
      </c>
      <c r="J87" s="107"/>
      <c r="K87" s="38">
        <f t="shared" si="32"/>
        <v>3</v>
      </c>
      <c r="L87" s="26">
        <f t="shared" si="33"/>
        <v>13</v>
      </c>
      <c r="M87" s="107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</row>
    <row r="88" spans="2:194" s="5" customFormat="1" ht="15" customHeight="1" x14ac:dyDescent="0.2">
      <c r="B88" s="149"/>
      <c r="C88" s="37">
        <f t="shared" si="28"/>
        <v>80</v>
      </c>
      <c r="D88" s="43">
        <f t="shared" si="29"/>
        <v>101.76999999999994</v>
      </c>
      <c r="E88" s="60">
        <f>IFERROR(IF(D87+E87/1000&lt;$R$19,LOOKUP(D87,Futterkurven!$C$6:$D$94),"-"),"-")</f>
        <v>935</v>
      </c>
      <c r="F88" s="43">
        <f>IF(D88&lt;$R$19,LOOKUP($D87,Futterkurven!$C$6:$E$94),"-")</f>
        <v>37.4</v>
      </c>
      <c r="G88" s="56">
        <f t="shared" si="30"/>
        <v>3.0769230769230766</v>
      </c>
      <c r="H88" s="55">
        <f t="shared" si="31"/>
        <v>2.8769230769230769</v>
      </c>
      <c r="I88" s="159">
        <f t="shared" si="15"/>
        <v>5753.8461538461543</v>
      </c>
      <c r="J88" s="107"/>
      <c r="K88" s="38">
        <f t="shared" si="32"/>
        <v>3</v>
      </c>
      <c r="L88" s="26">
        <f t="shared" si="33"/>
        <v>13</v>
      </c>
      <c r="M88" s="107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</row>
    <row r="89" spans="2:194" s="5" customFormat="1" ht="15" customHeight="1" x14ac:dyDescent="0.2">
      <c r="B89" s="149"/>
      <c r="C89" s="37">
        <f t="shared" si="28"/>
        <v>81</v>
      </c>
      <c r="D89" s="43">
        <f t="shared" si="29"/>
        <v>102.70499999999994</v>
      </c>
      <c r="E89" s="60">
        <f>IFERROR(IF(D88+E88/1000&lt;$R$19,LOOKUP(D88,Futterkurven!$C$6:$D$94),"-"),"-")</f>
        <v>935</v>
      </c>
      <c r="F89" s="43">
        <f>IF(D89&lt;$R$19,LOOKUP($D88,Futterkurven!$C$6:$E$94),"-")</f>
        <v>37.4</v>
      </c>
      <c r="G89" s="56">
        <f t="shared" si="30"/>
        <v>3.0769230769230766</v>
      </c>
      <c r="H89" s="55">
        <f t="shared" si="31"/>
        <v>2.8769230769230769</v>
      </c>
      <c r="I89" s="159">
        <f t="shared" si="15"/>
        <v>5753.8461538461543</v>
      </c>
      <c r="J89" s="107"/>
      <c r="K89" s="38">
        <f t="shared" si="32"/>
        <v>3</v>
      </c>
      <c r="L89" s="26">
        <f t="shared" si="33"/>
        <v>13</v>
      </c>
      <c r="M89" s="107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</row>
    <row r="90" spans="2:194" s="5" customFormat="1" ht="15" customHeight="1" x14ac:dyDescent="0.2">
      <c r="B90" s="149"/>
      <c r="C90" s="37">
        <f t="shared" si="28"/>
        <v>82</v>
      </c>
      <c r="D90" s="43">
        <f t="shared" si="29"/>
        <v>103.63999999999994</v>
      </c>
      <c r="E90" s="60">
        <f>IFERROR(IF(D89+E89/1000&lt;$R$19,LOOKUP(D89,Futterkurven!$C$6:$D$94),"-"),"-")</f>
        <v>935</v>
      </c>
      <c r="F90" s="43">
        <f>IF(D90&lt;$R$19,LOOKUP($D89,Futterkurven!$C$6:$E$94),"-")</f>
        <v>37.4</v>
      </c>
      <c r="G90" s="56">
        <f t="shared" si="30"/>
        <v>3.0769230769230766</v>
      </c>
      <c r="H90" s="55">
        <f t="shared" si="31"/>
        <v>2.8769230769230769</v>
      </c>
      <c r="I90" s="159">
        <f t="shared" si="15"/>
        <v>5753.8461538461543</v>
      </c>
      <c r="J90" s="107"/>
      <c r="K90" s="38">
        <f t="shared" si="32"/>
        <v>3</v>
      </c>
      <c r="L90" s="26">
        <f t="shared" si="33"/>
        <v>13</v>
      </c>
      <c r="M90" s="107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</row>
    <row r="91" spans="2:194" s="5" customFormat="1" ht="15" customHeight="1" x14ac:dyDescent="0.2">
      <c r="B91" s="149"/>
      <c r="C91" s="37">
        <f t="shared" si="28"/>
        <v>83</v>
      </c>
      <c r="D91" s="43">
        <f t="shared" si="29"/>
        <v>104.57499999999995</v>
      </c>
      <c r="E91" s="60">
        <f>IFERROR(IF(D90+E90/1000&lt;$R$19,LOOKUP(D90,Futterkurven!$C$6:$D$94),"-"),"-")</f>
        <v>935</v>
      </c>
      <c r="F91" s="43">
        <f>IF(D91&lt;$R$19,LOOKUP($D90,Futterkurven!$C$6:$E$94),"-")</f>
        <v>37.4</v>
      </c>
      <c r="G91" s="56">
        <f t="shared" si="30"/>
        <v>3.0769230769230766</v>
      </c>
      <c r="H91" s="55">
        <f t="shared" si="31"/>
        <v>2.8769230769230769</v>
      </c>
      <c r="I91" s="159">
        <f t="shared" si="15"/>
        <v>5753.8461538461543</v>
      </c>
      <c r="J91" s="107"/>
      <c r="K91" s="38">
        <f t="shared" si="32"/>
        <v>3</v>
      </c>
      <c r="L91" s="26">
        <f t="shared" si="33"/>
        <v>13</v>
      </c>
      <c r="M91" s="107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</row>
    <row r="92" spans="2:194" s="5" customFormat="1" ht="15" customHeight="1" x14ac:dyDescent="0.2">
      <c r="B92" s="150"/>
      <c r="C92" s="37">
        <f t="shared" si="28"/>
        <v>84</v>
      </c>
      <c r="D92" s="43">
        <f t="shared" si="29"/>
        <v>105.50999999999995</v>
      </c>
      <c r="E92" s="60">
        <f>IFERROR(IF(D91+E91/1000&lt;$R$19,LOOKUP(D91,Futterkurven!$C$6:$D$94),"-"),"-")</f>
        <v>935</v>
      </c>
      <c r="F92" s="43">
        <f>IF(D92&lt;$R$19,LOOKUP($D91,Futterkurven!$C$6:$E$94),"-")</f>
        <v>37.4</v>
      </c>
      <c r="G92" s="56">
        <f t="shared" si="30"/>
        <v>3.0769230769230766</v>
      </c>
      <c r="H92" s="55">
        <f t="shared" si="31"/>
        <v>2.8769230769230769</v>
      </c>
      <c r="I92" s="159">
        <f t="shared" si="15"/>
        <v>5753.8461538461543</v>
      </c>
      <c r="J92" s="107"/>
      <c r="K92" s="38">
        <f t="shared" si="32"/>
        <v>3</v>
      </c>
      <c r="L92" s="26">
        <f t="shared" si="33"/>
        <v>13</v>
      </c>
      <c r="M92" s="107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</row>
    <row r="93" spans="2:194" s="5" customFormat="1" ht="15" customHeight="1" x14ac:dyDescent="0.2">
      <c r="B93" s="148">
        <f t="shared" ref="B93" si="36">B86+1</f>
        <v>13</v>
      </c>
      <c r="C93" s="37">
        <f t="shared" si="28"/>
        <v>85</v>
      </c>
      <c r="D93" s="43">
        <f t="shared" si="29"/>
        <v>106.41299999999995</v>
      </c>
      <c r="E93" s="60">
        <f>IFERROR(IF(D92+E92/1000&lt;$R$19,LOOKUP(D92,Futterkurven!$C$6:$D$94),"-"),"-")</f>
        <v>903</v>
      </c>
      <c r="F93" s="43">
        <f>IF(D93&lt;$R$19,LOOKUP($D92,Futterkurven!$C$6:$E$94),"-")</f>
        <v>37.700000000000003</v>
      </c>
      <c r="G93" s="56">
        <f t="shared" si="30"/>
        <v>3.2115171650055374</v>
      </c>
      <c r="H93" s="55">
        <f t="shared" si="31"/>
        <v>2.9000000000000004</v>
      </c>
      <c r="I93" s="159">
        <f t="shared" ref="I93:I134" si="37">H93*$H$5</f>
        <v>5800.0000000000009</v>
      </c>
      <c r="J93" s="107"/>
      <c r="K93" s="38">
        <f t="shared" si="32"/>
        <v>3</v>
      </c>
      <c r="L93" s="26">
        <f t="shared" si="33"/>
        <v>13</v>
      </c>
      <c r="M93" s="107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</row>
    <row r="94" spans="2:194" s="5" customFormat="1" ht="15" customHeight="1" x14ac:dyDescent="0.2">
      <c r="B94" s="149"/>
      <c r="C94" s="37">
        <f t="shared" si="28"/>
        <v>86</v>
      </c>
      <c r="D94" s="43">
        <f t="shared" si="29"/>
        <v>107.31599999999996</v>
      </c>
      <c r="E94" s="60">
        <f>IFERROR(IF(D93+E93/1000&lt;$R$19,LOOKUP(D93,Futterkurven!$C$6:$D$94),"-"),"-")</f>
        <v>903</v>
      </c>
      <c r="F94" s="43">
        <f>IF(D94&lt;$R$19,LOOKUP($D93,Futterkurven!$C$6:$E$94),"-")</f>
        <v>37.700000000000003</v>
      </c>
      <c r="G94" s="56">
        <f t="shared" si="30"/>
        <v>3.2115171650055374</v>
      </c>
      <c r="H94" s="55">
        <f t="shared" si="31"/>
        <v>2.9000000000000004</v>
      </c>
      <c r="I94" s="159">
        <f t="shared" si="37"/>
        <v>5800.0000000000009</v>
      </c>
      <c r="J94" s="107"/>
      <c r="K94" s="38">
        <f t="shared" si="32"/>
        <v>3</v>
      </c>
      <c r="L94" s="26">
        <f t="shared" si="33"/>
        <v>13</v>
      </c>
      <c r="M94" s="107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</row>
    <row r="95" spans="2:194" s="5" customFormat="1" ht="15" customHeight="1" x14ac:dyDescent="0.2">
      <c r="B95" s="149"/>
      <c r="C95" s="37">
        <f t="shared" si="28"/>
        <v>87</v>
      </c>
      <c r="D95" s="43">
        <f t="shared" si="29"/>
        <v>108.21899999999997</v>
      </c>
      <c r="E95" s="60">
        <f>IFERROR(IF(D94+E94/1000&lt;$R$19,LOOKUP(D94,Futterkurven!$C$6:$D$94),"-"),"-")</f>
        <v>903</v>
      </c>
      <c r="F95" s="43">
        <f>IF(D95&lt;$R$19,LOOKUP($D94,Futterkurven!$C$6:$E$94),"-")</f>
        <v>37.700000000000003</v>
      </c>
      <c r="G95" s="56">
        <f t="shared" si="30"/>
        <v>3.2115171650055374</v>
      </c>
      <c r="H95" s="55">
        <f t="shared" si="31"/>
        <v>2.9000000000000004</v>
      </c>
      <c r="I95" s="159">
        <f t="shared" si="37"/>
        <v>5800.0000000000009</v>
      </c>
      <c r="J95" s="107"/>
      <c r="K95" s="38">
        <f t="shared" si="32"/>
        <v>3</v>
      </c>
      <c r="L95" s="26">
        <f t="shared" si="33"/>
        <v>13</v>
      </c>
      <c r="M95" s="107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</row>
    <row r="96" spans="2:194" s="5" customFormat="1" ht="15" customHeight="1" x14ac:dyDescent="0.2">
      <c r="B96" s="149"/>
      <c r="C96" s="37">
        <f t="shared" si="28"/>
        <v>88</v>
      </c>
      <c r="D96" s="43">
        <f t="shared" si="29"/>
        <v>109.12199999999997</v>
      </c>
      <c r="E96" s="60">
        <f>IFERROR(IF(D95+E95/1000&lt;$R$19,LOOKUP(D95,Futterkurven!$C$6:$D$94),"-"),"-")</f>
        <v>903</v>
      </c>
      <c r="F96" s="43">
        <f>IF(D96&lt;$R$19,LOOKUP($D95,Futterkurven!$C$6:$E$94),"-")</f>
        <v>37.700000000000003</v>
      </c>
      <c r="G96" s="56">
        <f t="shared" si="30"/>
        <v>3.2115171650055374</v>
      </c>
      <c r="H96" s="55">
        <f t="shared" si="31"/>
        <v>2.9000000000000004</v>
      </c>
      <c r="I96" s="159">
        <f t="shared" si="37"/>
        <v>5800.0000000000009</v>
      </c>
      <c r="J96" s="107"/>
      <c r="K96" s="38">
        <f t="shared" si="32"/>
        <v>3</v>
      </c>
      <c r="L96" s="26">
        <f t="shared" si="33"/>
        <v>13</v>
      </c>
      <c r="M96" s="107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</row>
    <row r="97" spans="2:194" s="5" customFormat="1" ht="15" customHeight="1" x14ac:dyDescent="0.2">
      <c r="B97" s="149"/>
      <c r="C97" s="37">
        <f t="shared" si="28"/>
        <v>89</v>
      </c>
      <c r="D97" s="43">
        <f t="shared" si="29"/>
        <v>110.02499999999998</v>
      </c>
      <c r="E97" s="60">
        <f>IFERROR(IF(D96+E96/1000&lt;$R$19,LOOKUP(D96,Futterkurven!$C$6:$D$94),"-"),"-")</f>
        <v>903</v>
      </c>
      <c r="F97" s="43">
        <f>IF(D97&lt;$R$19,LOOKUP($D96,Futterkurven!$C$6:$E$94),"-")</f>
        <v>37.700000000000003</v>
      </c>
      <c r="G97" s="56">
        <f t="shared" si="30"/>
        <v>3.2115171650055374</v>
      </c>
      <c r="H97" s="55">
        <f t="shared" si="31"/>
        <v>2.9000000000000004</v>
      </c>
      <c r="I97" s="159">
        <f t="shared" si="37"/>
        <v>5800.0000000000009</v>
      </c>
      <c r="J97" s="107"/>
      <c r="K97" s="38">
        <f t="shared" si="32"/>
        <v>3</v>
      </c>
      <c r="L97" s="26">
        <f t="shared" si="33"/>
        <v>13</v>
      </c>
      <c r="M97" s="107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</row>
    <row r="98" spans="2:194" s="5" customFormat="1" ht="15" customHeight="1" x14ac:dyDescent="0.2">
      <c r="B98" s="149"/>
      <c r="C98" s="37">
        <f t="shared" ref="C98:C101" si="38">IF(D98&lt;&gt;"-",C97+1,"")</f>
        <v>90</v>
      </c>
      <c r="D98" s="43">
        <f t="shared" si="29"/>
        <v>110.92799999999998</v>
      </c>
      <c r="E98" s="60">
        <f>IFERROR(IF(D97+E97/1000&lt;$R$19,LOOKUP(D97,Futterkurven!$C$6:$D$94),"-"),"-")</f>
        <v>903</v>
      </c>
      <c r="F98" s="43">
        <f>IF(D98&lt;$R$19,LOOKUP($D97,Futterkurven!$C$6:$E$94),"-")</f>
        <v>37.700000000000003</v>
      </c>
      <c r="G98" s="56">
        <f t="shared" si="30"/>
        <v>3.2115171650055374</v>
      </c>
      <c r="H98" s="55">
        <f t="shared" si="31"/>
        <v>2.9000000000000004</v>
      </c>
      <c r="I98" s="159">
        <f t="shared" si="37"/>
        <v>5800.0000000000009</v>
      </c>
      <c r="J98" s="107"/>
      <c r="K98" s="38">
        <f t="shared" si="32"/>
        <v>3</v>
      </c>
      <c r="L98" s="26">
        <f t="shared" si="33"/>
        <v>13</v>
      </c>
      <c r="M98" s="107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</row>
    <row r="99" spans="2:194" s="5" customFormat="1" ht="15" customHeight="1" x14ac:dyDescent="0.2">
      <c r="B99" s="150"/>
      <c r="C99" s="37">
        <f t="shared" si="38"/>
        <v>91</v>
      </c>
      <c r="D99" s="43">
        <f t="shared" si="29"/>
        <v>111.83099999999999</v>
      </c>
      <c r="E99" s="60">
        <f>IFERROR(IF(D98+E98/1000&lt;$R$19,LOOKUP(D98,Futterkurven!$C$6:$D$94),"-"),"-")</f>
        <v>903</v>
      </c>
      <c r="F99" s="43">
        <f>IF(D99&lt;$R$19,LOOKUP($D98,Futterkurven!$C$6:$E$94),"-")</f>
        <v>37.700000000000003</v>
      </c>
      <c r="G99" s="56">
        <f t="shared" si="30"/>
        <v>3.2115171650055374</v>
      </c>
      <c r="H99" s="55">
        <f t="shared" si="31"/>
        <v>2.9000000000000004</v>
      </c>
      <c r="I99" s="159">
        <f t="shared" si="37"/>
        <v>5800.0000000000009</v>
      </c>
      <c r="J99" s="107"/>
      <c r="K99" s="38">
        <f t="shared" si="32"/>
        <v>3</v>
      </c>
      <c r="L99" s="26">
        <f t="shared" si="33"/>
        <v>13</v>
      </c>
      <c r="M99" s="107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</row>
    <row r="100" spans="2:194" s="5" customFormat="1" ht="15" customHeight="1" x14ac:dyDescent="0.2">
      <c r="B100" s="148">
        <f t="shared" ref="B100" si="39">B93+1</f>
        <v>14</v>
      </c>
      <c r="C100" s="37">
        <f t="shared" si="38"/>
        <v>92</v>
      </c>
      <c r="D100" s="43">
        <f t="shared" si="29"/>
        <v>112.73399999999999</v>
      </c>
      <c r="E100" s="60">
        <f>IFERROR(IF(D99+E99/1000&lt;$R$19,LOOKUP(D99,Futterkurven!$C$6:$D$94),"-"),"-")</f>
        <v>903</v>
      </c>
      <c r="F100" s="43">
        <f>IF(D100&lt;$R$19,LOOKUP($D99,Futterkurven!$C$6:$E$94),"-")</f>
        <v>37.700000000000003</v>
      </c>
      <c r="G100" s="56">
        <f t="shared" si="30"/>
        <v>3.2115171650055374</v>
      </c>
      <c r="H100" s="55">
        <f t="shared" si="31"/>
        <v>2.9000000000000004</v>
      </c>
      <c r="I100" s="159">
        <f t="shared" si="37"/>
        <v>5800.0000000000009</v>
      </c>
      <c r="J100" s="107"/>
      <c r="K100" s="38">
        <f t="shared" si="32"/>
        <v>3</v>
      </c>
      <c r="L100" s="26">
        <f t="shared" si="33"/>
        <v>13</v>
      </c>
      <c r="M100" s="107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</row>
    <row r="101" spans="2:194" s="5" customFormat="1" ht="15" customHeight="1" x14ac:dyDescent="0.2">
      <c r="B101" s="149"/>
      <c r="C101" s="37">
        <f t="shared" si="38"/>
        <v>93</v>
      </c>
      <c r="D101" s="43">
        <f t="shared" si="29"/>
        <v>113.637</v>
      </c>
      <c r="E101" s="60">
        <f>IFERROR(IF(D100+E100/1000&lt;$R$19,LOOKUP(D100,Futterkurven!$C$6:$D$94),"-"),"-")</f>
        <v>903</v>
      </c>
      <c r="F101" s="43">
        <f>IF(D101&lt;$R$19,LOOKUP($D100,Futterkurven!$C$6:$E$94),"-")</f>
        <v>37.700000000000003</v>
      </c>
      <c r="G101" s="56">
        <f t="shared" si="30"/>
        <v>3.2115171650055374</v>
      </c>
      <c r="H101" s="55">
        <f t="shared" si="31"/>
        <v>2.9000000000000004</v>
      </c>
      <c r="I101" s="159">
        <f t="shared" si="37"/>
        <v>5800.0000000000009</v>
      </c>
      <c r="J101" s="107"/>
      <c r="K101" s="38">
        <f t="shared" si="32"/>
        <v>3</v>
      </c>
      <c r="L101" s="26">
        <f t="shared" si="33"/>
        <v>13</v>
      </c>
      <c r="M101" s="107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</row>
    <row r="102" spans="2:194" s="5" customFormat="1" ht="15" customHeight="1" x14ac:dyDescent="0.2">
      <c r="B102" s="149"/>
      <c r="C102" s="37">
        <f>IF(D102&lt;&gt;"-",C101+1,"")</f>
        <v>94</v>
      </c>
      <c r="D102" s="43">
        <f t="shared" si="29"/>
        <v>114.54</v>
      </c>
      <c r="E102" s="60">
        <f>IFERROR(IF(D101+E101/1000&lt;$R$19,LOOKUP(D101,Futterkurven!$C$6:$D$94),"-"),"-")</f>
        <v>903</v>
      </c>
      <c r="F102" s="43">
        <f>IF(D102&lt;$R$19,LOOKUP($D101,Futterkurven!$C$6:$E$94),"-")</f>
        <v>37.700000000000003</v>
      </c>
      <c r="G102" s="56">
        <f t="shared" si="30"/>
        <v>3.2115171650055374</v>
      </c>
      <c r="H102" s="55">
        <f t="shared" si="31"/>
        <v>2.9000000000000004</v>
      </c>
      <c r="I102" s="159">
        <f t="shared" si="37"/>
        <v>5800.0000000000009</v>
      </c>
      <c r="J102" s="107"/>
      <c r="K102" s="38">
        <f t="shared" si="32"/>
        <v>3</v>
      </c>
      <c r="L102" s="26">
        <f t="shared" si="33"/>
        <v>13</v>
      </c>
      <c r="M102" s="107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</row>
    <row r="103" spans="2:194" s="5" customFormat="1" ht="15" customHeight="1" x14ac:dyDescent="0.2">
      <c r="B103" s="149"/>
      <c r="C103" s="37">
        <f t="shared" ref="C103:C134" si="40">IF(D103&lt;&gt;"-",C102+1,"")</f>
        <v>95</v>
      </c>
      <c r="D103" s="43">
        <f t="shared" si="29"/>
        <v>115.44300000000001</v>
      </c>
      <c r="E103" s="60">
        <f>IFERROR(IF(D102+E102/1000&lt;$R$19,LOOKUP(D102,Futterkurven!$C$6:$D$94),"-"),"-")</f>
        <v>903</v>
      </c>
      <c r="F103" s="43">
        <f>IF(D103&lt;$R$19,LOOKUP($D102,Futterkurven!$C$6:$E$94),"-")</f>
        <v>37.700000000000003</v>
      </c>
      <c r="G103" s="56">
        <f t="shared" si="30"/>
        <v>3.2115171650055374</v>
      </c>
      <c r="H103" s="55">
        <f t="shared" si="31"/>
        <v>2.9000000000000004</v>
      </c>
      <c r="I103" s="159">
        <f t="shared" si="37"/>
        <v>5800.0000000000009</v>
      </c>
      <c r="J103" s="107"/>
      <c r="K103" s="38">
        <f t="shared" si="32"/>
        <v>3</v>
      </c>
      <c r="L103" s="26">
        <f t="shared" si="33"/>
        <v>13</v>
      </c>
      <c r="M103" s="107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</row>
    <row r="104" spans="2:194" s="5" customFormat="1" ht="15" customHeight="1" x14ac:dyDescent="0.2">
      <c r="B104" s="149"/>
      <c r="C104" s="37">
        <f t="shared" si="40"/>
        <v>96</v>
      </c>
      <c r="D104" s="43">
        <f t="shared" si="29"/>
        <v>116.34600000000002</v>
      </c>
      <c r="E104" s="60">
        <f>IFERROR(IF(D103+E103/1000&lt;$R$19,LOOKUP(D103,Futterkurven!$C$6:$D$94),"-"),"-")</f>
        <v>903</v>
      </c>
      <c r="F104" s="43">
        <f>IF(D104&lt;$R$19,LOOKUP($D103,Futterkurven!$C$6:$E$94),"-")</f>
        <v>37.700000000000003</v>
      </c>
      <c r="G104" s="56">
        <f t="shared" si="30"/>
        <v>3.2115171650055374</v>
      </c>
      <c r="H104" s="55">
        <f t="shared" si="31"/>
        <v>2.9000000000000004</v>
      </c>
      <c r="I104" s="159">
        <f t="shared" si="37"/>
        <v>5800.0000000000009</v>
      </c>
      <c r="J104" s="107"/>
      <c r="K104" s="38">
        <f t="shared" si="32"/>
        <v>3</v>
      </c>
      <c r="L104" s="26">
        <f t="shared" si="33"/>
        <v>13</v>
      </c>
      <c r="M104" s="107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</row>
    <row r="105" spans="2:194" s="5" customFormat="1" ht="15" customHeight="1" x14ac:dyDescent="0.2">
      <c r="B105" s="149"/>
      <c r="C105" s="37">
        <f t="shared" si="40"/>
        <v>97</v>
      </c>
      <c r="D105" s="43">
        <f t="shared" ref="D105:D134" si="41">IFERROR(IF(D104+E105/1000&lt;$R$19,D104+E105/1000,"-"),"-")</f>
        <v>117.24900000000002</v>
      </c>
      <c r="E105" s="60">
        <f>IFERROR(IF(D104+E104/1000&lt;$R$19,LOOKUP(D104,Futterkurven!$C$6:$D$94),"-"),"-")</f>
        <v>903</v>
      </c>
      <c r="F105" s="43">
        <f>IF(D105&lt;$R$19,LOOKUP($D104,Futterkurven!$C$6:$E$94),"-")</f>
        <v>37.700000000000003</v>
      </c>
      <c r="G105" s="56">
        <f t="shared" ref="G105:G134" si="42">IFERROR(H105/(E105/1000),"-")</f>
        <v>3.2115171650055374</v>
      </c>
      <c r="H105" s="55">
        <f t="shared" ref="H105:H134" si="43">IFERROR(F105/L105*1000,0)/1000</f>
        <v>2.9000000000000004</v>
      </c>
      <c r="I105" s="159">
        <f t="shared" si="37"/>
        <v>5800.0000000000009</v>
      </c>
      <c r="J105" s="107"/>
      <c r="K105" s="38">
        <f t="shared" ref="K105:K134" si="44">IFERROR(LOOKUP(D105,$R$9:$R$18,$N$9:$N$18),"-")</f>
        <v>3</v>
      </c>
      <c r="L105" s="26">
        <f t="shared" ref="L105:L134" si="45">IFERROR(INDEX($P$9:$P$18,MATCH(K105,$N$9:$N$18,0),1),"-")</f>
        <v>13</v>
      </c>
      <c r="M105" s="107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</row>
    <row r="106" spans="2:194" s="5" customFormat="1" ht="15" customHeight="1" x14ac:dyDescent="0.2">
      <c r="B106" s="150"/>
      <c r="C106" s="37">
        <f t="shared" si="40"/>
        <v>98</v>
      </c>
      <c r="D106" s="43">
        <f t="shared" si="41"/>
        <v>118.15200000000003</v>
      </c>
      <c r="E106" s="60">
        <f>IFERROR(IF(D105+E105/1000&lt;$R$19,LOOKUP(D105,Futterkurven!$C$6:$D$94),"-"),"-")</f>
        <v>903</v>
      </c>
      <c r="F106" s="43">
        <f>IF(D106&lt;$R$19,LOOKUP($D105,Futterkurven!$C$6:$E$94),"-")</f>
        <v>37.700000000000003</v>
      </c>
      <c r="G106" s="56">
        <f t="shared" si="42"/>
        <v>3.2115171650055374</v>
      </c>
      <c r="H106" s="55">
        <f t="shared" si="43"/>
        <v>2.9000000000000004</v>
      </c>
      <c r="I106" s="159">
        <f t="shared" si="37"/>
        <v>5800.0000000000009</v>
      </c>
      <c r="J106" s="107"/>
      <c r="K106" s="38">
        <f t="shared" si="44"/>
        <v>3</v>
      </c>
      <c r="L106" s="26">
        <f t="shared" si="45"/>
        <v>13</v>
      </c>
      <c r="M106" s="107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</row>
    <row r="107" spans="2:194" s="5" customFormat="1" ht="15" customHeight="1" x14ac:dyDescent="0.2">
      <c r="B107" s="148">
        <f t="shared" ref="B107" si="46">B100+1</f>
        <v>15</v>
      </c>
      <c r="C107" s="37">
        <f t="shared" si="40"/>
        <v>99</v>
      </c>
      <c r="D107" s="43">
        <f t="shared" si="41"/>
        <v>119.05500000000004</v>
      </c>
      <c r="E107" s="60">
        <f>IFERROR(IF(D106+E106/1000&lt;$R$19,LOOKUP(D106,Futterkurven!$C$6:$D$94),"-"),"-")</f>
        <v>903</v>
      </c>
      <c r="F107" s="43">
        <f>IF(D107&lt;$R$19,LOOKUP($D106,Futterkurven!$C$6:$E$94),"-")</f>
        <v>37.700000000000003</v>
      </c>
      <c r="G107" s="56">
        <f t="shared" si="42"/>
        <v>3.2115171650055374</v>
      </c>
      <c r="H107" s="55">
        <f t="shared" si="43"/>
        <v>2.9000000000000004</v>
      </c>
      <c r="I107" s="159">
        <f t="shared" si="37"/>
        <v>5800.0000000000009</v>
      </c>
      <c r="J107" s="107"/>
      <c r="K107" s="38">
        <f t="shared" si="44"/>
        <v>3</v>
      </c>
      <c r="L107" s="26">
        <f t="shared" si="45"/>
        <v>13</v>
      </c>
      <c r="M107" s="107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</row>
    <row r="108" spans="2:194" s="5" customFormat="1" ht="15" customHeight="1" x14ac:dyDescent="0.2">
      <c r="B108" s="149"/>
      <c r="C108" s="37">
        <f t="shared" si="40"/>
        <v>100</v>
      </c>
      <c r="D108" s="43">
        <f t="shared" si="41"/>
        <v>119.95800000000004</v>
      </c>
      <c r="E108" s="60">
        <f>IFERROR(IF(D107+E107/1000&lt;$R$19,LOOKUP(D107,Futterkurven!$C$6:$D$94),"-"),"-")</f>
        <v>903</v>
      </c>
      <c r="F108" s="43">
        <f>IF(D108&lt;$R$19,LOOKUP($D107,Futterkurven!$C$6:$E$94),"-")</f>
        <v>37.700000000000003</v>
      </c>
      <c r="G108" s="56">
        <f t="shared" si="42"/>
        <v>3.2115171650055374</v>
      </c>
      <c r="H108" s="55">
        <f t="shared" si="43"/>
        <v>2.9000000000000004</v>
      </c>
      <c r="I108" s="159">
        <f t="shared" si="37"/>
        <v>5800.0000000000009</v>
      </c>
      <c r="J108" s="107"/>
      <c r="K108" s="38">
        <f t="shared" si="44"/>
        <v>3</v>
      </c>
      <c r="L108" s="26">
        <f t="shared" si="45"/>
        <v>13</v>
      </c>
      <c r="M108" s="107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</row>
    <row r="109" spans="2:194" s="5" customFormat="1" ht="15" customHeight="1" x14ac:dyDescent="0.2">
      <c r="B109" s="149"/>
      <c r="C109" s="37" t="str">
        <f t="shared" si="40"/>
        <v/>
      </c>
      <c r="D109" s="43" t="str">
        <f t="shared" si="41"/>
        <v>-</v>
      </c>
      <c r="E109" s="60" t="str">
        <f>IFERROR(IF(D108+E108/1000&lt;$R$19,LOOKUP(D108,Futterkurven!$C$6:$D$94),"-"),"-")</f>
        <v>-</v>
      </c>
      <c r="F109" s="43" t="str">
        <f>IF(D109&lt;$R$19,LOOKUP($D108,Futterkurven!$C$6:$E$94),"-")</f>
        <v>-</v>
      </c>
      <c r="G109" s="56" t="str">
        <f t="shared" si="42"/>
        <v>-</v>
      </c>
      <c r="H109" s="55">
        <f t="shared" si="43"/>
        <v>0</v>
      </c>
      <c r="I109" s="159">
        <f t="shared" si="37"/>
        <v>0</v>
      </c>
      <c r="J109" s="107"/>
      <c r="K109" s="38" t="str">
        <f t="shared" si="44"/>
        <v>-</v>
      </c>
      <c r="L109" s="26" t="str">
        <f t="shared" si="45"/>
        <v>-</v>
      </c>
      <c r="M109" s="107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</row>
    <row r="110" spans="2:194" s="5" customFormat="1" ht="15" customHeight="1" x14ac:dyDescent="0.2">
      <c r="B110" s="149"/>
      <c r="C110" s="37" t="str">
        <f t="shared" si="40"/>
        <v/>
      </c>
      <c r="D110" s="43" t="str">
        <f t="shared" si="41"/>
        <v>-</v>
      </c>
      <c r="E110" s="60" t="str">
        <f>IFERROR(IF(D109+E109/1000&lt;$R$19,LOOKUP(D109,Futterkurven!$C$6:$D$94),"-"),"-")</f>
        <v>-</v>
      </c>
      <c r="F110" s="43" t="str">
        <f>IF(D110&lt;$R$19,LOOKUP($D109,Futterkurven!$C$6:$E$94),"-")</f>
        <v>-</v>
      </c>
      <c r="G110" s="56" t="str">
        <f t="shared" si="42"/>
        <v>-</v>
      </c>
      <c r="H110" s="55">
        <f t="shared" si="43"/>
        <v>0</v>
      </c>
      <c r="I110" s="159">
        <f t="shared" si="37"/>
        <v>0</v>
      </c>
      <c r="J110" s="107"/>
      <c r="K110" s="38" t="str">
        <f t="shared" si="44"/>
        <v>-</v>
      </c>
      <c r="L110" s="26" t="str">
        <f t="shared" si="45"/>
        <v>-</v>
      </c>
      <c r="M110" s="107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</row>
    <row r="111" spans="2:194" s="5" customFormat="1" ht="15" customHeight="1" x14ac:dyDescent="0.2">
      <c r="B111" s="149"/>
      <c r="C111" s="37" t="str">
        <f t="shared" si="40"/>
        <v/>
      </c>
      <c r="D111" s="43" t="str">
        <f t="shared" si="41"/>
        <v>-</v>
      </c>
      <c r="E111" s="60" t="str">
        <f>IFERROR(IF(D110+E110/1000&lt;$R$19,LOOKUP(D110,Futterkurven!$C$6:$D$94),"-"),"-")</f>
        <v>-</v>
      </c>
      <c r="F111" s="43" t="str">
        <f>IF(D111&lt;$R$19,LOOKUP($D110,Futterkurven!$C$6:$E$94),"-")</f>
        <v>-</v>
      </c>
      <c r="G111" s="56" t="str">
        <f t="shared" si="42"/>
        <v>-</v>
      </c>
      <c r="H111" s="55">
        <f t="shared" si="43"/>
        <v>0</v>
      </c>
      <c r="I111" s="159">
        <f t="shared" si="37"/>
        <v>0</v>
      </c>
      <c r="J111" s="107"/>
      <c r="K111" s="38" t="str">
        <f t="shared" si="44"/>
        <v>-</v>
      </c>
      <c r="L111" s="26" t="str">
        <f t="shared" si="45"/>
        <v>-</v>
      </c>
      <c r="M111" s="107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</row>
    <row r="112" spans="2:194" s="5" customFormat="1" ht="15" customHeight="1" x14ac:dyDescent="0.2">
      <c r="B112" s="149"/>
      <c r="C112" s="37" t="str">
        <f t="shared" si="40"/>
        <v/>
      </c>
      <c r="D112" s="43" t="str">
        <f t="shared" si="41"/>
        <v>-</v>
      </c>
      <c r="E112" s="60" t="str">
        <f>IFERROR(IF(D111+E111/1000&lt;$R$19,LOOKUP(D111,Futterkurven!$C$6:$D$94),"-"),"-")</f>
        <v>-</v>
      </c>
      <c r="F112" s="43" t="str">
        <f>IF(D112&lt;$R$19,LOOKUP($D111,Futterkurven!$C$6:$E$94),"-")</f>
        <v>-</v>
      </c>
      <c r="G112" s="56" t="str">
        <f t="shared" si="42"/>
        <v>-</v>
      </c>
      <c r="H112" s="55">
        <f t="shared" si="43"/>
        <v>0</v>
      </c>
      <c r="I112" s="159">
        <f t="shared" si="37"/>
        <v>0</v>
      </c>
      <c r="J112" s="107"/>
      <c r="K112" s="38" t="str">
        <f t="shared" si="44"/>
        <v>-</v>
      </c>
      <c r="L112" s="26" t="str">
        <f t="shared" si="45"/>
        <v>-</v>
      </c>
      <c r="M112" s="107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</row>
    <row r="113" spans="2:194" s="5" customFormat="1" ht="15" customHeight="1" x14ac:dyDescent="0.2">
      <c r="B113" s="150"/>
      <c r="C113" s="37" t="str">
        <f t="shared" si="40"/>
        <v/>
      </c>
      <c r="D113" s="43" t="str">
        <f t="shared" si="41"/>
        <v>-</v>
      </c>
      <c r="E113" s="60" t="str">
        <f>IFERROR(IF(D112+E112/1000&lt;$R$19,LOOKUP(D112,Futterkurven!$C$6:$D$94),"-"),"-")</f>
        <v>-</v>
      </c>
      <c r="F113" s="43" t="str">
        <f>IF(D113&lt;$R$19,LOOKUP($D112,Futterkurven!$C$6:$E$94),"-")</f>
        <v>-</v>
      </c>
      <c r="G113" s="56" t="str">
        <f t="shared" si="42"/>
        <v>-</v>
      </c>
      <c r="H113" s="55">
        <f t="shared" si="43"/>
        <v>0</v>
      </c>
      <c r="I113" s="159">
        <f t="shared" si="37"/>
        <v>0</v>
      </c>
      <c r="J113" s="107"/>
      <c r="K113" s="38" t="str">
        <f t="shared" si="44"/>
        <v>-</v>
      </c>
      <c r="L113" s="26" t="str">
        <f t="shared" si="45"/>
        <v>-</v>
      </c>
      <c r="M113" s="107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</row>
    <row r="114" spans="2:194" s="5" customFormat="1" ht="15" customHeight="1" x14ac:dyDescent="0.2">
      <c r="B114" s="148">
        <f t="shared" ref="B114" si="47">B107+1</f>
        <v>16</v>
      </c>
      <c r="C114" s="37" t="str">
        <f t="shared" si="40"/>
        <v/>
      </c>
      <c r="D114" s="43" t="str">
        <f t="shared" si="41"/>
        <v>-</v>
      </c>
      <c r="E114" s="60" t="str">
        <f>IFERROR(IF(D113+E113/1000&lt;$R$19,LOOKUP(D113,Futterkurven!$C$6:$D$94),"-"),"-")</f>
        <v>-</v>
      </c>
      <c r="F114" s="43" t="str">
        <f>IF(D114&lt;$R$19,LOOKUP($D113,Futterkurven!$C$6:$E$94),"-")</f>
        <v>-</v>
      </c>
      <c r="G114" s="56" t="str">
        <f t="shared" si="42"/>
        <v>-</v>
      </c>
      <c r="H114" s="55">
        <f t="shared" si="43"/>
        <v>0</v>
      </c>
      <c r="I114" s="159">
        <f t="shared" si="37"/>
        <v>0</v>
      </c>
      <c r="J114" s="107"/>
      <c r="K114" s="38" t="str">
        <f t="shared" si="44"/>
        <v>-</v>
      </c>
      <c r="L114" s="26" t="str">
        <f t="shared" si="45"/>
        <v>-</v>
      </c>
      <c r="M114" s="107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</row>
    <row r="115" spans="2:194" s="5" customFormat="1" ht="15" customHeight="1" x14ac:dyDescent="0.2">
      <c r="B115" s="149"/>
      <c r="C115" s="37" t="str">
        <f t="shared" si="40"/>
        <v/>
      </c>
      <c r="D115" s="43" t="str">
        <f t="shared" si="41"/>
        <v>-</v>
      </c>
      <c r="E115" s="60" t="str">
        <f>IFERROR(IF(D114+E114/1000&lt;$R$19,LOOKUP(D114,Futterkurven!$C$6:$D$94),"-"),"-")</f>
        <v>-</v>
      </c>
      <c r="F115" s="43" t="str">
        <f>IF(D115&lt;$R$19,LOOKUP($D114,Futterkurven!$C$6:$E$94),"-")</f>
        <v>-</v>
      </c>
      <c r="G115" s="56" t="str">
        <f t="shared" si="42"/>
        <v>-</v>
      </c>
      <c r="H115" s="55">
        <f t="shared" si="43"/>
        <v>0</v>
      </c>
      <c r="I115" s="159">
        <f t="shared" si="37"/>
        <v>0</v>
      </c>
      <c r="J115" s="107"/>
      <c r="K115" s="38" t="str">
        <f t="shared" si="44"/>
        <v>-</v>
      </c>
      <c r="L115" s="26" t="str">
        <f t="shared" si="45"/>
        <v>-</v>
      </c>
      <c r="M115" s="107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</row>
    <row r="116" spans="2:194" s="5" customFormat="1" ht="15" customHeight="1" x14ac:dyDescent="0.2">
      <c r="B116" s="149"/>
      <c r="C116" s="37" t="str">
        <f t="shared" si="40"/>
        <v/>
      </c>
      <c r="D116" s="43" t="str">
        <f t="shared" si="41"/>
        <v>-</v>
      </c>
      <c r="E116" s="60" t="str">
        <f>IFERROR(IF(D115+E115/1000&lt;$R$19,LOOKUP(D115,Futterkurven!$C$6:$D$94),"-"),"-")</f>
        <v>-</v>
      </c>
      <c r="F116" s="43" t="str">
        <f>IF(D116&lt;$R$19,LOOKUP($D115,Futterkurven!$C$6:$E$94),"-")</f>
        <v>-</v>
      </c>
      <c r="G116" s="56" t="str">
        <f t="shared" si="42"/>
        <v>-</v>
      </c>
      <c r="H116" s="55">
        <f t="shared" si="43"/>
        <v>0</v>
      </c>
      <c r="I116" s="159">
        <f t="shared" si="37"/>
        <v>0</v>
      </c>
      <c r="J116" s="107"/>
      <c r="K116" s="38" t="str">
        <f t="shared" si="44"/>
        <v>-</v>
      </c>
      <c r="L116" s="26" t="str">
        <f t="shared" si="45"/>
        <v>-</v>
      </c>
      <c r="M116" s="107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</row>
    <row r="117" spans="2:194" s="5" customFormat="1" ht="15" customHeight="1" x14ac:dyDescent="0.2">
      <c r="B117" s="149"/>
      <c r="C117" s="37" t="str">
        <f t="shared" si="40"/>
        <v/>
      </c>
      <c r="D117" s="43" t="str">
        <f t="shared" si="41"/>
        <v>-</v>
      </c>
      <c r="E117" s="60" t="str">
        <f>IFERROR(IF(D116+E116/1000&lt;$R$19,LOOKUP(D116,Futterkurven!$C$6:$D$94),"-"),"-")</f>
        <v>-</v>
      </c>
      <c r="F117" s="43" t="str">
        <f>IF(D117&lt;$R$19,LOOKUP($D116,Futterkurven!$C$6:$E$94),"-")</f>
        <v>-</v>
      </c>
      <c r="G117" s="56" t="str">
        <f t="shared" si="42"/>
        <v>-</v>
      </c>
      <c r="H117" s="55">
        <f t="shared" si="43"/>
        <v>0</v>
      </c>
      <c r="I117" s="159">
        <f t="shared" si="37"/>
        <v>0</v>
      </c>
      <c r="J117" s="107"/>
      <c r="K117" s="38" t="str">
        <f t="shared" si="44"/>
        <v>-</v>
      </c>
      <c r="L117" s="26" t="str">
        <f t="shared" si="45"/>
        <v>-</v>
      </c>
      <c r="M117" s="107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</row>
    <row r="118" spans="2:194" s="5" customFormat="1" ht="15" customHeight="1" x14ac:dyDescent="0.2">
      <c r="B118" s="149"/>
      <c r="C118" s="37" t="str">
        <f t="shared" si="40"/>
        <v/>
      </c>
      <c r="D118" s="43" t="str">
        <f t="shared" si="41"/>
        <v>-</v>
      </c>
      <c r="E118" s="60" t="str">
        <f>IFERROR(IF(D117+E117/1000&lt;$R$19,LOOKUP(D117,Futterkurven!$C$6:$D$94),"-"),"-")</f>
        <v>-</v>
      </c>
      <c r="F118" s="43" t="str">
        <f>IF(D118&lt;$R$19,LOOKUP($D117,Futterkurven!$C$6:$E$94),"-")</f>
        <v>-</v>
      </c>
      <c r="G118" s="56" t="str">
        <f t="shared" si="42"/>
        <v>-</v>
      </c>
      <c r="H118" s="55">
        <f t="shared" si="43"/>
        <v>0</v>
      </c>
      <c r="I118" s="159">
        <f t="shared" si="37"/>
        <v>0</v>
      </c>
      <c r="J118" s="107"/>
      <c r="K118" s="38" t="str">
        <f t="shared" si="44"/>
        <v>-</v>
      </c>
      <c r="L118" s="26" t="str">
        <f t="shared" si="45"/>
        <v>-</v>
      </c>
      <c r="M118" s="107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</row>
    <row r="119" spans="2:194" s="5" customFormat="1" ht="15" customHeight="1" x14ac:dyDescent="0.2">
      <c r="B119" s="149"/>
      <c r="C119" s="37" t="str">
        <f t="shared" si="40"/>
        <v/>
      </c>
      <c r="D119" s="43" t="str">
        <f t="shared" si="41"/>
        <v>-</v>
      </c>
      <c r="E119" s="60" t="str">
        <f>IFERROR(IF(D118+E118/1000&lt;$R$19,LOOKUP(D118,Futterkurven!$C$6:$D$94),"-"),"-")</f>
        <v>-</v>
      </c>
      <c r="F119" s="43" t="str">
        <f>IF(D119&lt;$R$19,LOOKUP($D118,Futterkurven!$C$6:$E$94),"-")</f>
        <v>-</v>
      </c>
      <c r="G119" s="56" t="str">
        <f t="shared" si="42"/>
        <v>-</v>
      </c>
      <c r="H119" s="55">
        <f t="shared" si="43"/>
        <v>0</v>
      </c>
      <c r="I119" s="159">
        <f t="shared" si="37"/>
        <v>0</v>
      </c>
      <c r="J119" s="107"/>
      <c r="K119" s="38" t="str">
        <f t="shared" si="44"/>
        <v>-</v>
      </c>
      <c r="L119" s="26" t="str">
        <f t="shared" si="45"/>
        <v>-</v>
      </c>
      <c r="M119" s="107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</row>
    <row r="120" spans="2:194" s="5" customFormat="1" ht="15" customHeight="1" x14ac:dyDescent="0.2">
      <c r="B120" s="150"/>
      <c r="C120" s="37" t="str">
        <f t="shared" si="40"/>
        <v/>
      </c>
      <c r="D120" s="43" t="str">
        <f t="shared" si="41"/>
        <v>-</v>
      </c>
      <c r="E120" s="60" t="str">
        <f>IFERROR(IF(D119+E119/1000&lt;$R$19,LOOKUP(D119,Futterkurven!$C$6:$D$94),"-"),"-")</f>
        <v>-</v>
      </c>
      <c r="F120" s="43" t="str">
        <f>IF(D120&lt;$R$19,LOOKUP($D119,Futterkurven!$C$6:$E$94),"-")</f>
        <v>-</v>
      </c>
      <c r="G120" s="56" t="str">
        <f t="shared" si="42"/>
        <v>-</v>
      </c>
      <c r="H120" s="55">
        <f t="shared" si="43"/>
        <v>0</v>
      </c>
      <c r="I120" s="159">
        <f t="shared" si="37"/>
        <v>0</v>
      </c>
      <c r="J120" s="107"/>
      <c r="K120" s="38" t="str">
        <f t="shared" si="44"/>
        <v>-</v>
      </c>
      <c r="L120" s="26" t="str">
        <f t="shared" si="45"/>
        <v>-</v>
      </c>
      <c r="M120" s="107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</row>
    <row r="121" spans="2:194" s="5" customFormat="1" ht="15" customHeight="1" x14ac:dyDescent="0.2">
      <c r="B121" s="148">
        <f t="shared" ref="B121" si="48">B114+1</f>
        <v>17</v>
      </c>
      <c r="C121" s="37" t="str">
        <f t="shared" si="40"/>
        <v/>
      </c>
      <c r="D121" s="43" t="str">
        <f t="shared" si="41"/>
        <v>-</v>
      </c>
      <c r="E121" s="60" t="str">
        <f>IFERROR(IF(D120+E120/1000&lt;$R$19,LOOKUP(D120,Futterkurven!$C$6:$D$94),"-"),"-")</f>
        <v>-</v>
      </c>
      <c r="F121" s="43" t="str">
        <f>IF(D121&lt;$R$19,LOOKUP($D120,Futterkurven!$C$6:$E$94),"-")</f>
        <v>-</v>
      </c>
      <c r="G121" s="56" t="str">
        <f t="shared" si="42"/>
        <v>-</v>
      </c>
      <c r="H121" s="55">
        <f t="shared" si="43"/>
        <v>0</v>
      </c>
      <c r="I121" s="159">
        <f t="shared" si="37"/>
        <v>0</v>
      </c>
      <c r="J121" s="107"/>
      <c r="K121" s="38" t="str">
        <f t="shared" si="44"/>
        <v>-</v>
      </c>
      <c r="L121" s="26" t="str">
        <f t="shared" si="45"/>
        <v>-</v>
      </c>
      <c r="M121" s="107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</row>
    <row r="122" spans="2:194" s="5" customFormat="1" ht="15" customHeight="1" x14ac:dyDescent="0.2">
      <c r="B122" s="149"/>
      <c r="C122" s="37" t="str">
        <f t="shared" si="40"/>
        <v/>
      </c>
      <c r="D122" s="43" t="str">
        <f t="shared" si="41"/>
        <v>-</v>
      </c>
      <c r="E122" s="60" t="str">
        <f>IFERROR(IF(D121+E121/1000&lt;$R$19,LOOKUP(D121,Futterkurven!$C$6:$D$94),"-"),"-")</f>
        <v>-</v>
      </c>
      <c r="F122" s="43" t="str">
        <f>IF(D122&lt;$R$19,LOOKUP($D121,Futterkurven!$C$6:$E$94),"-")</f>
        <v>-</v>
      </c>
      <c r="G122" s="56" t="str">
        <f t="shared" si="42"/>
        <v>-</v>
      </c>
      <c r="H122" s="55">
        <f t="shared" si="43"/>
        <v>0</v>
      </c>
      <c r="I122" s="159">
        <f t="shared" si="37"/>
        <v>0</v>
      </c>
      <c r="J122" s="107"/>
      <c r="K122" s="38" t="str">
        <f t="shared" si="44"/>
        <v>-</v>
      </c>
      <c r="L122" s="26" t="str">
        <f t="shared" si="45"/>
        <v>-</v>
      </c>
      <c r="M122" s="107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</row>
    <row r="123" spans="2:194" s="5" customFormat="1" ht="15" customHeight="1" x14ac:dyDescent="0.2">
      <c r="B123" s="149"/>
      <c r="C123" s="37" t="str">
        <f t="shared" si="40"/>
        <v/>
      </c>
      <c r="D123" s="43" t="str">
        <f t="shared" si="41"/>
        <v>-</v>
      </c>
      <c r="E123" s="60" t="str">
        <f>IFERROR(IF(D122+E122/1000&lt;$R$19,LOOKUP(D122,Futterkurven!$C$6:$D$94),"-"),"-")</f>
        <v>-</v>
      </c>
      <c r="F123" s="43" t="str">
        <f>IF(D123&lt;$R$19,LOOKUP($D122,Futterkurven!$C$6:$E$94),"-")</f>
        <v>-</v>
      </c>
      <c r="G123" s="56" t="str">
        <f t="shared" si="42"/>
        <v>-</v>
      </c>
      <c r="H123" s="55">
        <f t="shared" si="43"/>
        <v>0</v>
      </c>
      <c r="I123" s="159">
        <f t="shared" si="37"/>
        <v>0</v>
      </c>
      <c r="J123" s="107"/>
      <c r="K123" s="38" t="str">
        <f t="shared" si="44"/>
        <v>-</v>
      </c>
      <c r="L123" s="26" t="str">
        <f t="shared" si="45"/>
        <v>-</v>
      </c>
      <c r="M123" s="107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</row>
    <row r="124" spans="2:194" s="5" customFormat="1" ht="15" customHeight="1" x14ac:dyDescent="0.2">
      <c r="B124" s="149"/>
      <c r="C124" s="37" t="str">
        <f t="shared" si="40"/>
        <v/>
      </c>
      <c r="D124" s="43" t="str">
        <f t="shared" si="41"/>
        <v>-</v>
      </c>
      <c r="E124" s="60" t="str">
        <f>IFERROR(IF(D123+E123/1000&lt;$R$19,LOOKUP(D123,Futterkurven!$C$6:$D$94),"-"),"-")</f>
        <v>-</v>
      </c>
      <c r="F124" s="43" t="str">
        <f>IF(D124&lt;$R$19,LOOKUP($D123,Futterkurven!$C$6:$E$94),"-")</f>
        <v>-</v>
      </c>
      <c r="G124" s="56" t="str">
        <f t="shared" si="42"/>
        <v>-</v>
      </c>
      <c r="H124" s="55">
        <f t="shared" si="43"/>
        <v>0</v>
      </c>
      <c r="I124" s="159">
        <f t="shared" si="37"/>
        <v>0</v>
      </c>
      <c r="J124" s="107"/>
      <c r="K124" s="38" t="str">
        <f t="shared" si="44"/>
        <v>-</v>
      </c>
      <c r="L124" s="26" t="str">
        <f t="shared" si="45"/>
        <v>-</v>
      </c>
      <c r="M124" s="107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</row>
    <row r="125" spans="2:194" s="5" customFormat="1" ht="15" customHeight="1" x14ac:dyDescent="0.2">
      <c r="B125" s="149"/>
      <c r="C125" s="37" t="str">
        <f t="shared" si="40"/>
        <v/>
      </c>
      <c r="D125" s="43" t="str">
        <f t="shared" si="41"/>
        <v>-</v>
      </c>
      <c r="E125" s="60" t="str">
        <f>IFERROR(IF(D124+E124/1000&lt;$R$19,LOOKUP(D124,Futterkurven!$C$6:$D$94),"-"),"-")</f>
        <v>-</v>
      </c>
      <c r="F125" s="43" t="str">
        <f>IF(D125&lt;$R$19,LOOKUP($D124,Futterkurven!$C$6:$E$94),"-")</f>
        <v>-</v>
      </c>
      <c r="G125" s="56" t="str">
        <f t="shared" si="42"/>
        <v>-</v>
      </c>
      <c r="H125" s="55">
        <f t="shared" si="43"/>
        <v>0</v>
      </c>
      <c r="I125" s="159">
        <f t="shared" si="37"/>
        <v>0</v>
      </c>
      <c r="J125" s="107"/>
      <c r="K125" s="38" t="str">
        <f t="shared" si="44"/>
        <v>-</v>
      </c>
      <c r="L125" s="26" t="str">
        <f t="shared" si="45"/>
        <v>-</v>
      </c>
      <c r="M125" s="107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</row>
    <row r="126" spans="2:194" s="5" customFormat="1" ht="15" customHeight="1" x14ac:dyDescent="0.2">
      <c r="B126" s="149"/>
      <c r="C126" s="37" t="str">
        <f t="shared" si="40"/>
        <v/>
      </c>
      <c r="D126" s="43" t="str">
        <f t="shared" si="41"/>
        <v>-</v>
      </c>
      <c r="E126" s="60" t="str">
        <f>IFERROR(IF(D125+E125/1000&lt;$R$19,LOOKUP(D125,Futterkurven!$C$6:$D$94),"-"),"-")</f>
        <v>-</v>
      </c>
      <c r="F126" s="43" t="str">
        <f>IF(D126&lt;$R$19,LOOKUP($D125,Futterkurven!$C$6:$E$94),"-")</f>
        <v>-</v>
      </c>
      <c r="G126" s="56" t="str">
        <f t="shared" si="42"/>
        <v>-</v>
      </c>
      <c r="H126" s="55">
        <f t="shared" si="43"/>
        <v>0</v>
      </c>
      <c r="I126" s="159">
        <f t="shared" si="37"/>
        <v>0</v>
      </c>
      <c r="J126" s="107"/>
      <c r="K126" s="38" t="str">
        <f t="shared" si="44"/>
        <v>-</v>
      </c>
      <c r="L126" s="26" t="str">
        <f t="shared" si="45"/>
        <v>-</v>
      </c>
      <c r="M126" s="107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</row>
    <row r="127" spans="2:194" s="5" customFormat="1" ht="15" customHeight="1" x14ac:dyDescent="0.2">
      <c r="B127" s="150"/>
      <c r="C127" s="37" t="str">
        <f t="shared" si="40"/>
        <v/>
      </c>
      <c r="D127" s="43" t="str">
        <f t="shared" si="41"/>
        <v>-</v>
      </c>
      <c r="E127" s="60" t="str">
        <f>IFERROR(IF(D126+E126/1000&lt;$R$19,LOOKUP(D126,Futterkurven!$C$6:$D$94),"-"),"-")</f>
        <v>-</v>
      </c>
      <c r="F127" s="43" t="str">
        <f>IF(D127&lt;$R$19,LOOKUP($D126,Futterkurven!$C$6:$E$94),"-")</f>
        <v>-</v>
      </c>
      <c r="G127" s="56" t="str">
        <f t="shared" si="42"/>
        <v>-</v>
      </c>
      <c r="H127" s="55">
        <f t="shared" si="43"/>
        <v>0</v>
      </c>
      <c r="I127" s="159">
        <f t="shared" si="37"/>
        <v>0</v>
      </c>
      <c r="J127" s="107"/>
      <c r="K127" s="38" t="str">
        <f t="shared" si="44"/>
        <v>-</v>
      </c>
      <c r="L127" s="26" t="str">
        <f t="shared" si="45"/>
        <v>-</v>
      </c>
      <c r="M127" s="107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</row>
    <row r="128" spans="2:194" s="5" customFormat="1" ht="15" customHeight="1" x14ac:dyDescent="0.2">
      <c r="B128" s="148">
        <f t="shared" ref="B128" si="49">B121+1</f>
        <v>18</v>
      </c>
      <c r="C128" s="37" t="str">
        <f t="shared" si="40"/>
        <v/>
      </c>
      <c r="D128" s="43" t="str">
        <f t="shared" si="41"/>
        <v>-</v>
      </c>
      <c r="E128" s="60" t="str">
        <f>IFERROR(IF(D127+E127/1000&lt;$R$19,LOOKUP(D127,Futterkurven!$C$6:$D$94),"-"),"-")</f>
        <v>-</v>
      </c>
      <c r="F128" s="43" t="str">
        <f>IF(D128&lt;$R$19,LOOKUP($D127,Futterkurven!$C$6:$E$94),"-")</f>
        <v>-</v>
      </c>
      <c r="G128" s="56" t="str">
        <f t="shared" si="42"/>
        <v>-</v>
      </c>
      <c r="H128" s="55">
        <f t="shared" si="43"/>
        <v>0</v>
      </c>
      <c r="I128" s="159">
        <f t="shared" si="37"/>
        <v>0</v>
      </c>
      <c r="J128" s="107"/>
      <c r="K128" s="38" t="str">
        <f t="shared" si="44"/>
        <v>-</v>
      </c>
      <c r="L128" s="26" t="str">
        <f t="shared" si="45"/>
        <v>-</v>
      </c>
      <c r="M128" s="107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</row>
    <row r="129" spans="1:194" s="5" customFormat="1" ht="15" customHeight="1" x14ac:dyDescent="0.2">
      <c r="B129" s="149"/>
      <c r="C129" s="37" t="str">
        <f t="shared" si="40"/>
        <v/>
      </c>
      <c r="D129" s="43" t="str">
        <f t="shared" si="41"/>
        <v>-</v>
      </c>
      <c r="E129" s="60" t="str">
        <f>IFERROR(IF(D128+E128/1000&lt;$R$19,LOOKUP(D128,Futterkurven!$C$6:$D$94),"-"),"-")</f>
        <v>-</v>
      </c>
      <c r="F129" s="43" t="str">
        <f>IF(D129&lt;$R$19,LOOKUP($D128,Futterkurven!$C$6:$E$94),"-")</f>
        <v>-</v>
      </c>
      <c r="G129" s="56" t="str">
        <f t="shared" si="42"/>
        <v>-</v>
      </c>
      <c r="H129" s="55">
        <f t="shared" si="43"/>
        <v>0</v>
      </c>
      <c r="I129" s="159">
        <f t="shared" si="37"/>
        <v>0</v>
      </c>
      <c r="J129" s="107"/>
      <c r="K129" s="38" t="str">
        <f t="shared" si="44"/>
        <v>-</v>
      </c>
      <c r="L129" s="26" t="str">
        <f t="shared" si="45"/>
        <v>-</v>
      </c>
      <c r="M129" s="107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</row>
    <row r="130" spans="1:194" s="5" customFormat="1" ht="15" customHeight="1" x14ac:dyDescent="0.2">
      <c r="B130" s="149"/>
      <c r="C130" s="37" t="str">
        <f t="shared" si="40"/>
        <v/>
      </c>
      <c r="D130" s="43" t="str">
        <f t="shared" si="41"/>
        <v>-</v>
      </c>
      <c r="E130" s="60" t="str">
        <f>IFERROR(IF(D129+E129/1000&lt;$R$19,LOOKUP(D129,Futterkurven!$C$6:$D$94),"-"),"-")</f>
        <v>-</v>
      </c>
      <c r="F130" s="43" t="str">
        <f>IF(D130&lt;$R$19,LOOKUP($D129,Futterkurven!$C$6:$E$94),"-")</f>
        <v>-</v>
      </c>
      <c r="G130" s="56" t="str">
        <f t="shared" si="42"/>
        <v>-</v>
      </c>
      <c r="H130" s="55">
        <f t="shared" si="43"/>
        <v>0</v>
      </c>
      <c r="I130" s="159">
        <f t="shared" si="37"/>
        <v>0</v>
      </c>
      <c r="J130" s="107"/>
      <c r="K130" s="38" t="str">
        <f t="shared" si="44"/>
        <v>-</v>
      </c>
      <c r="L130" s="26" t="str">
        <f t="shared" si="45"/>
        <v>-</v>
      </c>
      <c r="M130" s="107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</row>
    <row r="131" spans="1:194" s="5" customFormat="1" ht="15" customHeight="1" x14ac:dyDescent="0.2">
      <c r="B131" s="149"/>
      <c r="C131" s="37" t="str">
        <f t="shared" si="40"/>
        <v/>
      </c>
      <c r="D131" s="43" t="str">
        <f t="shared" si="41"/>
        <v>-</v>
      </c>
      <c r="E131" s="60" t="str">
        <f>IFERROR(IF(D130+E130/1000&lt;$R$19,LOOKUP(D130,Futterkurven!$C$6:$D$94),"-"),"-")</f>
        <v>-</v>
      </c>
      <c r="F131" s="43" t="str">
        <f>IF(D131&lt;$R$19,LOOKUP($D130,Futterkurven!$C$6:$E$94),"-")</f>
        <v>-</v>
      </c>
      <c r="G131" s="56" t="str">
        <f t="shared" si="42"/>
        <v>-</v>
      </c>
      <c r="H131" s="55">
        <f t="shared" si="43"/>
        <v>0</v>
      </c>
      <c r="I131" s="159">
        <f t="shared" si="37"/>
        <v>0</v>
      </c>
      <c r="J131" s="107"/>
      <c r="K131" s="38" t="str">
        <f t="shared" si="44"/>
        <v>-</v>
      </c>
      <c r="L131" s="26" t="str">
        <f t="shared" si="45"/>
        <v>-</v>
      </c>
      <c r="M131" s="107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</row>
    <row r="132" spans="1:194" s="5" customFormat="1" ht="15" customHeight="1" x14ac:dyDescent="0.2">
      <c r="B132" s="149"/>
      <c r="C132" s="37" t="str">
        <f t="shared" si="40"/>
        <v/>
      </c>
      <c r="D132" s="43" t="str">
        <f t="shared" si="41"/>
        <v>-</v>
      </c>
      <c r="E132" s="60" t="str">
        <f>IFERROR(IF(D131+E131/1000&lt;$R$19,LOOKUP(D131,Futterkurven!$C$6:$D$94),"-"),"-")</f>
        <v>-</v>
      </c>
      <c r="F132" s="43" t="str">
        <f>IF(D132&lt;$R$19,LOOKUP($D131,Futterkurven!$C$6:$E$94),"-")</f>
        <v>-</v>
      </c>
      <c r="G132" s="56" t="str">
        <f t="shared" si="42"/>
        <v>-</v>
      </c>
      <c r="H132" s="55">
        <f t="shared" si="43"/>
        <v>0</v>
      </c>
      <c r="I132" s="159">
        <f t="shared" si="37"/>
        <v>0</v>
      </c>
      <c r="J132" s="107"/>
      <c r="K132" s="38" t="str">
        <f t="shared" si="44"/>
        <v>-</v>
      </c>
      <c r="L132" s="26" t="str">
        <f t="shared" si="45"/>
        <v>-</v>
      </c>
      <c r="M132" s="107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</row>
    <row r="133" spans="1:194" s="5" customFormat="1" ht="15" customHeight="1" x14ac:dyDescent="0.2">
      <c r="B133" s="149"/>
      <c r="C133" s="37" t="str">
        <f t="shared" si="40"/>
        <v/>
      </c>
      <c r="D133" s="43" t="str">
        <f t="shared" si="41"/>
        <v>-</v>
      </c>
      <c r="E133" s="60" t="str">
        <f>IFERROR(IF(D132+E132/1000&lt;$R$19,LOOKUP(D132,Futterkurven!$C$6:$D$94),"-"),"-")</f>
        <v>-</v>
      </c>
      <c r="F133" s="43" t="str">
        <f>IF(D133&lt;$R$19,LOOKUP($D132,Futterkurven!$C$6:$E$94),"-")</f>
        <v>-</v>
      </c>
      <c r="G133" s="56" t="str">
        <f t="shared" si="42"/>
        <v>-</v>
      </c>
      <c r="H133" s="55">
        <f t="shared" si="43"/>
        <v>0</v>
      </c>
      <c r="I133" s="159">
        <f t="shared" si="37"/>
        <v>0</v>
      </c>
      <c r="J133" s="107"/>
      <c r="K133" s="38" t="str">
        <f t="shared" si="44"/>
        <v>-</v>
      </c>
      <c r="L133" s="26" t="str">
        <f t="shared" si="45"/>
        <v>-</v>
      </c>
      <c r="M133" s="107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</row>
    <row r="134" spans="1:194" s="5" customFormat="1" ht="15" customHeight="1" x14ac:dyDescent="0.2">
      <c r="B134" s="150"/>
      <c r="C134" s="37" t="str">
        <f t="shared" si="40"/>
        <v/>
      </c>
      <c r="D134" s="43" t="str">
        <f t="shared" si="41"/>
        <v>-</v>
      </c>
      <c r="E134" s="60" t="str">
        <f>IFERROR(IF(D133+E133/1000&lt;$R$19,LOOKUP(D133,Futterkurven!$C$6:$D$94),"-"),"-")</f>
        <v>-</v>
      </c>
      <c r="F134" s="43" t="str">
        <f>IF(D134&lt;$R$19,LOOKUP($D133,Futterkurven!$C$6:$E$94),"-")</f>
        <v>-</v>
      </c>
      <c r="G134" s="56" t="str">
        <f t="shared" si="42"/>
        <v>-</v>
      </c>
      <c r="H134" s="55">
        <f t="shared" si="43"/>
        <v>0</v>
      </c>
      <c r="I134" s="159">
        <f t="shared" si="37"/>
        <v>0</v>
      </c>
      <c r="J134" s="107"/>
      <c r="K134" s="38" t="str">
        <f t="shared" si="44"/>
        <v>-</v>
      </c>
      <c r="L134" s="26" t="str">
        <f t="shared" si="45"/>
        <v>-</v>
      </c>
      <c r="M134" s="107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</row>
    <row r="135" spans="1:194" s="34" customFormat="1" ht="15" customHeight="1" x14ac:dyDescent="0.2">
      <c r="D135" s="154" t="s">
        <v>69</v>
      </c>
      <c r="M135" s="107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</row>
    <row r="136" spans="1:194" s="34" customFormat="1" ht="15" customHeight="1" x14ac:dyDescent="0.2">
      <c r="B136" s="124"/>
      <c r="C136" s="124"/>
      <c r="D136" s="124"/>
      <c r="E136" s="113"/>
      <c r="F136" s="113"/>
      <c r="G136" s="113"/>
      <c r="H136" s="156"/>
      <c r="I136" s="113"/>
      <c r="J136" s="116"/>
      <c r="M136" s="107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</row>
    <row r="137" spans="1:194" s="97" customFormat="1" ht="15" customHeight="1" x14ac:dyDescent="0.2">
      <c r="C137" s="117"/>
      <c r="D137" s="10"/>
      <c r="E137" s="117"/>
      <c r="F137" s="117"/>
      <c r="G137" s="117"/>
      <c r="H137" s="117"/>
      <c r="I137" s="117"/>
      <c r="J137" s="117"/>
      <c r="K137" s="117"/>
      <c r="M137" s="107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</row>
    <row r="138" spans="1:194" s="34" customFormat="1" ht="30" customHeight="1" x14ac:dyDescent="0.2">
      <c r="A138" s="98"/>
      <c r="B138" s="125"/>
      <c r="C138" s="126"/>
      <c r="D138" s="126"/>
      <c r="E138" s="127"/>
      <c r="F138" s="127"/>
      <c r="G138" s="127"/>
      <c r="H138" s="127"/>
      <c r="I138" s="127"/>
      <c r="J138" s="117"/>
      <c r="K138" s="117"/>
      <c r="L138" s="98"/>
      <c r="M138" s="107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</row>
    <row r="139" spans="1:194" s="108" customFormat="1" ht="30" customHeight="1" x14ac:dyDescent="0.2">
      <c r="A139" s="34"/>
      <c r="B139" s="128"/>
      <c r="C139" s="128"/>
      <c r="D139" s="128"/>
      <c r="E139" s="128"/>
      <c r="F139" s="129"/>
      <c r="G139" s="129"/>
      <c r="H139" s="129"/>
      <c r="I139" s="129"/>
      <c r="J139" s="117"/>
      <c r="K139" s="117"/>
      <c r="L139" s="34"/>
      <c r="M139" s="107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</row>
    <row r="140" spans="1:194" s="108" customFormat="1" ht="30" customHeight="1" x14ac:dyDescent="0.2">
      <c r="A140" s="34"/>
      <c r="B140" s="128"/>
      <c r="C140" s="128"/>
      <c r="D140" s="128"/>
      <c r="E140" s="128"/>
      <c r="F140" s="130"/>
      <c r="G140" s="130"/>
      <c r="H140" s="130"/>
      <c r="I140" s="130"/>
      <c r="J140" s="116"/>
      <c r="K140" s="116"/>
      <c r="L140" s="34"/>
      <c r="M140" s="107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</row>
    <row r="141" spans="1:194" s="108" customFormat="1" ht="30" customHeight="1" x14ac:dyDescent="0.2">
      <c r="A141" s="34"/>
      <c r="B141" s="143"/>
      <c r="C141" s="143"/>
      <c r="D141" s="144"/>
      <c r="E141" s="144"/>
      <c r="F141" s="129"/>
      <c r="G141" s="129"/>
      <c r="H141" s="129"/>
      <c r="I141" s="129"/>
      <c r="J141" s="116"/>
      <c r="K141" s="116"/>
      <c r="L141" s="34"/>
      <c r="M141" s="107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</row>
    <row r="142" spans="1:194" s="108" customFormat="1" ht="30" customHeight="1" x14ac:dyDescent="0.2">
      <c r="A142" s="34"/>
      <c r="F142" s="152"/>
      <c r="G142" s="116"/>
      <c r="H142" s="152"/>
      <c r="I142" s="146"/>
      <c r="J142" s="116"/>
      <c r="K142" s="34"/>
      <c r="L142" s="34"/>
      <c r="M142" s="107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</row>
    <row r="143" spans="1:194" s="108" customFormat="1" ht="30" customHeight="1" x14ac:dyDescent="0.2">
      <c r="A143" s="34"/>
      <c r="F143" s="152"/>
      <c r="G143" s="116"/>
      <c r="H143" s="152"/>
      <c r="I143" s="146"/>
      <c r="J143" s="116"/>
      <c r="L143" s="34"/>
      <c r="M143" s="107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</row>
    <row r="144" spans="1:194" s="108" customFormat="1" ht="30" customHeight="1" x14ac:dyDescent="0.2">
      <c r="A144" s="34"/>
      <c r="F144" s="152"/>
      <c r="G144" s="116"/>
      <c r="H144" s="152"/>
      <c r="I144" s="146"/>
      <c r="J144" s="116"/>
      <c r="L144" s="34"/>
      <c r="M144" s="107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</row>
    <row r="145" spans="1:25" s="108" customFormat="1" ht="30" customHeight="1" x14ac:dyDescent="0.2">
      <c r="A145" s="34"/>
      <c r="F145" s="152"/>
      <c r="G145" s="116"/>
      <c r="H145" s="152"/>
      <c r="I145" s="146"/>
      <c r="J145" s="116"/>
      <c r="L145" s="34"/>
      <c r="M145" s="98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</row>
    <row r="146" spans="1:25" s="108" customFormat="1" ht="30" customHeight="1" x14ac:dyDescent="0.2">
      <c r="A146" s="34"/>
      <c r="F146" s="152"/>
      <c r="G146" s="116"/>
      <c r="H146" s="152"/>
      <c r="I146" s="146"/>
      <c r="J146" s="116"/>
      <c r="L146" s="34"/>
      <c r="M146" s="98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</row>
    <row r="147" spans="1:25" s="108" customFormat="1" ht="30" customHeight="1" x14ac:dyDescent="0.2">
      <c r="A147" s="34"/>
      <c r="F147" s="152"/>
      <c r="G147" s="116"/>
      <c r="H147" s="152"/>
      <c r="I147" s="146"/>
      <c r="J147" s="116"/>
      <c r="L147" s="34"/>
      <c r="M147" s="98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</row>
    <row r="148" spans="1:25" s="108" customFormat="1" ht="30" customHeight="1" x14ac:dyDescent="0.2">
      <c r="A148" s="34"/>
      <c r="F148" s="152"/>
      <c r="G148" s="116"/>
      <c r="H148" s="152"/>
      <c r="I148" s="146"/>
      <c r="J148" s="116"/>
      <c r="M148" s="98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s="108" customFormat="1" ht="33" customHeight="1" x14ac:dyDescent="0.2">
      <c r="A149" s="34"/>
      <c r="D149" s="95"/>
      <c r="E149" s="152"/>
      <c r="F149" s="152"/>
      <c r="G149" s="116"/>
      <c r="H149" s="152"/>
      <c r="I149" s="146"/>
      <c r="J149" s="116"/>
      <c r="K149" s="34"/>
      <c r="L149" s="34"/>
      <c r="M149" s="3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</row>
    <row r="150" spans="1:25" s="108" customFormat="1" ht="15" customHeight="1" x14ac:dyDescent="0.2">
      <c r="A150" s="34"/>
      <c r="F150" s="152"/>
      <c r="G150" s="116"/>
      <c r="H150" s="152"/>
      <c r="I150" s="146"/>
      <c r="J150" s="116"/>
      <c r="K150" s="34"/>
      <c r="L150" s="34"/>
      <c r="M150" s="3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</row>
    <row r="151" spans="1:25" s="108" customFormat="1" ht="15" customHeight="1" x14ac:dyDescent="0.2">
      <c r="A151" s="34"/>
      <c r="F151" s="152"/>
      <c r="G151" s="116"/>
      <c r="H151" s="152"/>
      <c r="I151" s="146"/>
      <c r="J151" s="116"/>
      <c r="K151" s="34"/>
      <c r="L151" s="34"/>
      <c r="M151" s="3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</row>
    <row r="152" spans="1:25" s="108" customFormat="1" ht="15" customHeight="1" x14ac:dyDescent="0.2">
      <c r="A152" s="34"/>
      <c r="F152" s="152"/>
      <c r="G152" s="116"/>
      <c r="H152" s="152"/>
      <c r="I152" s="146"/>
      <c r="J152" s="116"/>
      <c r="K152" s="34"/>
      <c r="L152" s="34"/>
      <c r="M152" s="3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</row>
    <row r="153" spans="1:25" s="108" customFormat="1" ht="15" customHeight="1" x14ac:dyDescent="0.2">
      <c r="A153" s="34"/>
      <c r="F153" s="152"/>
      <c r="G153" s="116"/>
      <c r="H153" s="152"/>
      <c r="I153" s="146"/>
      <c r="J153" s="116"/>
      <c r="K153" s="34"/>
      <c r="L153" s="34"/>
      <c r="M153" s="3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</row>
    <row r="154" spans="1:25" s="108" customFormat="1" ht="15" customHeight="1" x14ac:dyDescent="0.2">
      <c r="A154" s="34"/>
      <c r="F154" s="152"/>
      <c r="G154" s="116"/>
      <c r="H154" s="152"/>
      <c r="I154" s="146"/>
      <c r="J154" s="116"/>
      <c r="K154" s="34"/>
      <c r="L154" s="34"/>
      <c r="M154" s="3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</row>
    <row r="155" spans="1:25" s="108" customFormat="1" ht="15" customHeight="1" x14ac:dyDescent="0.2">
      <c r="A155" s="34"/>
      <c r="F155" s="152"/>
      <c r="G155" s="116"/>
      <c r="H155" s="152"/>
      <c r="I155" s="146"/>
      <c r="J155" s="116"/>
      <c r="K155" s="34"/>
      <c r="L155" s="34"/>
      <c r="M155" s="3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</row>
    <row r="156" spans="1:25" s="108" customFormat="1" ht="15" customHeight="1" x14ac:dyDescent="0.2">
      <c r="A156" s="34"/>
      <c r="F156" s="152"/>
      <c r="G156" s="116"/>
      <c r="H156" s="152"/>
      <c r="I156" s="146"/>
      <c r="J156" s="116"/>
      <c r="K156" s="34"/>
      <c r="L156" s="34"/>
      <c r="M156" s="3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</row>
    <row r="157" spans="1:25" s="108" customFormat="1" ht="15" customHeight="1" x14ac:dyDescent="0.2">
      <c r="A157" s="34"/>
      <c r="F157" s="152"/>
      <c r="G157" s="116"/>
      <c r="H157" s="152"/>
      <c r="I157" s="146"/>
      <c r="J157" s="116"/>
      <c r="K157" s="34"/>
      <c r="L157" s="34"/>
      <c r="M157" s="3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</row>
    <row r="158" spans="1:25" s="108" customFormat="1" ht="15" customHeight="1" x14ac:dyDescent="0.2">
      <c r="A158" s="34"/>
      <c r="F158" s="152"/>
      <c r="G158" s="116"/>
      <c r="H158" s="152"/>
      <c r="I158" s="146"/>
      <c r="J158" s="116"/>
      <c r="K158" s="34"/>
      <c r="L158" s="34"/>
      <c r="M158" s="3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</row>
    <row r="159" spans="1:25" s="108" customFormat="1" ht="15" customHeight="1" x14ac:dyDescent="0.2">
      <c r="A159" s="34"/>
      <c r="F159" s="152"/>
      <c r="G159" s="116"/>
      <c r="H159" s="152"/>
      <c r="I159" s="146"/>
      <c r="J159" s="116"/>
      <c r="K159" s="34"/>
      <c r="L159" s="34"/>
      <c r="M159" s="3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</row>
    <row r="160" spans="1:25" s="108" customFormat="1" ht="15" customHeight="1" x14ac:dyDescent="0.2">
      <c r="A160" s="34"/>
      <c r="F160" s="152"/>
      <c r="G160" s="116"/>
      <c r="H160" s="152"/>
      <c r="I160" s="146"/>
      <c r="J160" s="116"/>
      <c r="K160" s="34"/>
      <c r="L160" s="34"/>
      <c r="M160" s="3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</row>
    <row r="161" spans="1:25" s="108" customFormat="1" ht="15" customHeight="1" x14ac:dyDescent="0.2">
      <c r="A161" s="34"/>
      <c r="F161" s="152"/>
      <c r="G161" s="116"/>
      <c r="H161" s="152"/>
      <c r="I161" s="146"/>
      <c r="J161" s="116"/>
      <c r="K161" s="34"/>
      <c r="L161" s="34"/>
      <c r="M161" s="3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</row>
    <row r="162" spans="1:25" s="108" customFormat="1" ht="15" customHeight="1" x14ac:dyDescent="0.2">
      <c r="A162" s="34"/>
      <c r="B162" s="152"/>
      <c r="C162" s="152"/>
      <c r="D162" s="95"/>
      <c r="E162" s="152"/>
      <c r="F162" s="152"/>
      <c r="G162" s="116"/>
      <c r="H162" s="152"/>
      <c r="I162" s="146"/>
      <c r="J162" s="116"/>
      <c r="K162" s="34"/>
      <c r="L162" s="34"/>
      <c r="M162" s="3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</row>
    <row r="163" spans="1:25" s="108" customFormat="1" ht="15" customHeight="1" x14ac:dyDescent="0.2">
      <c r="A163" s="34"/>
      <c r="B163" s="152"/>
      <c r="C163" s="152"/>
      <c r="D163" s="95"/>
      <c r="E163" s="152"/>
      <c r="F163" s="152"/>
      <c r="G163" s="116"/>
      <c r="H163" s="152"/>
      <c r="I163" s="146"/>
      <c r="J163" s="116"/>
      <c r="K163" s="34"/>
      <c r="L163" s="34"/>
      <c r="M163" s="3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</row>
    <row r="164" spans="1:25" s="108" customFormat="1" ht="15" customHeight="1" x14ac:dyDescent="0.2">
      <c r="A164" s="34"/>
      <c r="B164" s="152"/>
      <c r="C164" s="152"/>
      <c r="D164" s="95"/>
      <c r="E164" s="152"/>
      <c r="F164" s="152"/>
      <c r="G164" s="116"/>
      <c r="H164" s="152"/>
      <c r="I164" s="146"/>
      <c r="J164" s="116"/>
      <c r="K164" s="34"/>
      <c r="L164" s="34"/>
      <c r="M164" s="3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</row>
    <row r="165" spans="1:25" s="108" customFormat="1" ht="15" customHeight="1" x14ac:dyDescent="0.2">
      <c r="A165" s="34"/>
      <c r="B165" s="152"/>
      <c r="C165" s="152"/>
      <c r="D165" s="95"/>
      <c r="E165" s="152"/>
      <c r="F165" s="152"/>
      <c r="G165" s="116"/>
      <c r="H165" s="152"/>
      <c r="I165" s="146"/>
      <c r="J165" s="116"/>
      <c r="K165" s="34"/>
      <c r="L165" s="34"/>
      <c r="M165" s="3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</row>
    <row r="166" spans="1:25" s="108" customFormat="1" ht="15" customHeight="1" x14ac:dyDescent="0.2">
      <c r="A166" s="34"/>
      <c r="B166" s="152"/>
      <c r="C166" s="152"/>
      <c r="D166" s="95"/>
      <c r="E166" s="152"/>
      <c r="F166" s="152"/>
      <c r="G166" s="116"/>
      <c r="H166" s="152"/>
      <c r="I166" s="146"/>
      <c r="J166" s="116"/>
      <c r="K166" s="34"/>
      <c r="L166" s="34"/>
      <c r="M166" s="3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</row>
    <row r="167" spans="1:25" s="108" customFormat="1" ht="15" customHeight="1" x14ac:dyDescent="0.2">
      <c r="A167" s="97"/>
      <c r="B167" s="152"/>
      <c r="C167" s="152"/>
      <c r="D167" s="131"/>
      <c r="E167" s="117"/>
      <c r="F167" s="117"/>
      <c r="G167" s="117"/>
      <c r="H167" s="117"/>
      <c r="I167" s="117"/>
      <c r="J167" s="117"/>
      <c r="K167" s="97"/>
      <c r="L167" s="97"/>
      <c r="M167" s="97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</row>
    <row r="168" spans="1:25" s="108" customFormat="1" ht="15" customHeight="1" x14ac:dyDescent="0.2">
      <c r="A168" s="99"/>
      <c r="B168" s="99"/>
      <c r="C168" s="99"/>
      <c r="D168" s="132"/>
      <c r="E168" s="80"/>
      <c r="F168" s="80"/>
      <c r="G168" s="80"/>
      <c r="H168" s="80"/>
      <c r="I168" s="80"/>
      <c r="J168" s="80"/>
      <c r="K168" s="99"/>
      <c r="L168" s="99"/>
      <c r="M168" s="99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</row>
    <row r="169" spans="1:25" s="108" customFormat="1" ht="15" customHeight="1" x14ac:dyDescent="0.2">
      <c r="A169" s="99"/>
      <c r="B169" s="99"/>
      <c r="C169" s="99"/>
      <c r="D169" s="132"/>
      <c r="E169" s="80"/>
      <c r="F169" s="80"/>
      <c r="G169" s="80"/>
      <c r="H169" s="80"/>
      <c r="I169" s="80"/>
      <c r="J169" s="80"/>
      <c r="K169" s="99"/>
      <c r="L169" s="99"/>
      <c r="M169" s="99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</row>
    <row r="170" spans="1:25" s="108" customFormat="1" ht="15" customHeight="1" x14ac:dyDescent="0.2">
      <c r="A170" s="99"/>
      <c r="B170" s="99"/>
      <c r="C170" s="99"/>
      <c r="D170" s="132"/>
      <c r="E170" s="80"/>
      <c r="F170" s="80"/>
      <c r="G170" s="80"/>
      <c r="H170" s="80"/>
      <c r="I170" s="80"/>
      <c r="J170" s="80"/>
      <c r="K170" s="99"/>
      <c r="L170" s="99"/>
      <c r="M170" s="99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</row>
    <row r="171" spans="1:25" s="108" customFormat="1" ht="15" customHeight="1" x14ac:dyDescent="0.2">
      <c r="A171" s="99"/>
      <c r="B171" s="99"/>
      <c r="C171" s="99"/>
      <c r="D171" s="132"/>
      <c r="E171" s="80"/>
      <c r="F171" s="80"/>
      <c r="G171" s="80"/>
      <c r="H171" s="80"/>
      <c r="I171" s="80"/>
      <c r="J171" s="80"/>
      <c r="K171" s="99"/>
      <c r="L171" s="99"/>
      <c r="M171" s="99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</row>
    <row r="172" spans="1:25" s="108" customFormat="1" ht="15" customHeight="1" x14ac:dyDescent="0.2">
      <c r="A172" s="100"/>
      <c r="B172" s="133"/>
      <c r="C172" s="100"/>
      <c r="D172" s="134"/>
      <c r="E172" s="118"/>
      <c r="F172" s="118"/>
      <c r="G172" s="118"/>
      <c r="H172" s="118"/>
      <c r="I172" s="118"/>
      <c r="J172" s="118"/>
      <c r="K172" s="100"/>
      <c r="L172" s="100"/>
      <c r="M172" s="100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</row>
    <row r="173" spans="1:25" s="108" customFormat="1" ht="15" customHeight="1" x14ac:dyDescent="0.2">
      <c r="A173" s="100"/>
      <c r="B173" s="133"/>
      <c r="C173" s="100"/>
      <c r="D173" s="134"/>
      <c r="E173" s="118"/>
      <c r="F173" s="118"/>
      <c r="G173" s="118"/>
      <c r="H173" s="118"/>
      <c r="I173" s="118"/>
      <c r="J173" s="118"/>
      <c r="K173" s="100"/>
      <c r="L173" s="100"/>
      <c r="M173" s="100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</row>
    <row r="174" spans="1:25" s="108" customFormat="1" ht="15" customHeight="1" x14ac:dyDescent="0.2">
      <c r="A174" s="101"/>
      <c r="B174" s="101"/>
      <c r="C174" s="101"/>
      <c r="D174" s="95"/>
      <c r="E174" s="119"/>
      <c r="F174" s="119"/>
      <c r="G174" s="119"/>
      <c r="H174" s="119"/>
      <c r="I174" s="119"/>
      <c r="J174" s="119"/>
      <c r="K174" s="101"/>
      <c r="L174" s="101"/>
      <c r="M174" s="101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</row>
    <row r="175" spans="1:25" s="108" customFormat="1" x14ac:dyDescent="0.2">
      <c r="A175" s="34"/>
      <c r="B175" s="34"/>
      <c r="C175" s="34"/>
      <c r="D175" s="95"/>
      <c r="E175" s="152"/>
      <c r="F175" s="152"/>
      <c r="G175" s="116"/>
      <c r="H175" s="152"/>
      <c r="I175" s="146"/>
      <c r="J175" s="116"/>
      <c r="K175" s="34"/>
      <c r="L175" s="34"/>
      <c r="M175" s="3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</row>
    <row r="176" spans="1:25" s="108" customFormat="1" x14ac:dyDescent="0.2">
      <c r="A176" s="34"/>
      <c r="B176" s="34"/>
      <c r="C176" s="34"/>
      <c r="D176" s="95"/>
      <c r="E176" s="152"/>
      <c r="F176" s="152"/>
      <c r="G176" s="116"/>
      <c r="H176" s="152"/>
      <c r="I176" s="146"/>
      <c r="J176" s="116"/>
      <c r="K176" s="34"/>
      <c r="L176" s="34"/>
      <c r="M176" s="3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</row>
    <row r="177" spans="1:25" s="108" customFormat="1" x14ac:dyDescent="0.2">
      <c r="A177" s="34"/>
      <c r="B177" s="34"/>
      <c r="C177" s="34"/>
      <c r="D177" s="95"/>
      <c r="E177" s="152"/>
      <c r="F177" s="152"/>
      <c r="G177" s="116"/>
      <c r="H177" s="152"/>
      <c r="I177" s="146"/>
      <c r="J177" s="116"/>
      <c r="K177" s="34"/>
      <c r="L177" s="34"/>
      <c r="M177" s="3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</row>
    <row r="178" spans="1:25" s="108" customFormat="1" x14ac:dyDescent="0.2">
      <c r="A178" s="34"/>
      <c r="B178" s="34"/>
      <c r="C178" s="34"/>
      <c r="D178" s="95"/>
      <c r="E178" s="152"/>
      <c r="F178" s="152"/>
      <c r="G178" s="116"/>
      <c r="H178" s="152"/>
      <c r="I178" s="146"/>
      <c r="J178" s="116"/>
      <c r="K178" s="34"/>
      <c r="L178" s="34"/>
      <c r="M178" s="3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</row>
    <row r="179" spans="1:25" s="108" customFormat="1" x14ac:dyDescent="0.2">
      <c r="A179" s="34"/>
      <c r="B179" s="34"/>
      <c r="C179" s="34"/>
      <c r="D179" s="95"/>
      <c r="E179" s="152"/>
      <c r="F179" s="152"/>
      <c r="G179" s="116"/>
      <c r="H179" s="152"/>
      <c r="I179" s="146"/>
      <c r="J179" s="116"/>
      <c r="K179" s="34"/>
      <c r="L179" s="34"/>
      <c r="M179" s="3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</row>
    <row r="180" spans="1:25" s="108" customFormat="1" x14ac:dyDescent="0.2">
      <c r="A180" s="34"/>
      <c r="B180" s="34"/>
      <c r="C180" s="34"/>
      <c r="D180" s="95"/>
      <c r="E180" s="152"/>
      <c r="F180" s="152"/>
      <c r="G180" s="116"/>
      <c r="H180" s="152"/>
      <c r="I180" s="146"/>
      <c r="J180" s="116"/>
      <c r="K180" s="34"/>
      <c r="L180" s="34"/>
      <c r="M180" s="3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</row>
    <row r="181" spans="1:25" s="108" customFormat="1" x14ac:dyDescent="0.2">
      <c r="A181" s="34"/>
      <c r="B181" s="34"/>
      <c r="C181" s="34"/>
      <c r="D181" s="95"/>
      <c r="E181" s="152"/>
      <c r="F181" s="152"/>
      <c r="G181" s="116"/>
      <c r="H181" s="152"/>
      <c r="I181" s="146"/>
      <c r="J181" s="116"/>
      <c r="K181" s="34"/>
      <c r="L181" s="34"/>
      <c r="M181" s="3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</row>
    <row r="182" spans="1:25" s="108" customFormat="1" x14ac:dyDescent="0.2">
      <c r="A182" s="34"/>
      <c r="B182" s="34"/>
      <c r="C182" s="34"/>
      <c r="D182" s="95"/>
      <c r="E182" s="152"/>
      <c r="F182" s="152"/>
      <c r="G182" s="116"/>
      <c r="H182" s="152"/>
      <c r="I182" s="146"/>
      <c r="J182" s="116"/>
      <c r="K182" s="34"/>
      <c r="L182" s="34"/>
      <c r="M182" s="3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</row>
    <row r="183" spans="1:25" s="108" customFormat="1" x14ac:dyDescent="0.2">
      <c r="A183" s="34"/>
      <c r="B183" s="34"/>
      <c r="C183" s="34"/>
      <c r="D183" s="95"/>
      <c r="E183" s="152"/>
      <c r="F183" s="152"/>
      <c r="G183" s="116"/>
      <c r="H183" s="152"/>
      <c r="I183" s="146"/>
      <c r="J183" s="116"/>
      <c r="K183" s="34"/>
      <c r="L183" s="34"/>
      <c r="M183" s="3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</row>
    <row r="184" spans="1:25" s="108" customFormat="1" x14ac:dyDescent="0.2">
      <c r="A184" s="34"/>
      <c r="B184" s="34"/>
      <c r="C184" s="34"/>
      <c r="D184" s="95"/>
      <c r="E184" s="152"/>
      <c r="F184" s="152"/>
      <c r="G184" s="116"/>
      <c r="H184" s="152"/>
      <c r="I184" s="146"/>
      <c r="J184" s="116"/>
      <c r="K184" s="34"/>
      <c r="L184" s="34"/>
      <c r="M184" s="3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</row>
    <row r="185" spans="1:25" s="108" customFormat="1" x14ac:dyDescent="0.2">
      <c r="A185" s="34"/>
      <c r="B185" s="34"/>
      <c r="C185" s="34"/>
      <c r="D185" s="95"/>
      <c r="E185" s="152"/>
      <c r="F185" s="152"/>
      <c r="G185" s="116"/>
      <c r="H185" s="152"/>
      <c r="I185" s="146"/>
      <c r="J185" s="116"/>
      <c r="K185" s="34"/>
      <c r="L185" s="34"/>
      <c r="M185" s="3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</row>
    <row r="186" spans="1:25" s="108" customFormat="1" x14ac:dyDescent="0.2">
      <c r="A186" s="34"/>
      <c r="B186" s="34"/>
      <c r="C186" s="34"/>
      <c r="D186" s="95"/>
      <c r="E186" s="152"/>
      <c r="F186" s="152"/>
      <c r="G186" s="116"/>
      <c r="H186" s="152"/>
      <c r="I186" s="146"/>
      <c r="J186" s="116"/>
      <c r="K186" s="34"/>
      <c r="L186" s="34"/>
      <c r="M186" s="3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</row>
    <row r="187" spans="1:25" s="108" customFormat="1" x14ac:dyDescent="0.2">
      <c r="A187" s="34"/>
      <c r="B187" s="34"/>
      <c r="C187" s="34"/>
      <c r="D187" s="95"/>
      <c r="E187" s="152"/>
      <c r="F187" s="152"/>
      <c r="G187" s="116"/>
      <c r="H187" s="152"/>
      <c r="I187" s="146"/>
      <c r="J187" s="116"/>
      <c r="K187" s="34"/>
      <c r="L187" s="34"/>
      <c r="M187" s="3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</row>
    <row r="188" spans="1:25" s="108" customFormat="1" x14ac:dyDescent="0.2">
      <c r="A188" s="34"/>
      <c r="B188" s="34"/>
      <c r="C188" s="34"/>
      <c r="D188" s="95"/>
      <c r="E188" s="152"/>
      <c r="F188" s="152"/>
      <c r="G188" s="116"/>
      <c r="H188" s="152"/>
      <c r="I188" s="146"/>
      <c r="J188" s="116"/>
      <c r="K188" s="34"/>
      <c r="L188" s="34"/>
      <c r="M188" s="3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</row>
    <row r="189" spans="1:25" s="108" customFormat="1" x14ac:dyDescent="0.2">
      <c r="A189" s="34"/>
      <c r="B189" s="34"/>
      <c r="C189" s="34"/>
      <c r="D189" s="95"/>
      <c r="E189" s="152"/>
      <c r="F189" s="152"/>
      <c r="G189" s="116"/>
      <c r="H189" s="152"/>
      <c r="I189" s="146"/>
      <c r="J189" s="116"/>
      <c r="K189" s="34"/>
      <c r="L189" s="34"/>
      <c r="M189" s="3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</row>
    <row r="190" spans="1:25" s="108" customFormat="1" x14ac:dyDescent="0.2">
      <c r="A190" s="34"/>
      <c r="B190" s="34"/>
      <c r="C190" s="34"/>
      <c r="D190" s="95"/>
      <c r="E190" s="152"/>
      <c r="F190" s="152"/>
      <c r="G190" s="116"/>
      <c r="H190" s="152"/>
      <c r="I190" s="146"/>
      <c r="J190" s="116"/>
      <c r="K190" s="34"/>
      <c r="L190" s="34"/>
      <c r="M190" s="3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</row>
    <row r="191" spans="1:25" s="108" customFormat="1" x14ac:dyDescent="0.2">
      <c r="A191" s="34"/>
      <c r="B191" s="34"/>
      <c r="C191" s="34"/>
      <c r="D191" s="95"/>
      <c r="E191" s="152"/>
      <c r="F191" s="152"/>
      <c r="G191" s="116"/>
      <c r="H191" s="152"/>
      <c r="I191" s="146"/>
      <c r="J191" s="116"/>
      <c r="K191" s="34"/>
      <c r="L191" s="34"/>
      <c r="M191" s="3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</row>
    <row r="192" spans="1:25" s="108" customFormat="1" x14ac:dyDescent="0.2">
      <c r="A192" s="34"/>
      <c r="B192" s="34"/>
      <c r="C192" s="34"/>
      <c r="D192" s="95"/>
      <c r="E192" s="152"/>
      <c r="F192" s="152"/>
      <c r="G192" s="116"/>
      <c r="H192" s="152"/>
      <c r="I192" s="146"/>
      <c r="J192" s="116"/>
      <c r="K192" s="34"/>
      <c r="L192" s="34"/>
      <c r="M192" s="3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</row>
    <row r="193" spans="1:25" s="108" customFormat="1" x14ac:dyDescent="0.2">
      <c r="A193" s="34"/>
      <c r="B193" s="34"/>
      <c r="C193" s="34"/>
      <c r="D193" s="95"/>
      <c r="E193" s="152"/>
      <c r="F193" s="152"/>
      <c r="G193" s="116"/>
      <c r="H193" s="152"/>
      <c r="I193" s="146"/>
      <c r="J193" s="116"/>
      <c r="K193" s="34"/>
      <c r="L193" s="34"/>
      <c r="M193" s="3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</row>
    <row r="194" spans="1:25" s="108" customFormat="1" x14ac:dyDescent="0.2">
      <c r="A194" s="34"/>
      <c r="B194" s="34"/>
      <c r="C194" s="34"/>
      <c r="D194" s="95"/>
      <c r="E194" s="152"/>
      <c r="F194" s="152"/>
      <c r="G194" s="116"/>
      <c r="H194" s="152"/>
      <c r="I194" s="146"/>
      <c r="J194" s="116"/>
      <c r="K194" s="34"/>
      <c r="L194" s="34"/>
      <c r="M194" s="3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</row>
    <row r="195" spans="1:25" s="108" customFormat="1" x14ac:dyDescent="0.2">
      <c r="A195" s="34"/>
      <c r="B195" s="34"/>
      <c r="C195" s="34"/>
      <c r="D195" s="95"/>
      <c r="E195" s="152"/>
      <c r="F195" s="152"/>
      <c r="G195" s="116"/>
      <c r="H195" s="152"/>
      <c r="I195" s="146"/>
      <c r="J195" s="116"/>
      <c r="K195" s="34"/>
      <c r="L195" s="34"/>
      <c r="M195" s="3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</row>
    <row r="196" spans="1:25" s="108" customFormat="1" x14ac:dyDescent="0.2">
      <c r="A196" s="34"/>
      <c r="B196" s="34"/>
      <c r="C196" s="34"/>
      <c r="D196" s="95"/>
      <c r="E196" s="152"/>
      <c r="F196" s="152"/>
      <c r="G196" s="116"/>
      <c r="H196" s="152"/>
      <c r="I196" s="146"/>
      <c r="J196" s="116"/>
      <c r="K196" s="34"/>
      <c r="L196" s="34"/>
      <c r="M196" s="3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</row>
    <row r="197" spans="1:25" s="108" customFormat="1" x14ac:dyDescent="0.2">
      <c r="A197" s="34"/>
      <c r="B197" s="34"/>
      <c r="C197" s="34"/>
      <c r="D197" s="95"/>
      <c r="E197" s="152"/>
      <c r="F197" s="152"/>
      <c r="G197" s="116"/>
      <c r="H197" s="152"/>
      <c r="I197" s="146"/>
      <c r="J197" s="116"/>
      <c r="K197" s="34"/>
      <c r="L197" s="34"/>
      <c r="M197" s="34"/>
      <c r="N197" s="116"/>
      <c r="O197" s="34"/>
      <c r="P197" s="34"/>
      <c r="Q197" s="95"/>
      <c r="R197" s="95"/>
      <c r="S197" s="95"/>
      <c r="T197" s="116"/>
      <c r="U197" s="116"/>
      <c r="V197" s="116"/>
    </row>
    <row r="198" spans="1:25" s="108" customFormat="1" x14ac:dyDescent="0.2">
      <c r="A198" s="34"/>
      <c r="B198" s="34"/>
      <c r="C198" s="34"/>
      <c r="D198" s="95"/>
      <c r="E198" s="152"/>
      <c r="F198" s="152"/>
      <c r="G198" s="116"/>
      <c r="H198" s="152"/>
      <c r="I198" s="146"/>
      <c r="J198" s="116"/>
      <c r="K198" s="34"/>
      <c r="L198" s="34"/>
      <c r="M198" s="34"/>
      <c r="N198" s="116"/>
      <c r="O198" s="34"/>
      <c r="P198" s="34"/>
      <c r="Q198" s="95"/>
      <c r="R198" s="95"/>
      <c r="S198" s="95"/>
      <c r="T198" s="116"/>
      <c r="U198" s="116"/>
      <c r="V198" s="116"/>
    </row>
    <row r="199" spans="1:25" s="108" customFormat="1" x14ac:dyDescent="0.2">
      <c r="A199" s="34"/>
      <c r="B199" s="34"/>
      <c r="C199" s="34"/>
      <c r="D199" s="95"/>
      <c r="E199" s="152"/>
      <c r="F199" s="152"/>
      <c r="G199" s="116"/>
      <c r="H199" s="152"/>
      <c r="I199" s="146"/>
      <c r="J199" s="116"/>
      <c r="K199" s="34"/>
      <c r="L199" s="34"/>
      <c r="M199" s="34"/>
      <c r="N199" s="116"/>
      <c r="O199" s="34"/>
      <c r="P199" s="34"/>
      <c r="Q199" s="95"/>
      <c r="R199" s="95"/>
      <c r="S199" s="95"/>
      <c r="T199" s="116"/>
      <c r="U199" s="116"/>
      <c r="V199" s="116"/>
    </row>
    <row r="200" spans="1:25" s="108" customFormat="1" x14ac:dyDescent="0.2">
      <c r="A200" s="34"/>
      <c r="B200" s="34"/>
      <c r="C200" s="34"/>
      <c r="D200" s="95"/>
      <c r="E200" s="152"/>
      <c r="F200" s="152"/>
      <c r="G200" s="116"/>
      <c r="H200" s="152"/>
      <c r="I200" s="146"/>
      <c r="J200" s="116"/>
      <c r="K200" s="34"/>
      <c r="L200" s="34"/>
      <c r="M200" s="34"/>
      <c r="N200" s="116"/>
      <c r="O200" s="34"/>
      <c r="P200" s="34"/>
      <c r="Q200" s="95"/>
      <c r="R200" s="95"/>
      <c r="S200" s="95"/>
      <c r="T200" s="116"/>
      <c r="U200" s="116"/>
      <c r="V200" s="116"/>
    </row>
    <row r="201" spans="1:25" s="108" customFormat="1" x14ac:dyDescent="0.2">
      <c r="A201" s="34"/>
      <c r="B201" s="34"/>
      <c r="C201" s="34"/>
      <c r="D201" s="95"/>
      <c r="E201" s="152"/>
      <c r="F201" s="152"/>
      <c r="G201" s="116"/>
      <c r="H201" s="152"/>
      <c r="I201" s="146"/>
      <c r="J201" s="116"/>
      <c r="K201" s="34"/>
      <c r="L201" s="34"/>
      <c r="M201" s="34"/>
      <c r="N201" s="116"/>
      <c r="O201" s="34"/>
      <c r="P201" s="34"/>
      <c r="Q201" s="95"/>
      <c r="R201" s="95"/>
      <c r="S201" s="95"/>
      <c r="T201" s="116"/>
      <c r="U201" s="116"/>
      <c r="V201" s="116"/>
    </row>
    <row r="202" spans="1:25" s="108" customFormat="1" x14ac:dyDescent="0.2">
      <c r="A202" s="34"/>
      <c r="B202" s="34"/>
      <c r="C202" s="34"/>
      <c r="D202" s="95"/>
      <c r="E202" s="152"/>
      <c r="F202" s="152"/>
      <c r="G202" s="116"/>
      <c r="H202" s="152"/>
      <c r="I202" s="146"/>
      <c r="J202" s="116"/>
      <c r="K202" s="34"/>
      <c r="L202" s="34"/>
      <c r="M202" s="34"/>
      <c r="N202" s="116"/>
      <c r="O202" s="34"/>
      <c r="P202" s="34"/>
      <c r="Q202" s="95"/>
      <c r="R202" s="95"/>
      <c r="S202" s="95"/>
      <c r="T202" s="116"/>
      <c r="U202" s="116"/>
      <c r="V202" s="116"/>
    </row>
    <row r="203" spans="1:25" s="108" customFormat="1" x14ac:dyDescent="0.2">
      <c r="A203" s="34"/>
      <c r="B203" s="34"/>
      <c r="C203" s="34"/>
      <c r="D203" s="95"/>
      <c r="E203" s="152"/>
      <c r="F203" s="152"/>
      <c r="G203" s="116"/>
      <c r="H203" s="152"/>
      <c r="I203" s="146"/>
      <c r="J203" s="116"/>
      <c r="K203" s="34"/>
      <c r="L203" s="34"/>
      <c r="M203" s="34"/>
      <c r="N203" s="116"/>
      <c r="O203" s="34"/>
      <c r="P203" s="34"/>
      <c r="Q203" s="95"/>
      <c r="R203" s="95"/>
      <c r="S203" s="95"/>
      <c r="T203" s="116"/>
      <c r="U203" s="116"/>
      <c r="V203" s="116"/>
    </row>
    <row r="204" spans="1:25" s="108" customFormat="1" x14ac:dyDescent="0.2">
      <c r="A204" s="34"/>
      <c r="B204" s="34"/>
      <c r="C204" s="34"/>
      <c r="D204" s="95"/>
      <c r="E204" s="152"/>
      <c r="F204" s="152"/>
      <c r="G204" s="116"/>
      <c r="H204" s="152"/>
      <c r="I204" s="146"/>
      <c r="J204" s="116"/>
      <c r="K204" s="34"/>
      <c r="L204" s="34"/>
      <c r="M204" s="34"/>
      <c r="N204" s="116"/>
      <c r="O204" s="34"/>
      <c r="P204" s="34"/>
      <c r="Q204" s="95"/>
      <c r="R204" s="95"/>
      <c r="S204" s="95"/>
      <c r="T204" s="116"/>
      <c r="U204" s="116"/>
      <c r="V204" s="116"/>
    </row>
    <row r="205" spans="1:25" s="108" customFormat="1" x14ac:dyDescent="0.2">
      <c r="A205" s="34"/>
      <c r="B205" s="34"/>
      <c r="C205" s="34"/>
      <c r="D205" s="95"/>
      <c r="E205" s="152"/>
      <c r="F205" s="152"/>
      <c r="G205" s="116"/>
      <c r="H205" s="152"/>
      <c r="I205" s="146"/>
      <c r="J205" s="116"/>
      <c r="K205" s="34"/>
      <c r="L205" s="34"/>
      <c r="M205" s="34"/>
      <c r="N205" s="116"/>
      <c r="O205" s="34"/>
      <c r="P205" s="34"/>
      <c r="Q205" s="95"/>
      <c r="R205" s="95"/>
      <c r="S205" s="95"/>
      <c r="T205" s="116"/>
      <c r="U205" s="116"/>
      <c r="V205" s="116"/>
    </row>
    <row r="206" spans="1:25" s="108" customFormat="1" x14ac:dyDescent="0.2">
      <c r="A206" s="34"/>
      <c r="B206" s="34"/>
      <c r="C206" s="34"/>
      <c r="D206" s="95"/>
      <c r="E206" s="152"/>
      <c r="F206" s="152"/>
      <c r="G206" s="116"/>
      <c r="H206" s="152"/>
      <c r="I206" s="146"/>
      <c r="J206" s="116"/>
      <c r="K206" s="34"/>
      <c r="L206" s="34"/>
      <c r="M206" s="34"/>
      <c r="N206" s="116"/>
      <c r="O206" s="34"/>
      <c r="P206" s="34"/>
      <c r="Q206" s="95"/>
      <c r="R206" s="95"/>
      <c r="S206" s="95"/>
      <c r="T206" s="116"/>
      <c r="U206" s="116"/>
      <c r="V206" s="116"/>
    </row>
    <row r="207" spans="1:25" s="108" customFormat="1" x14ac:dyDescent="0.2">
      <c r="A207" s="34"/>
      <c r="B207" s="34"/>
      <c r="C207" s="34"/>
      <c r="D207" s="95"/>
      <c r="E207" s="152"/>
      <c r="F207" s="152"/>
      <c r="G207" s="116"/>
      <c r="H207" s="152"/>
      <c r="I207" s="146"/>
      <c r="J207" s="116"/>
      <c r="K207" s="34"/>
      <c r="L207" s="34"/>
      <c r="M207" s="34"/>
      <c r="N207" s="116"/>
      <c r="O207" s="34"/>
      <c r="P207" s="34"/>
      <c r="Q207" s="95"/>
      <c r="R207" s="95"/>
      <c r="S207" s="95"/>
      <c r="T207" s="116"/>
      <c r="U207" s="116"/>
      <c r="V207" s="116"/>
    </row>
    <row r="208" spans="1:25" s="108" customFormat="1" x14ac:dyDescent="0.2">
      <c r="A208" s="34"/>
      <c r="B208" s="34"/>
      <c r="C208" s="34"/>
      <c r="D208" s="95"/>
      <c r="E208" s="152"/>
      <c r="F208" s="152"/>
      <c r="G208" s="116"/>
      <c r="H208" s="152"/>
      <c r="I208" s="146"/>
      <c r="J208" s="116"/>
      <c r="K208" s="34"/>
      <c r="L208" s="34"/>
      <c r="M208" s="34"/>
      <c r="N208" s="116"/>
      <c r="O208" s="34"/>
      <c r="P208" s="34"/>
      <c r="Q208" s="95"/>
      <c r="R208" s="95"/>
      <c r="S208" s="95"/>
      <c r="T208" s="116"/>
      <c r="U208" s="116"/>
      <c r="V208" s="116"/>
    </row>
    <row r="209" spans="1:26" s="108" customFormat="1" x14ac:dyDescent="0.2">
      <c r="A209" s="34"/>
      <c r="B209" s="34"/>
      <c r="C209" s="34"/>
      <c r="D209" s="95"/>
      <c r="E209" s="152"/>
      <c r="F209" s="152"/>
      <c r="G209" s="116"/>
      <c r="H209" s="152"/>
      <c r="I209" s="146"/>
      <c r="J209" s="116"/>
      <c r="K209" s="34"/>
      <c r="L209" s="34"/>
      <c r="M209" s="34"/>
      <c r="N209" s="116"/>
      <c r="O209" s="34"/>
      <c r="P209" s="34"/>
      <c r="Q209" s="95"/>
      <c r="R209" s="95"/>
      <c r="S209" s="95"/>
      <c r="T209" s="116"/>
      <c r="U209" s="116"/>
      <c r="V209" s="116"/>
    </row>
    <row r="210" spans="1:26" s="108" customFormat="1" x14ac:dyDescent="0.2">
      <c r="A210" s="34"/>
      <c r="B210" s="34"/>
      <c r="C210" s="34"/>
      <c r="D210" s="95"/>
      <c r="E210" s="152"/>
      <c r="F210" s="152"/>
      <c r="G210" s="116"/>
      <c r="H210" s="152"/>
      <c r="I210" s="146"/>
      <c r="J210" s="116"/>
      <c r="K210" s="34"/>
      <c r="L210" s="34"/>
      <c r="M210" s="34"/>
      <c r="N210" s="116"/>
      <c r="O210" s="34"/>
      <c r="P210" s="34"/>
      <c r="Q210" s="95"/>
      <c r="R210" s="95"/>
      <c r="S210" s="95"/>
      <c r="T210" s="116"/>
      <c r="U210" s="116"/>
      <c r="V210" s="116"/>
    </row>
    <row r="211" spans="1:26" s="108" customFormat="1" x14ac:dyDescent="0.2">
      <c r="A211" s="34"/>
      <c r="B211" s="34"/>
      <c r="C211" s="34"/>
      <c r="D211" s="95"/>
      <c r="E211" s="152"/>
      <c r="F211" s="152"/>
      <c r="G211" s="116"/>
      <c r="H211" s="152"/>
      <c r="I211" s="146"/>
      <c r="J211" s="116"/>
      <c r="K211" s="34"/>
      <c r="L211" s="34"/>
      <c r="M211" s="34"/>
      <c r="N211" s="116"/>
      <c r="O211" s="34"/>
      <c r="P211" s="34"/>
      <c r="Q211" s="95"/>
      <c r="R211" s="95"/>
      <c r="S211" s="95"/>
      <c r="T211" s="116"/>
      <c r="U211" s="116"/>
      <c r="V211" s="116"/>
    </row>
    <row r="212" spans="1:26" s="108" customFormat="1" x14ac:dyDescent="0.2">
      <c r="A212" s="34"/>
      <c r="B212" s="34"/>
      <c r="C212" s="34"/>
      <c r="D212" s="95"/>
      <c r="E212" s="152"/>
      <c r="F212" s="152"/>
      <c r="G212" s="116"/>
      <c r="H212" s="152"/>
      <c r="I212" s="146"/>
      <c r="J212" s="116"/>
      <c r="K212" s="34"/>
      <c r="L212" s="34"/>
      <c r="M212" s="34"/>
      <c r="N212" s="116"/>
      <c r="O212" s="34"/>
      <c r="P212" s="34"/>
      <c r="Q212" s="95"/>
      <c r="R212" s="95"/>
      <c r="S212" s="95"/>
      <c r="T212" s="116"/>
      <c r="U212" s="116"/>
      <c r="V212" s="116"/>
    </row>
    <row r="213" spans="1:26" s="108" customFormat="1" x14ac:dyDescent="0.2">
      <c r="A213" s="34"/>
      <c r="B213" s="34"/>
      <c r="C213" s="34"/>
      <c r="D213" s="95"/>
      <c r="E213" s="152"/>
      <c r="F213" s="152"/>
      <c r="G213" s="116"/>
      <c r="H213" s="152"/>
      <c r="I213" s="146"/>
      <c r="J213" s="116"/>
      <c r="K213" s="34"/>
      <c r="L213" s="34"/>
      <c r="M213" s="34"/>
      <c r="N213" s="116"/>
      <c r="O213" s="34"/>
      <c r="P213" s="34"/>
      <c r="Q213" s="95"/>
      <c r="R213" s="95"/>
      <c r="S213" s="95"/>
      <c r="T213" s="116"/>
      <c r="U213" s="116"/>
      <c r="V213" s="116"/>
    </row>
    <row r="214" spans="1:26" s="108" customFormat="1" x14ac:dyDescent="0.2">
      <c r="A214" s="34"/>
      <c r="B214" s="34"/>
      <c r="C214" s="34"/>
      <c r="D214" s="95"/>
      <c r="E214" s="152"/>
      <c r="F214" s="152"/>
      <c r="G214" s="116"/>
      <c r="H214" s="152"/>
      <c r="I214" s="146"/>
      <c r="J214" s="116"/>
      <c r="K214" s="34"/>
      <c r="L214" s="34"/>
      <c r="M214" s="34"/>
      <c r="N214" s="116"/>
      <c r="O214" s="34"/>
      <c r="P214" s="34"/>
      <c r="Q214" s="95"/>
      <c r="R214" s="95"/>
      <c r="S214" s="95"/>
      <c r="T214" s="116"/>
      <c r="U214" s="116"/>
      <c r="V214" s="116"/>
    </row>
    <row r="215" spans="1:26" s="108" customFormat="1" x14ac:dyDescent="0.2">
      <c r="A215" s="34"/>
      <c r="B215" s="34"/>
      <c r="C215" s="34"/>
      <c r="D215" s="95"/>
      <c r="E215" s="152"/>
      <c r="F215" s="152"/>
      <c r="G215" s="116"/>
      <c r="H215" s="152"/>
      <c r="I215" s="146"/>
      <c r="J215" s="116"/>
      <c r="K215" s="34"/>
      <c r="L215" s="34"/>
      <c r="M215" s="34"/>
      <c r="N215" s="116"/>
      <c r="O215" s="34"/>
      <c r="P215" s="34"/>
      <c r="Q215" s="95"/>
      <c r="R215" s="95"/>
      <c r="S215" s="95"/>
      <c r="T215" s="116"/>
      <c r="U215" s="116"/>
      <c r="V215" s="116"/>
    </row>
    <row r="216" spans="1:26" s="108" customFormat="1" x14ac:dyDescent="0.2">
      <c r="A216" s="34"/>
      <c r="B216" s="34"/>
      <c r="C216" s="34"/>
      <c r="D216" s="95"/>
      <c r="E216" s="152"/>
      <c r="F216" s="152"/>
      <c r="G216" s="116"/>
      <c r="H216" s="152"/>
      <c r="I216" s="146"/>
      <c r="J216" s="116"/>
      <c r="K216" s="34"/>
      <c r="L216" s="34"/>
      <c r="M216" s="34"/>
      <c r="N216" s="116"/>
      <c r="O216" s="34"/>
      <c r="P216" s="34"/>
      <c r="Q216" s="95"/>
      <c r="R216" s="95"/>
      <c r="S216" s="95"/>
      <c r="T216" s="116"/>
      <c r="U216" s="116"/>
      <c r="V216" s="116"/>
    </row>
    <row r="217" spans="1:26" s="108" customFormat="1" x14ac:dyDescent="0.2">
      <c r="A217" s="34"/>
      <c r="B217" s="34"/>
      <c r="C217" s="34"/>
      <c r="D217" s="95"/>
      <c r="E217" s="152"/>
      <c r="F217" s="152"/>
      <c r="G217" s="116"/>
      <c r="H217" s="152"/>
      <c r="I217" s="146"/>
      <c r="J217" s="116"/>
      <c r="K217" s="34"/>
      <c r="L217" s="34"/>
      <c r="M217" s="34"/>
      <c r="N217" s="116"/>
      <c r="O217" s="34"/>
      <c r="P217" s="34"/>
      <c r="Q217" s="95"/>
      <c r="R217" s="95"/>
      <c r="S217" s="95"/>
      <c r="T217" s="116"/>
      <c r="U217" s="116"/>
      <c r="V217" s="116"/>
    </row>
    <row r="218" spans="1:26" s="108" customFormat="1" x14ac:dyDescent="0.2">
      <c r="A218" s="34"/>
      <c r="B218" s="34"/>
      <c r="C218" s="34"/>
      <c r="D218" s="95"/>
      <c r="E218" s="152"/>
      <c r="F218" s="152"/>
      <c r="G218" s="116"/>
      <c r="H218" s="152"/>
      <c r="I218" s="146"/>
      <c r="J218" s="116"/>
      <c r="K218" s="34"/>
      <c r="L218" s="34"/>
      <c r="M218" s="34"/>
      <c r="N218" s="116"/>
      <c r="O218" s="34"/>
      <c r="P218" s="34"/>
      <c r="Q218" s="95"/>
      <c r="R218" s="95"/>
      <c r="S218" s="95"/>
      <c r="T218" s="116"/>
      <c r="U218" s="116"/>
      <c r="V218" s="116"/>
    </row>
    <row r="219" spans="1:26" s="108" customFormat="1" x14ac:dyDescent="0.2">
      <c r="A219" s="34"/>
      <c r="B219" s="34"/>
      <c r="C219" s="34"/>
      <c r="D219" s="95"/>
      <c r="E219" s="152"/>
      <c r="F219" s="152"/>
      <c r="G219" s="116"/>
      <c r="H219" s="152"/>
      <c r="I219" s="146"/>
      <c r="J219" s="116"/>
      <c r="K219" s="34"/>
      <c r="L219" s="34"/>
      <c r="M219" s="34"/>
      <c r="N219" s="116"/>
      <c r="O219" s="34"/>
      <c r="P219" s="34"/>
      <c r="Q219" s="95"/>
      <c r="R219" s="95"/>
      <c r="S219" s="95"/>
      <c r="T219" s="116"/>
      <c r="U219" s="116"/>
      <c r="V219" s="116"/>
    </row>
    <row r="220" spans="1:26" s="108" customFormat="1" x14ac:dyDescent="0.2">
      <c r="A220" s="34"/>
      <c r="B220" s="34"/>
      <c r="C220" s="34"/>
      <c r="D220" s="95"/>
      <c r="E220" s="152"/>
      <c r="F220" s="152"/>
      <c r="G220" s="116"/>
      <c r="H220" s="152"/>
      <c r="I220" s="146"/>
      <c r="J220" s="116"/>
      <c r="K220" s="34"/>
      <c r="L220" s="34"/>
      <c r="M220" s="34"/>
      <c r="N220" s="116"/>
      <c r="O220" s="34"/>
      <c r="P220" s="34"/>
      <c r="Q220" s="95"/>
      <c r="R220" s="95"/>
      <c r="S220" s="95"/>
      <c r="T220" s="116"/>
      <c r="U220" s="116"/>
      <c r="V220" s="116"/>
    </row>
    <row r="221" spans="1:26" s="3" customFormat="1" x14ac:dyDescent="0.2">
      <c r="A221" s="6"/>
      <c r="B221" s="6"/>
      <c r="C221" s="6"/>
      <c r="D221" s="95"/>
      <c r="E221" s="107"/>
      <c r="F221" s="107"/>
      <c r="G221" s="107"/>
      <c r="H221" s="107"/>
      <c r="I221" s="107"/>
      <c r="J221" s="107"/>
      <c r="K221" s="6"/>
      <c r="L221" s="6"/>
      <c r="M221" s="6"/>
      <c r="N221" s="107"/>
      <c r="O221" s="6"/>
      <c r="P221" s="6"/>
      <c r="Q221" s="95"/>
      <c r="R221" s="95"/>
      <c r="S221" s="95"/>
      <c r="T221" s="107"/>
      <c r="U221" s="107"/>
      <c r="V221" s="107"/>
      <c r="Y221" s="109"/>
      <c r="Z221" s="109"/>
    </row>
    <row r="222" spans="1:26" s="3" customFormat="1" x14ac:dyDescent="0.2">
      <c r="A222" s="6"/>
      <c r="B222" s="6"/>
      <c r="C222" s="6"/>
      <c r="D222" s="95"/>
      <c r="E222" s="107"/>
      <c r="F222" s="107"/>
      <c r="G222" s="107"/>
      <c r="H222" s="107"/>
      <c r="I222" s="107"/>
      <c r="J222" s="107"/>
      <c r="K222" s="6"/>
      <c r="L222" s="6"/>
      <c r="M222" s="6"/>
      <c r="N222" s="107"/>
      <c r="O222" s="6"/>
      <c r="P222" s="6"/>
      <c r="Q222" s="95"/>
      <c r="R222" s="95"/>
      <c r="S222" s="95"/>
      <c r="T222" s="107"/>
      <c r="U222" s="107"/>
      <c r="V222" s="107"/>
      <c r="Y222" s="109"/>
      <c r="Z222" s="109"/>
    </row>
    <row r="223" spans="1:26" s="3" customFormat="1" x14ac:dyDescent="0.2">
      <c r="A223" s="6"/>
      <c r="B223" s="6"/>
      <c r="C223" s="6"/>
      <c r="D223" s="95"/>
      <c r="E223" s="107"/>
      <c r="F223" s="107"/>
      <c r="G223" s="107"/>
      <c r="H223" s="107"/>
      <c r="I223" s="107"/>
      <c r="J223" s="107"/>
      <c r="K223" s="6"/>
      <c r="L223" s="6"/>
      <c r="M223" s="6"/>
      <c r="N223" s="107"/>
      <c r="O223" s="6"/>
      <c r="P223" s="6"/>
      <c r="Q223" s="95"/>
      <c r="R223" s="95"/>
      <c r="S223" s="95"/>
      <c r="T223" s="107"/>
      <c r="U223" s="107"/>
      <c r="V223" s="107"/>
      <c r="Y223" s="109"/>
      <c r="Z223" s="109"/>
    </row>
    <row r="224" spans="1:26" s="3" customFormat="1" x14ac:dyDescent="0.2">
      <c r="A224" s="6"/>
      <c r="B224" s="6"/>
      <c r="C224" s="6"/>
      <c r="D224" s="95"/>
      <c r="E224" s="107"/>
      <c r="F224" s="107"/>
      <c r="G224" s="107"/>
      <c r="H224" s="107"/>
      <c r="I224" s="107"/>
      <c r="J224" s="107"/>
      <c r="K224" s="6"/>
      <c r="L224" s="6"/>
      <c r="M224" s="6"/>
      <c r="N224" s="107"/>
      <c r="O224" s="6"/>
      <c r="P224" s="6"/>
      <c r="Q224" s="95"/>
      <c r="R224" s="95"/>
      <c r="S224" s="95"/>
      <c r="T224" s="107"/>
      <c r="U224" s="107"/>
      <c r="V224" s="107"/>
      <c r="Y224" s="109"/>
      <c r="Z224" s="109"/>
    </row>
    <row r="225" spans="1:26" s="3" customFormat="1" x14ac:dyDescent="0.2">
      <c r="A225" s="6"/>
      <c r="B225" s="6"/>
      <c r="C225" s="6"/>
      <c r="D225" s="95"/>
      <c r="E225" s="107"/>
      <c r="F225" s="107"/>
      <c r="G225" s="107"/>
      <c r="H225" s="107"/>
      <c r="I225" s="107"/>
      <c r="J225" s="107"/>
      <c r="K225" s="6"/>
      <c r="L225" s="6"/>
      <c r="M225" s="6"/>
      <c r="N225" s="107"/>
      <c r="O225" s="6"/>
      <c r="P225" s="6"/>
      <c r="Q225" s="95"/>
      <c r="R225" s="95"/>
      <c r="S225" s="95"/>
      <c r="T225" s="107"/>
      <c r="U225" s="107"/>
      <c r="V225" s="107"/>
      <c r="Y225" s="109"/>
      <c r="Z225" s="109"/>
    </row>
    <row r="226" spans="1:26" s="3" customFormat="1" x14ac:dyDescent="0.2">
      <c r="A226" s="6"/>
      <c r="B226" s="6"/>
      <c r="C226" s="6"/>
      <c r="D226" s="95"/>
      <c r="E226" s="107"/>
      <c r="F226" s="107"/>
      <c r="G226" s="107"/>
      <c r="H226" s="107"/>
      <c r="I226" s="107"/>
      <c r="J226" s="107"/>
      <c r="K226" s="6"/>
      <c r="L226" s="6"/>
      <c r="M226" s="6"/>
      <c r="N226" s="107"/>
      <c r="O226" s="6"/>
      <c r="P226" s="6"/>
      <c r="Q226" s="95"/>
      <c r="R226" s="95"/>
      <c r="S226" s="95"/>
      <c r="T226" s="107"/>
      <c r="U226" s="107"/>
      <c r="V226" s="107"/>
      <c r="Y226" s="109"/>
      <c r="Z226" s="109"/>
    </row>
    <row r="227" spans="1:26" s="3" customFormat="1" x14ac:dyDescent="0.2">
      <c r="A227" s="6"/>
      <c r="B227" s="6"/>
      <c r="C227" s="6"/>
      <c r="D227" s="95"/>
      <c r="E227" s="107"/>
      <c r="F227" s="107"/>
      <c r="G227" s="107"/>
      <c r="H227" s="107"/>
      <c r="I227" s="107"/>
      <c r="J227" s="107"/>
      <c r="K227" s="6"/>
      <c r="L227" s="6"/>
      <c r="M227" s="6"/>
      <c r="N227" s="107"/>
      <c r="O227" s="6"/>
      <c r="P227" s="6"/>
      <c r="Q227" s="95"/>
      <c r="R227" s="95"/>
      <c r="S227" s="95"/>
      <c r="T227" s="107"/>
      <c r="U227" s="107"/>
      <c r="V227" s="107"/>
      <c r="Y227" s="109"/>
      <c r="Z227" s="109"/>
    </row>
    <row r="228" spans="1:26" s="3" customFormat="1" x14ac:dyDescent="0.2">
      <c r="A228" s="6"/>
      <c r="B228" s="6"/>
      <c r="C228" s="6"/>
      <c r="D228" s="95"/>
      <c r="E228" s="107"/>
      <c r="F228" s="107"/>
      <c r="G228" s="107"/>
      <c r="H228" s="107"/>
      <c r="I228" s="107"/>
      <c r="J228" s="107"/>
      <c r="K228" s="6"/>
      <c r="L228" s="6"/>
      <c r="M228" s="6"/>
      <c r="N228" s="107"/>
      <c r="O228" s="6"/>
      <c r="P228" s="6"/>
      <c r="Q228" s="95"/>
      <c r="R228" s="95"/>
      <c r="S228" s="95"/>
      <c r="T228" s="107"/>
      <c r="U228" s="107"/>
      <c r="V228" s="107"/>
      <c r="Y228" s="109"/>
      <c r="Z228" s="109"/>
    </row>
    <row r="229" spans="1:26" s="3" customFormat="1" x14ac:dyDescent="0.2">
      <c r="A229" s="6"/>
      <c r="B229" s="6"/>
      <c r="C229" s="6"/>
      <c r="D229" s="95"/>
      <c r="E229" s="107"/>
      <c r="F229" s="107"/>
      <c r="G229" s="107"/>
      <c r="H229" s="107"/>
      <c r="I229" s="107"/>
      <c r="J229" s="107"/>
      <c r="K229" s="6"/>
      <c r="L229" s="6"/>
      <c r="M229" s="6"/>
      <c r="N229" s="107"/>
      <c r="O229" s="6"/>
      <c r="P229" s="6"/>
      <c r="Q229" s="95"/>
      <c r="R229" s="95"/>
      <c r="S229" s="95"/>
      <c r="T229" s="107"/>
      <c r="U229" s="107"/>
      <c r="V229" s="107"/>
      <c r="Y229" s="109"/>
      <c r="Z229" s="109"/>
    </row>
    <row r="230" spans="1:26" s="3" customFormat="1" x14ac:dyDescent="0.2">
      <c r="A230" s="6"/>
      <c r="B230" s="6"/>
      <c r="C230" s="6"/>
      <c r="D230" s="95"/>
      <c r="E230" s="107"/>
      <c r="F230" s="107"/>
      <c r="G230" s="107"/>
      <c r="H230" s="107"/>
      <c r="I230" s="107"/>
      <c r="J230" s="107"/>
      <c r="K230" s="6"/>
      <c r="L230" s="6"/>
      <c r="M230" s="6"/>
      <c r="N230" s="107"/>
      <c r="O230" s="6"/>
      <c r="P230" s="6"/>
      <c r="Q230" s="95"/>
      <c r="R230" s="95"/>
      <c r="S230" s="95"/>
      <c r="T230" s="107"/>
      <c r="U230" s="107"/>
      <c r="V230" s="107"/>
      <c r="Y230" s="109"/>
      <c r="Z230" s="109"/>
    </row>
    <row r="231" spans="1:26" s="3" customFormat="1" x14ac:dyDescent="0.2">
      <c r="A231" s="6"/>
      <c r="B231" s="6"/>
      <c r="C231" s="6"/>
      <c r="D231" s="95"/>
      <c r="E231" s="107"/>
      <c r="F231" s="107"/>
      <c r="G231" s="107"/>
      <c r="H231" s="107"/>
      <c r="I231" s="107"/>
      <c r="J231" s="107"/>
      <c r="K231" s="6"/>
      <c r="L231" s="6"/>
      <c r="M231" s="6"/>
      <c r="N231" s="107"/>
      <c r="O231" s="6"/>
      <c r="P231" s="6"/>
      <c r="Q231" s="95"/>
      <c r="R231" s="95"/>
      <c r="S231" s="95"/>
      <c r="T231" s="107"/>
      <c r="U231" s="107"/>
      <c r="V231" s="107"/>
      <c r="Y231" s="109"/>
      <c r="Z231" s="109"/>
    </row>
    <row r="232" spans="1:26" s="3" customFormat="1" x14ac:dyDescent="0.2">
      <c r="A232" s="6"/>
      <c r="B232" s="6"/>
      <c r="C232" s="6"/>
      <c r="D232" s="95"/>
      <c r="E232" s="107"/>
      <c r="F232" s="107"/>
      <c r="G232" s="107"/>
      <c r="H232" s="107"/>
      <c r="I232" s="107"/>
      <c r="J232" s="107"/>
      <c r="K232" s="6"/>
      <c r="L232" s="6"/>
      <c r="M232" s="6"/>
      <c r="N232" s="107"/>
      <c r="O232" s="6"/>
      <c r="P232" s="6"/>
      <c r="Q232" s="95"/>
      <c r="R232" s="95"/>
      <c r="S232" s="95"/>
      <c r="T232" s="107"/>
      <c r="U232" s="107"/>
      <c r="V232" s="107"/>
      <c r="Y232" s="109"/>
      <c r="Z232" s="109"/>
    </row>
    <row r="233" spans="1:26" s="3" customFormat="1" x14ac:dyDescent="0.2">
      <c r="A233" s="6"/>
      <c r="B233" s="6"/>
      <c r="C233" s="6"/>
      <c r="D233" s="95"/>
      <c r="E233" s="107"/>
      <c r="F233" s="107"/>
      <c r="G233" s="107"/>
      <c r="H233" s="107"/>
      <c r="I233" s="107"/>
      <c r="J233" s="107"/>
      <c r="K233" s="6"/>
      <c r="L233" s="6"/>
      <c r="M233" s="6"/>
      <c r="N233" s="107"/>
      <c r="O233" s="6"/>
      <c r="P233" s="6"/>
      <c r="Q233" s="95"/>
      <c r="R233" s="95"/>
      <c r="S233" s="95"/>
      <c r="T233" s="107"/>
      <c r="U233" s="107"/>
      <c r="V233" s="107"/>
      <c r="Y233" s="109"/>
      <c r="Z233" s="109"/>
    </row>
    <row r="234" spans="1:26" s="3" customFormat="1" x14ac:dyDescent="0.2">
      <c r="A234" s="6"/>
      <c r="B234" s="6"/>
      <c r="C234" s="6"/>
      <c r="D234" s="95"/>
      <c r="E234" s="107"/>
      <c r="F234" s="107"/>
      <c r="G234" s="107"/>
      <c r="H234" s="107"/>
      <c r="I234" s="107"/>
      <c r="J234" s="107"/>
      <c r="K234" s="6"/>
      <c r="L234" s="6"/>
      <c r="M234" s="6"/>
      <c r="N234" s="107"/>
      <c r="O234" s="6"/>
      <c r="P234" s="6"/>
      <c r="Q234" s="95"/>
      <c r="R234" s="95"/>
      <c r="S234" s="95"/>
      <c r="T234" s="107"/>
      <c r="U234" s="107"/>
      <c r="V234" s="107"/>
      <c r="Y234" s="109"/>
      <c r="Z234" s="109"/>
    </row>
    <row r="235" spans="1:26" s="3" customFormat="1" x14ac:dyDescent="0.2">
      <c r="A235" s="6"/>
      <c r="B235" s="6"/>
      <c r="C235" s="6"/>
      <c r="D235" s="95"/>
      <c r="E235" s="107"/>
      <c r="F235" s="107"/>
      <c r="G235" s="107"/>
      <c r="H235" s="107"/>
      <c r="I235" s="107"/>
      <c r="J235" s="107"/>
      <c r="K235" s="6"/>
      <c r="L235" s="6"/>
      <c r="M235" s="6"/>
      <c r="N235" s="107"/>
      <c r="O235" s="6"/>
      <c r="P235" s="6"/>
      <c r="Q235" s="95"/>
      <c r="R235" s="95"/>
      <c r="S235" s="95"/>
      <c r="T235" s="107"/>
      <c r="U235" s="107"/>
      <c r="V235" s="107"/>
      <c r="Y235" s="109"/>
      <c r="Z235" s="109"/>
    </row>
    <row r="236" spans="1:26" s="3" customFormat="1" x14ac:dyDescent="0.2">
      <c r="A236" s="6"/>
      <c r="B236" s="6"/>
      <c r="C236" s="6"/>
      <c r="D236" s="95"/>
      <c r="E236" s="107"/>
      <c r="F236" s="107"/>
      <c r="G236" s="107"/>
      <c r="H236" s="107"/>
      <c r="I236" s="107"/>
      <c r="J236" s="107"/>
      <c r="K236" s="6"/>
      <c r="L236" s="6"/>
      <c r="M236" s="6"/>
      <c r="N236" s="107"/>
      <c r="O236" s="6"/>
      <c r="P236" s="6"/>
      <c r="Q236" s="95"/>
      <c r="R236" s="95"/>
      <c r="S236" s="95"/>
      <c r="T236" s="107"/>
      <c r="U236" s="107"/>
      <c r="V236" s="107"/>
      <c r="Y236" s="109"/>
      <c r="Z236" s="109"/>
    </row>
    <row r="237" spans="1:26" s="3" customFormat="1" x14ac:dyDescent="0.2">
      <c r="A237" s="6"/>
      <c r="B237" s="6"/>
      <c r="C237" s="6"/>
      <c r="D237" s="95"/>
      <c r="E237" s="107"/>
      <c r="F237" s="107"/>
      <c r="G237" s="107"/>
      <c r="H237" s="107"/>
      <c r="I237" s="107"/>
      <c r="J237" s="107"/>
      <c r="K237" s="6"/>
      <c r="L237" s="6"/>
      <c r="M237" s="6"/>
      <c r="N237" s="107"/>
      <c r="O237" s="6"/>
      <c r="P237" s="6"/>
      <c r="Q237" s="95"/>
      <c r="R237" s="95"/>
      <c r="S237" s="95"/>
      <c r="T237" s="107"/>
      <c r="U237" s="107"/>
      <c r="V237" s="107"/>
      <c r="Y237" s="109"/>
      <c r="Z237" s="109"/>
    </row>
    <row r="238" spans="1:26" s="3" customFormat="1" x14ac:dyDescent="0.2">
      <c r="A238" s="6"/>
      <c r="B238" s="6"/>
      <c r="C238" s="6"/>
      <c r="D238" s="95"/>
      <c r="E238" s="107"/>
      <c r="F238" s="107"/>
      <c r="G238" s="107"/>
      <c r="H238" s="107"/>
      <c r="I238" s="107"/>
      <c r="J238" s="107"/>
      <c r="K238" s="6"/>
      <c r="L238" s="6"/>
      <c r="M238" s="6"/>
      <c r="N238" s="107"/>
      <c r="O238" s="6"/>
      <c r="P238" s="6"/>
      <c r="Q238" s="95"/>
      <c r="R238" s="95"/>
      <c r="S238" s="95"/>
      <c r="T238" s="107"/>
      <c r="U238" s="107"/>
      <c r="V238" s="107"/>
      <c r="Y238" s="109"/>
      <c r="Z238" s="109"/>
    </row>
    <row r="239" spans="1:26" s="3" customFormat="1" x14ac:dyDescent="0.2">
      <c r="A239" s="6"/>
      <c r="B239" s="6"/>
      <c r="C239" s="6"/>
      <c r="D239" s="95"/>
      <c r="E239" s="107"/>
      <c r="F239" s="107"/>
      <c r="G239" s="107"/>
      <c r="H239" s="107"/>
      <c r="I239" s="107"/>
      <c r="J239" s="107"/>
      <c r="K239" s="6"/>
      <c r="L239" s="6"/>
      <c r="M239" s="6"/>
      <c r="N239" s="107"/>
      <c r="O239" s="6"/>
      <c r="P239" s="6"/>
      <c r="Q239" s="95"/>
      <c r="R239" s="95"/>
      <c r="S239" s="95"/>
      <c r="T239" s="107"/>
      <c r="U239" s="107"/>
      <c r="V239" s="107"/>
      <c r="Y239" s="109"/>
      <c r="Z239" s="109"/>
    </row>
    <row r="240" spans="1:26" s="3" customFormat="1" x14ac:dyDescent="0.2">
      <c r="A240" s="6"/>
      <c r="B240" s="6"/>
      <c r="C240" s="6"/>
      <c r="D240" s="95"/>
      <c r="E240" s="107"/>
      <c r="F240" s="107"/>
      <c r="G240" s="107"/>
      <c r="H240" s="107"/>
      <c r="I240" s="107"/>
      <c r="J240" s="107"/>
      <c r="K240" s="6"/>
      <c r="L240" s="6"/>
      <c r="M240" s="6"/>
      <c r="N240" s="107"/>
      <c r="O240" s="6"/>
      <c r="P240" s="6"/>
      <c r="Q240" s="95"/>
      <c r="R240" s="95"/>
      <c r="S240" s="95"/>
      <c r="T240" s="107"/>
      <c r="U240" s="107"/>
      <c r="V240" s="107"/>
      <c r="Y240" s="109"/>
      <c r="Z240" s="109"/>
    </row>
    <row r="241" spans="1:26" s="3" customFormat="1" x14ac:dyDescent="0.2">
      <c r="A241" s="6"/>
      <c r="B241" s="6"/>
      <c r="C241" s="6"/>
      <c r="D241" s="95"/>
      <c r="E241" s="107"/>
      <c r="F241" s="107"/>
      <c r="G241" s="107"/>
      <c r="H241" s="107"/>
      <c r="I241" s="107"/>
      <c r="J241" s="107"/>
      <c r="K241" s="6"/>
      <c r="L241" s="6"/>
      <c r="M241" s="6"/>
      <c r="N241" s="107"/>
      <c r="O241" s="6"/>
      <c r="P241" s="6"/>
      <c r="Q241" s="95"/>
      <c r="R241" s="95"/>
      <c r="S241" s="95"/>
      <c r="T241" s="107"/>
      <c r="U241" s="107"/>
      <c r="V241" s="107"/>
      <c r="Y241" s="109"/>
      <c r="Z241" s="109"/>
    </row>
    <row r="242" spans="1:26" s="3" customFormat="1" x14ac:dyDescent="0.2">
      <c r="A242" s="6"/>
      <c r="B242" s="6"/>
      <c r="C242" s="6"/>
      <c r="D242" s="95"/>
      <c r="E242" s="107"/>
      <c r="F242" s="107"/>
      <c r="G242" s="107"/>
      <c r="H242" s="107"/>
      <c r="I242" s="107"/>
      <c r="J242" s="107"/>
      <c r="K242" s="6"/>
      <c r="L242" s="6"/>
      <c r="M242" s="6"/>
      <c r="N242" s="107"/>
      <c r="O242" s="6"/>
      <c r="P242" s="6"/>
      <c r="Q242" s="95"/>
      <c r="R242" s="95"/>
      <c r="S242" s="95"/>
      <c r="T242" s="107"/>
      <c r="U242" s="107"/>
      <c r="V242" s="107"/>
      <c r="Y242" s="109"/>
      <c r="Z242" s="109"/>
    </row>
    <row r="243" spans="1:26" s="3" customFormat="1" x14ac:dyDescent="0.2">
      <c r="A243" s="6"/>
      <c r="B243" s="6"/>
      <c r="C243" s="6"/>
      <c r="D243" s="95"/>
      <c r="E243" s="107"/>
      <c r="F243" s="107"/>
      <c r="G243" s="107"/>
      <c r="H243" s="107"/>
      <c r="I243" s="107"/>
      <c r="J243" s="107"/>
      <c r="K243" s="6"/>
      <c r="L243" s="6"/>
      <c r="M243" s="6"/>
      <c r="N243" s="107"/>
      <c r="O243" s="6"/>
      <c r="P243" s="6"/>
      <c r="Q243" s="95"/>
      <c r="R243" s="95"/>
      <c r="S243" s="95"/>
      <c r="T243" s="107"/>
      <c r="U243" s="107"/>
      <c r="V243" s="107"/>
      <c r="Y243" s="109"/>
      <c r="Z243" s="109"/>
    </row>
    <row r="244" spans="1:26" s="3" customFormat="1" x14ac:dyDescent="0.2">
      <c r="A244" s="6"/>
      <c r="B244" s="6"/>
      <c r="C244" s="6"/>
      <c r="D244" s="95"/>
      <c r="E244" s="107"/>
      <c r="F244" s="107"/>
      <c r="G244" s="107"/>
      <c r="H244" s="107"/>
      <c r="I244" s="107"/>
      <c r="J244" s="107"/>
      <c r="K244" s="6"/>
      <c r="L244" s="6"/>
      <c r="M244" s="6"/>
      <c r="N244" s="107"/>
      <c r="O244" s="6"/>
      <c r="P244" s="6"/>
      <c r="Q244" s="95"/>
      <c r="R244" s="95"/>
      <c r="S244" s="95"/>
      <c r="T244" s="107"/>
      <c r="U244" s="107"/>
      <c r="V244" s="107"/>
      <c r="Y244" s="109"/>
      <c r="Z244" s="109"/>
    </row>
    <row r="245" spans="1:26" s="3" customFormat="1" x14ac:dyDescent="0.2">
      <c r="A245" s="6"/>
      <c r="B245" s="6"/>
      <c r="C245" s="6"/>
      <c r="D245" s="95"/>
      <c r="E245" s="107"/>
      <c r="F245" s="107"/>
      <c r="G245" s="107"/>
      <c r="H245" s="107"/>
      <c r="I245" s="107"/>
      <c r="J245" s="107"/>
      <c r="K245" s="6"/>
      <c r="L245" s="6"/>
      <c r="M245" s="6"/>
      <c r="N245" s="107"/>
      <c r="O245" s="6"/>
      <c r="P245" s="6"/>
      <c r="Q245" s="95"/>
      <c r="R245" s="95"/>
      <c r="S245" s="95"/>
      <c r="T245" s="107"/>
      <c r="U245" s="107"/>
      <c r="V245" s="107"/>
      <c r="Y245" s="109"/>
      <c r="Z245" s="109"/>
    </row>
    <row r="246" spans="1:26" s="3" customFormat="1" x14ac:dyDescent="0.2">
      <c r="A246" s="6"/>
      <c r="B246" s="6"/>
      <c r="C246" s="6"/>
      <c r="D246" s="95"/>
      <c r="E246" s="107"/>
      <c r="F246" s="107"/>
      <c r="G246" s="107"/>
      <c r="H246" s="107"/>
      <c r="I246" s="107"/>
      <c r="J246" s="107"/>
      <c r="K246" s="6"/>
      <c r="L246" s="6"/>
      <c r="M246" s="6"/>
      <c r="N246" s="107"/>
      <c r="O246" s="6"/>
      <c r="P246" s="6"/>
      <c r="Q246" s="95"/>
      <c r="R246" s="95"/>
      <c r="S246" s="95"/>
      <c r="T246" s="107"/>
      <c r="U246" s="107"/>
      <c r="V246" s="107"/>
      <c r="Y246" s="109"/>
      <c r="Z246" s="109"/>
    </row>
    <row r="247" spans="1:26" s="3" customFormat="1" x14ac:dyDescent="0.2">
      <c r="A247" s="6"/>
      <c r="B247" s="6"/>
      <c r="C247" s="6"/>
      <c r="D247" s="95"/>
      <c r="E247" s="107"/>
      <c r="F247" s="107"/>
      <c r="G247" s="107"/>
      <c r="H247" s="107"/>
      <c r="I247" s="107"/>
      <c r="J247" s="107"/>
      <c r="K247" s="6"/>
      <c r="L247" s="6"/>
      <c r="M247" s="6"/>
      <c r="N247" s="107"/>
      <c r="O247" s="6"/>
      <c r="P247" s="6"/>
      <c r="Q247" s="95"/>
      <c r="R247" s="95"/>
      <c r="S247" s="95"/>
      <c r="T247" s="107"/>
      <c r="U247" s="107"/>
      <c r="V247" s="107"/>
      <c r="Y247" s="109"/>
      <c r="Z247" s="109"/>
    </row>
    <row r="248" spans="1:26" s="3" customFormat="1" x14ac:dyDescent="0.2">
      <c r="A248" s="6"/>
      <c r="B248" s="6"/>
      <c r="C248" s="6"/>
      <c r="D248" s="95"/>
      <c r="E248" s="107"/>
      <c r="F248" s="107"/>
      <c r="G248" s="107"/>
      <c r="H248" s="107"/>
      <c r="I248" s="107"/>
      <c r="J248" s="107"/>
      <c r="K248" s="6"/>
      <c r="L248" s="6"/>
      <c r="M248" s="6"/>
      <c r="N248" s="107"/>
      <c r="O248" s="6"/>
      <c r="P248" s="6"/>
      <c r="Q248" s="95"/>
      <c r="R248" s="95"/>
      <c r="S248" s="95"/>
      <c r="T248" s="107"/>
      <c r="U248" s="107"/>
      <c r="V248" s="107"/>
      <c r="Y248" s="109"/>
      <c r="Z248" s="109"/>
    </row>
    <row r="249" spans="1:26" s="3" customFormat="1" x14ac:dyDescent="0.2">
      <c r="A249" s="6"/>
      <c r="B249" s="6"/>
      <c r="C249" s="6"/>
      <c r="D249" s="95"/>
      <c r="E249" s="107"/>
      <c r="F249" s="107"/>
      <c r="G249" s="107"/>
      <c r="H249" s="107"/>
      <c r="I249" s="107"/>
      <c r="J249" s="107"/>
      <c r="K249" s="6"/>
      <c r="L249" s="6"/>
      <c r="M249" s="6"/>
      <c r="N249" s="107"/>
      <c r="O249" s="6"/>
      <c r="P249" s="6"/>
      <c r="Q249" s="95"/>
      <c r="R249" s="95"/>
      <c r="S249" s="95"/>
      <c r="T249" s="107"/>
      <c r="U249" s="107"/>
      <c r="V249" s="107"/>
      <c r="Y249" s="109"/>
      <c r="Z249" s="109"/>
    </row>
    <row r="250" spans="1:26" s="3" customFormat="1" x14ac:dyDescent="0.2">
      <c r="A250" s="6"/>
      <c r="B250" s="6"/>
      <c r="C250" s="6"/>
      <c r="D250" s="95"/>
      <c r="E250" s="107"/>
      <c r="F250" s="107"/>
      <c r="G250" s="107"/>
      <c r="H250" s="107"/>
      <c r="I250" s="107"/>
      <c r="J250" s="107"/>
      <c r="K250" s="6"/>
      <c r="L250" s="6"/>
      <c r="M250" s="6"/>
      <c r="N250" s="107"/>
      <c r="O250" s="6"/>
      <c r="P250" s="6"/>
      <c r="Q250" s="95"/>
      <c r="R250" s="95"/>
      <c r="S250" s="95"/>
      <c r="T250" s="107"/>
      <c r="U250" s="107"/>
      <c r="V250" s="107"/>
      <c r="Y250" s="109"/>
      <c r="Z250" s="109"/>
    </row>
    <row r="251" spans="1:26" s="3" customFormat="1" x14ac:dyDescent="0.2">
      <c r="A251" s="6"/>
      <c r="B251" s="6"/>
      <c r="C251" s="6"/>
      <c r="D251" s="95"/>
      <c r="E251" s="107"/>
      <c r="F251" s="107"/>
      <c r="G251" s="107"/>
      <c r="H251" s="107"/>
      <c r="I251" s="107"/>
      <c r="J251" s="107"/>
      <c r="K251" s="6"/>
      <c r="L251" s="6"/>
      <c r="M251" s="6"/>
      <c r="N251" s="107"/>
      <c r="O251" s="6"/>
      <c r="P251" s="6"/>
      <c r="Q251" s="95"/>
      <c r="R251" s="95"/>
      <c r="S251" s="95"/>
      <c r="T251" s="107"/>
      <c r="U251" s="107"/>
      <c r="V251" s="107"/>
      <c r="Y251" s="109"/>
      <c r="Z251" s="109"/>
    </row>
    <row r="252" spans="1:26" s="3" customFormat="1" x14ac:dyDescent="0.2">
      <c r="A252" s="6"/>
      <c r="B252" s="6"/>
      <c r="C252" s="6"/>
      <c r="D252" s="95"/>
      <c r="E252" s="107"/>
      <c r="F252" s="107"/>
      <c r="G252" s="107"/>
      <c r="H252" s="107"/>
      <c r="I252" s="107"/>
      <c r="J252" s="107"/>
      <c r="K252" s="6"/>
      <c r="L252" s="6"/>
      <c r="M252" s="6"/>
      <c r="N252" s="107"/>
      <c r="O252" s="6"/>
      <c r="P252" s="6"/>
      <c r="Q252" s="95"/>
      <c r="R252" s="95"/>
      <c r="S252" s="95"/>
      <c r="T252" s="107"/>
      <c r="U252" s="107"/>
      <c r="V252" s="107"/>
      <c r="Y252" s="109"/>
      <c r="Z252" s="109"/>
    </row>
    <row r="253" spans="1:26" s="3" customFormat="1" x14ac:dyDescent="0.2">
      <c r="A253" s="6"/>
      <c r="B253" s="6"/>
      <c r="C253" s="6"/>
      <c r="D253" s="95"/>
      <c r="E253" s="107"/>
      <c r="F253" s="107"/>
      <c r="G253" s="107"/>
      <c r="H253" s="107"/>
      <c r="I253" s="107"/>
      <c r="J253" s="107"/>
      <c r="K253" s="6"/>
      <c r="L253" s="6"/>
      <c r="M253" s="6"/>
      <c r="N253" s="107"/>
      <c r="O253" s="6"/>
      <c r="P253" s="6"/>
      <c r="Q253" s="95"/>
      <c r="R253" s="95"/>
      <c r="S253" s="95"/>
      <c r="T253" s="107"/>
      <c r="U253" s="107"/>
      <c r="V253" s="107"/>
      <c r="Y253" s="109"/>
      <c r="Z253" s="109"/>
    </row>
    <row r="254" spans="1:26" s="3" customFormat="1" x14ac:dyDescent="0.2">
      <c r="A254" s="6"/>
      <c r="B254" s="6"/>
      <c r="C254" s="6"/>
      <c r="D254" s="95"/>
      <c r="E254" s="107"/>
      <c r="F254" s="107"/>
      <c r="G254" s="107"/>
      <c r="H254" s="107"/>
      <c r="I254" s="107"/>
      <c r="J254" s="107"/>
      <c r="K254" s="6"/>
      <c r="L254" s="6"/>
      <c r="M254" s="6"/>
      <c r="N254" s="107"/>
      <c r="O254" s="6"/>
      <c r="P254" s="6"/>
      <c r="Q254" s="95"/>
      <c r="R254" s="95"/>
      <c r="S254" s="95"/>
      <c r="T254" s="107"/>
      <c r="U254" s="107"/>
      <c r="V254" s="107"/>
      <c r="Y254" s="109"/>
      <c r="Z254" s="109"/>
    </row>
    <row r="255" spans="1:26" s="3" customFormat="1" x14ac:dyDescent="0.2">
      <c r="A255" s="6"/>
      <c r="B255" s="6"/>
      <c r="C255" s="6"/>
      <c r="D255" s="95"/>
      <c r="E255" s="107"/>
      <c r="F255" s="107"/>
      <c r="G255" s="107"/>
      <c r="H255" s="107"/>
      <c r="I255" s="107"/>
      <c r="J255" s="107"/>
      <c r="K255" s="6"/>
      <c r="L255" s="6"/>
      <c r="M255" s="6"/>
      <c r="N255" s="107"/>
      <c r="O255" s="6"/>
      <c r="P255" s="6"/>
      <c r="Q255" s="95"/>
      <c r="R255" s="95"/>
      <c r="S255" s="95"/>
      <c r="T255" s="107"/>
      <c r="U255" s="107"/>
      <c r="V255" s="107"/>
      <c r="Y255" s="109"/>
      <c r="Z255" s="109"/>
    </row>
    <row r="256" spans="1:26" s="3" customFormat="1" x14ac:dyDescent="0.2">
      <c r="A256" s="6"/>
      <c r="B256" s="6"/>
      <c r="C256" s="6"/>
      <c r="D256" s="95"/>
      <c r="E256" s="107"/>
      <c r="F256" s="107"/>
      <c r="G256" s="107"/>
      <c r="H256" s="107"/>
      <c r="I256" s="107"/>
      <c r="J256" s="107"/>
      <c r="K256" s="6"/>
      <c r="L256" s="6"/>
      <c r="M256" s="6"/>
      <c r="N256" s="107"/>
      <c r="O256" s="6"/>
      <c r="P256" s="6"/>
      <c r="Q256" s="95"/>
      <c r="R256" s="95"/>
      <c r="S256" s="95"/>
      <c r="T256" s="107"/>
      <c r="U256" s="107"/>
      <c r="V256" s="107"/>
      <c r="Y256" s="109"/>
      <c r="Z256" s="109"/>
    </row>
    <row r="257" spans="1:26" s="3" customFormat="1" x14ac:dyDescent="0.2">
      <c r="A257" s="6"/>
      <c r="B257" s="6"/>
      <c r="C257" s="6"/>
      <c r="D257" s="95"/>
      <c r="E257" s="107"/>
      <c r="F257" s="107"/>
      <c r="G257" s="107"/>
      <c r="H257" s="107"/>
      <c r="I257" s="107"/>
      <c r="J257" s="107"/>
      <c r="K257" s="6"/>
      <c r="L257" s="6"/>
      <c r="M257" s="6"/>
      <c r="N257" s="107"/>
      <c r="O257" s="6"/>
      <c r="P257" s="6"/>
      <c r="Q257" s="95"/>
      <c r="R257" s="95"/>
      <c r="S257" s="95"/>
      <c r="T257" s="107"/>
      <c r="U257" s="107"/>
      <c r="V257" s="107"/>
      <c r="Y257" s="109"/>
      <c r="Z257" s="109"/>
    </row>
    <row r="258" spans="1:26" s="3" customFormat="1" x14ac:dyDescent="0.2">
      <c r="A258" s="6"/>
      <c r="B258" s="6"/>
      <c r="C258" s="6"/>
      <c r="D258" s="95"/>
      <c r="E258" s="107"/>
      <c r="F258" s="107"/>
      <c r="G258" s="107"/>
      <c r="H258" s="107"/>
      <c r="I258" s="107"/>
      <c r="J258" s="107"/>
      <c r="K258" s="6"/>
      <c r="L258" s="6"/>
      <c r="M258" s="6"/>
      <c r="N258" s="107"/>
      <c r="O258" s="6"/>
      <c r="P258" s="6"/>
      <c r="Q258" s="95"/>
      <c r="R258" s="95"/>
      <c r="S258" s="95"/>
      <c r="T258" s="107"/>
      <c r="U258" s="107"/>
      <c r="V258" s="107"/>
      <c r="Y258" s="109"/>
      <c r="Z258" s="109"/>
    </row>
    <row r="259" spans="1:26" s="3" customFormat="1" x14ac:dyDescent="0.2">
      <c r="A259" s="6"/>
      <c r="B259" s="6"/>
      <c r="C259" s="6"/>
      <c r="D259" s="95"/>
      <c r="E259" s="107"/>
      <c r="F259" s="107"/>
      <c r="G259" s="107"/>
      <c r="H259" s="107"/>
      <c r="I259" s="107"/>
      <c r="J259" s="107"/>
      <c r="K259" s="6"/>
      <c r="L259" s="6"/>
      <c r="M259" s="6"/>
      <c r="N259" s="107"/>
      <c r="O259" s="6"/>
      <c r="P259" s="6"/>
      <c r="Q259" s="95"/>
      <c r="R259" s="95"/>
      <c r="S259" s="95"/>
      <c r="T259" s="107"/>
      <c r="U259" s="107"/>
      <c r="V259" s="107"/>
      <c r="Y259" s="109"/>
      <c r="Z259" s="109"/>
    </row>
    <row r="260" spans="1:26" s="3" customFormat="1" x14ac:dyDescent="0.2">
      <c r="A260" s="6"/>
      <c r="B260" s="6"/>
      <c r="C260" s="6"/>
      <c r="D260" s="95"/>
      <c r="E260" s="107"/>
      <c r="F260" s="107"/>
      <c r="G260" s="107"/>
      <c r="H260" s="107"/>
      <c r="I260" s="107"/>
      <c r="J260" s="107"/>
      <c r="K260" s="6"/>
      <c r="L260" s="6"/>
      <c r="M260" s="6"/>
      <c r="N260" s="107"/>
      <c r="O260" s="6"/>
      <c r="P260" s="6"/>
      <c r="Q260" s="95"/>
      <c r="R260" s="95"/>
      <c r="S260" s="95"/>
      <c r="T260" s="107"/>
      <c r="U260" s="107"/>
      <c r="V260" s="107"/>
      <c r="Y260" s="109"/>
      <c r="Z260" s="109"/>
    </row>
    <row r="261" spans="1:26" s="3" customFormat="1" x14ac:dyDescent="0.2">
      <c r="A261" s="6"/>
      <c r="B261" s="6"/>
      <c r="C261" s="6"/>
      <c r="D261" s="95"/>
      <c r="E261" s="107"/>
      <c r="F261" s="107"/>
      <c r="G261" s="107"/>
      <c r="H261" s="107"/>
      <c r="I261" s="107"/>
      <c r="J261" s="107"/>
      <c r="K261" s="6"/>
      <c r="L261" s="6"/>
      <c r="M261" s="6"/>
      <c r="N261" s="107"/>
      <c r="O261" s="6"/>
      <c r="P261" s="6"/>
      <c r="Q261" s="95"/>
      <c r="R261" s="95"/>
      <c r="S261" s="95"/>
      <c r="T261" s="107"/>
      <c r="U261" s="107"/>
      <c r="V261" s="107"/>
      <c r="Y261" s="109"/>
      <c r="Z261" s="109"/>
    </row>
    <row r="262" spans="1:26" s="3" customFormat="1" x14ac:dyDescent="0.2">
      <c r="A262" s="6"/>
      <c r="B262" s="6"/>
      <c r="C262" s="6"/>
      <c r="D262" s="95"/>
      <c r="E262" s="107"/>
      <c r="F262" s="107"/>
      <c r="G262" s="107"/>
      <c r="H262" s="107"/>
      <c r="I262" s="107"/>
      <c r="J262" s="107"/>
      <c r="K262" s="6"/>
      <c r="L262" s="6"/>
      <c r="M262" s="6"/>
      <c r="N262" s="107"/>
      <c r="O262" s="6"/>
      <c r="P262" s="6"/>
      <c r="Q262" s="95"/>
      <c r="R262" s="95"/>
      <c r="S262" s="95"/>
      <c r="T262" s="107"/>
      <c r="U262" s="107"/>
      <c r="V262" s="107"/>
      <c r="Y262" s="109"/>
      <c r="Z262" s="109"/>
    </row>
    <row r="263" spans="1:26" s="3" customFormat="1" x14ac:dyDescent="0.2">
      <c r="A263" s="6"/>
      <c r="B263" s="6"/>
      <c r="C263" s="6"/>
      <c r="D263" s="95"/>
      <c r="E263" s="107"/>
      <c r="F263" s="107"/>
      <c r="G263" s="107"/>
      <c r="H263" s="107"/>
      <c r="I263" s="107"/>
      <c r="J263" s="107"/>
      <c r="K263" s="6"/>
      <c r="L263" s="6"/>
      <c r="M263" s="6"/>
      <c r="N263" s="107"/>
      <c r="O263" s="6"/>
      <c r="P263" s="6"/>
      <c r="Q263" s="95"/>
      <c r="R263" s="95"/>
      <c r="S263" s="95"/>
      <c r="T263" s="107"/>
      <c r="U263" s="107"/>
      <c r="V263" s="107"/>
      <c r="Y263" s="109"/>
      <c r="Z263" s="109"/>
    </row>
    <row r="264" spans="1:26" s="3" customFormat="1" x14ac:dyDescent="0.2">
      <c r="A264" s="6"/>
      <c r="B264" s="6"/>
      <c r="C264" s="6"/>
      <c r="D264" s="95"/>
      <c r="E264" s="107"/>
      <c r="F264" s="107"/>
      <c r="G264" s="107"/>
      <c r="H264" s="107"/>
      <c r="I264" s="107"/>
      <c r="J264" s="107"/>
      <c r="K264" s="6"/>
      <c r="L264" s="6"/>
      <c r="M264" s="6"/>
      <c r="N264" s="107"/>
      <c r="O264" s="6"/>
      <c r="P264" s="6"/>
      <c r="Q264" s="95"/>
      <c r="R264" s="95"/>
      <c r="S264" s="95"/>
      <c r="T264" s="107"/>
      <c r="U264" s="107"/>
      <c r="V264" s="107"/>
      <c r="Y264" s="109"/>
      <c r="Z264" s="109"/>
    </row>
    <row r="265" spans="1:26" s="3" customFormat="1" x14ac:dyDescent="0.2">
      <c r="A265" s="6"/>
      <c r="B265" s="6"/>
      <c r="C265" s="6"/>
      <c r="D265" s="95"/>
      <c r="E265" s="107"/>
      <c r="F265" s="107"/>
      <c r="G265" s="107"/>
      <c r="H265" s="107"/>
      <c r="I265" s="107"/>
      <c r="J265" s="107"/>
      <c r="K265" s="6"/>
      <c r="L265" s="6"/>
      <c r="M265" s="6"/>
      <c r="N265" s="107"/>
      <c r="O265" s="6"/>
      <c r="P265" s="6"/>
      <c r="Q265" s="95"/>
      <c r="R265" s="95"/>
      <c r="S265" s="95"/>
      <c r="T265" s="107"/>
      <c r="U265" s="107"/>
      <c r="V265" s="107"/>
      <c r="Y265" s="109"/>
      <c r="Z265" s="109"/>
    </row>
    <row r="266" spans="1:26" s="3" customFormat="1" x14ac:dyDescent="0.2">
      <c r="A266" s="6"/>
      <c r="B266" s="6"/>
      <c r="C266" s="6"/>
      <c r="D266" s="95"/>
      <c r="E266" s="107"/>
      <c r="F266" s="107"/>
      <c r="G266" s="107"/>
      <c r="H266" s="107"/>
      <c r="I266" s="107"/>
      <c r="J266" s="107"/>
      <c r="K266" s="6"/>
      <c r="L266" s="6"/>
      <c r="M266" s="6"/>
      <c r="N266" s="107"/>
      <c r="O266" s="6"/>
      <c r="P266" s="6"/>
      <c r="Q266" s="95"/>
      <c r="R266" s="95"/>
      <c r="S266" s="95"/>
      <c r="T266" s="107"/>
      <c r="U266" s="107"/>
      <c r="V266" s="107"/>
      <c r="Y266" s="109"/>
      <c r="Z266" s="109"/>
    </row>
    <row r="267" spans="1:26" s="3" customFormat="1" x14ac:dyDescent="0.2">
      <c r="A267" s="6"/>
      <c r="B267" s="6"/>
      <c r="C267" s="6"/>
      <c r="D267" s="95"/>
      <c r="E267" s="107"/>
      <c r="F267" s="107"/>
      <c r="G267" s="107"/>
      <c r="H267" s="107"/>
      <c r="I267" s="107"/>
      <c r="J267" s="107"/>
      <c r="K267" s="6"/>
      <c r="L267" s="6"/>
      <c r="M267" s="6"/>
      <c r="N267" s="107"/>
      <c r="O267" s="6"/>
      <c r="P267" s="6"/>
      <c r="Q267" s="95"/>
      <c r="R267" s="95"/>
      <c r="S267" s="95"/>
      <c r="T267" s="107"/>
      <c r="U267" s="107"/>
      <c r="V267" s="107"/>
      <c r="Y267" s="109"/>
      <c r="Z267" s="109"/>
    </row>
    <row r="268" spans="1:26" s="3" customFormat="1" x14ac:dyDescent="0.2">
      <c r="A268" s="6"/>
      <c r="B268" s="6"/>
      <c r="C268" s="6"/>
      <c r="D268" s="95"/>
      <c r="E268" s="107"/>
      <c r="F268" s="107"/>
      <c r="G268" s="107"/>
      <c r="H268" s="107"/>
      <c r="I268" s="107"/>
      <c r="J268" s="107"/>
      <c r="K268" s="6"/>
      <c r="L268" s="6"/>
      <c r="M268" s="6"/>
      <c r="N268" s="107"/>
      <c r="O268" s="6"/>
      <c r="P268" s="6"/>
      <c r="Q268" s="95"/>
      <c r="R268" s="95"/>
      <c r="S268" s="95"/>
      <c r="T268" s="107"/>
      <c r="U268" s="107"/>
      <c r="V268" s="107"/>
      <c r="Y268" s="109"/>
      <c r="Z268" s="109"/>
    </row>
    <row r="269" spans="1:26" s="3" customFormat="1" x14ac:dyDescent="0.2">
      <c r="A269" s="6"/>
      <c r="B269" s="6"/>
      <c r="C269" s="6"/>
      <c r="D269" s="95"/>
      <c r="E269" s="107"/>
      <c r="F269" s="107"/>
      <c r="G269" s="107"/>
      <c r="H269" s="107"/>
      <c r="I269" s="107"/>
      <c r="J269" s="107"/>
      <c r="K269" s="6"/>
      <c r="L269" s="6"/>
      <c r="M269" s="6"/>
      <c r="N269" s="107"/>
      <c r="O269" s="6"/>
      <c r="P269" s="6"/>
      <c r="Q269" s="95"/>
      <c r="R269" s="95"/>
      <c r="S269" s="95"/>
      <c r="T269" s="107"/>
      <c r="U269" s="107"/>
      <c r="V269" s="107"/>
      <c r="Y269" s="109"/>
      <c r="Z269" s="109"/>
    </row>
    <row r="270" spans="1:26" s="3" customFormat="1" x14ac:dyDescent="0.2">
      <c r="A270" s="6"/>
      <c r="B270" s="6"/>
      <c r="C270" s="6"/>
      <c r="D270" s="95"/>
      <c r="E270" s="107"/>
      <c r="F270" s="107"/>
      <c r="G270" s="107"/>
      <c r="H270" s="107"/>
      <c r="I270" s="107"/>
      <c r="J270" s="107"/>
      <c r="K270" s="6"/>
      <c r="L270" s="6"/>
      <c r="M270" s="6"/>
      <c r="N270" s="107"/>
      <c r="O270" s="6"/>
      <c r="P270" s="6"/>
      <c r="Q270" s="95"/>
      <c r="R270" s="95"/>
      <c r="S270" s="95"/>
      <c r="T270" s="107"/>
      <c r="U270" s="107"/>
      <c r="V270" s="107"/>
      <c r="Y270" s="109"/>
      <c r="Z270" s="109"/>
    </row>
    <row r="271" spans="1:26" s="3" customFormat="1" x14ac:dyDescent="0.2">
      <c r="A271" s="6"/>
      <c r="B271" s="6"/>
      <c r="C271" s="6"/>
      <c r="D271" s="95"/>
      <c r="E271" s="107"/>
      <c r="F271" s="107"/>
      <c r="G271" s="107"/>
      <c r="H271" s="107"/>
      <c r="I271" s="107"/>
      <c r="J271" s="107"/>
      <c r="K271" s="6"/>
      <c r="L271" s="6"/>
      <c r="M271" s="6"/>
      <c r="N271" s="107"/>
      <c r="O271" s="6"/>
      <c r="P271" s="6"/>
      <c r="Q271" s="95"/>
      <c r="R271" s="95"/>
      <c r="S271" s="95"/>
      <c r="T271" s="107"/>
      <c r="U271" s="107"/>
      <c r="V271" s="107"/>
      <c r="Y271" s="109"/>
      <c r="Z271" s="109"/>
    </row>
    <row r="272" spans="1:26" s="3" customFormat="1" x14ac:dyDescent="0.2">
      <c r="A272" s="6"/>
      <c r="B272" s="6"/>
      <c r="C272" s="6"/>
      <c r="D272" s="95"/>
      <c r="E272" s="107"/>
      <c r="F272" s="107"/>
      <c r="G272" s="107"/>
      <c r="H272" s="107"/>
      <c r="I272" s="107"/>
      <c r="J272" s="107"/>
      <c r="K272" s="6"/>
      <c r="L272" s="6"/>
      <c r="M272" s="6"/>
      <c r="N272" s="107"/>
      <c r="O272" s="6"/>
      <c r="P272" s="6"/>
      <c r="Q272" s="95"/>
      <c r="R272" s="95"/>
      <c r="S272" s="95"/>
      <c r="T272" s="107"/>
      <c r="U272" s="107"/>
      <c r="V272" s="107"/>
      <c r="Y272" s="109"/>
      <c r="Z272" s="109"/>
    </row>
    <row r="273" spans="1:26" s="3" customFormat="1" x14ac:dyDescent="0.2">
      <c r="A273" s="6"/>
      <c r="B273" s="6"/>
      <c r="C273" s="6"/>
      <c r="D273" s="95"/>
      <c r="E273" s="107"/>
      <c r="F273" s="107"/>
      <c r="G273" s="107"/>
      <c r="H273" s="107"/>
      <c r="I273" s="107"/>
      <c r="J273" s="107"/>
      <c r="K273" s="6"/>
      <c r="L273" s="6"/>
      <c r="M273" s="6"/>
      <c r="N273" s="107"/>
      <c r="O273" s="6"/>
      <c r="P273" s="6"/>
      <c r="Q273" s="95"/>
      <c r="R273" s="95"/>
      <c r="S273" s="95"/>
      <c r="T273" s="107"/>
      <c r="U273" s="107"/>
      <c r="V273" s="107"/>
      <c r="Y273" s="109"/>
      <c r="Z273" s="109"/>
    </row>
    <row r="274" spans="1:26" s="3" customFormat="1" x14ac:dyDescent="0.2">
      <c r="A274" s="6"/>
      <c r="B274" s="6"/>
      <c r="C274" s="6"/>
      <c r="D274" s="95"/>
      <c r="E274" s="107"/>
      <c r="F274" s="107"/>
      <c r="G274" s="107"/>
      <c r="H274" s="107"/>
      <c r="I274" s="107"/>
      <c r="J274" s="107"/>
      <c r="K274" s="6"/>
      <c r="L274" s="6"/>
      <c r="M274" s="6"/>
      <c r="N274" s="107"/>
      <c r="O274" s="6"/>
      <c r="P274" s="6"/>
      <c r="Q274" s="95"/>
      <c r="R274" s="95"/>
      <c r="S274" s="95"/>
      <c r="T274" s="107"/>
      <c r="U274" s="107"/>
      <c r="V274" s="107"/>
      <c r="Y274" s="109"/>
      <c r="Z274" s="109"/>
    </row>
    <row r="275" spans="1:26" s="3" customFormat="1" x14ac:dyDescent="0.2">
      <c r="A275" s="6"/>
      <c r="B275" s="6"/>
      <c r="C275" s="6"/>
      <c r="D275" s="95"/>
      <c r="E275" s="107"/>
      <c r="F275" s="107"/>
      <c r="G275" s="107"/>
      <c r="H275" s="107"/>
      <c r="I275" s="107"/>
      <c r="J275" s="107"/>
      <c r="K275" s="6"/>
      <c r="L275" s="6"/>
      <c r="M275" s="6"/>
      <c r="N275" s="107"/>
      <c r="O275" s="6"/>
      <c r="P275" s="6"/>
      <c r="Q275" s="95"/>
      <c r="R275" s="95"/>
      <c r="S275" s="95"/>
      <c r="T275" s="107"/>
      <c r="U275" s="107"/>
      <c r="V275" s="107"/>
      <c r="Y275" s="109"/>
      <c r="Z275" s="109"/>
    </row>
    <row r="276" spans="1:26" s="3" customFormat="1" x14ac:dyDescent="0.2">
      <c r="A276" s="6"/>
      <c r="B276" s="6"/>
      <c r="C276" s="6"/>
      <c r="D276" s="95"/>
      <c r="E276" s="107"/>
      <c r="F276" s="107"/>
      <c r="G276" s="107"/>
      <c r="H276" s="107"/>
      <c r="I276" s="107"/>
      <c r="J276" s="107"/>
      <c r="K276" s="6"/>
      <c r="L276" s="6"/>
      <c r="M276" s="6"/>
      <c r="N276" s="107"/>
      <c r="O276" s="6"/>
      <c r="P276" s="6"/>
      <c r="Q276" s="95"/>
      <c r="R276" s="95"/>
      <c r="S276" s="95"/>
      <c r="T276" s="107"/>
      <c r="U276" s="107"/>
      <c r="V276" s="107"/>
      <c r="Y276" s="109"/>
      <c r="Z276" s="109"/>
    </row>
    <row r="277" spans="1:26" s="3" customFormat="1" x14ac:dyDescent="0.2">
      <c r="A277" s="6"/>
      <c r="B277" s="6"/>
      <c r="C277" s="6"/>
      <c r="D277" s="95"/>
      <c r="E277" s="107"/>
      <c r="F277" s="107"/>
      <c r="G277" s="107"/>
      <c r="H277" s="107"/>
      <c r="I277" s="107"/>
      <c r="J277" s="107"/>
      <c r="K277" s="6"/>
      <c r="L277" s="6"/>
      <c r="M277" s="6"/>
      <c r="N277" s="107"/>
      <c r="O277" s="6"/>
      <c r="P277" s="6"/>
      <c r="Q277" s="95"/>
      <c r="R277" s="95"/>
      <c r="S277" s="95"/>
      <c r="T277" s="107"/>
      <c r="U277" s="107"/>
      <c r="V277" s="107"/>
      <c r="Y277" s="109"/>
      <c r="Z277" s="109"/>
    </row>
    <row r="278" spans="1:26" s="3" customFormat="1" x14ac:dyDescent="0.2">
      <c r="A278" s="6"/>
      <c r="B278" s="6"/>
      <c r="C278" s="6"/>
      <c r="D278" s="95"/>
      <c r="E278" s="107"/>
      <c r="F278" s="107"/>
      <c r="G278" s="107"/>
      <c r="H278" s="107"/>
      <c r="I278" s="107"/>
      <c r="J278" s="107"/>
      <c r="K278" s="6"/>
      <c r="L278" s="6"/>
      <c r="M278" s="6"/>
      <c r="N278" s="107"/>
      <c r="O278" s="6"/>
      <c r="P278" s="6"/>
      <c r="Q278" s="95"/>
      <c r="R278" s="95"/>
      <c r="S278" s="95"/>
      <c r="T278" s="107"/>
      <c r="U278" s="107"/>
      <c r="V278" s="107"/>
      <c r="Y278" s="109"/>
      <c r="Z278" s="109"/>
    </row>
    <row r="279" spans="1:26" s="3" customFormat="1" x14ac:dyDescent="0.2">
      <c r="A279" s="6"/>
      <c r="B279" s="6"/>
      <c r="C279" s="6"/>
      <c r="D279" s="95"/>
      <c r="E279" s="107"/>
      <c r="F279" s="107"/>
      <c r="G279" s="107"/>
      <c r="H279" s="107"/>
      <c r="I279" s="107"/>
      <c r="J279" s="107"/>
      <c r="K279" s="6"/>
      <c r="L279" s="6"/>
      <c r="M279" s="6"/>
      <c r="N279" s="107"/>
      <c r="O279" s="6"/>
      <c r="P279" s="6"/>
      <c r="Q279" s="95"/>
      <c r="R279" s="95"/>
      <c r="S279" s="95"/>
      <c r="T279" s="107"/>
      <c r="U279" s="107"/>
      <c r="V279" s="107"/>
      <c r="Y279" s="109"/>
      <c r="Z279" s="109"/>
    </row>
    <row r="280" spans="1:26" s="3" customFormat="1" x14ac:dyDescent="0.2">
      <c r="A280" s="6"/>
      <c r="B280" s="6"/>
      <c r="C280" s="6"/>
      <c r="D280" s="95"/>
      <c r="E280" s="107"/>
      <c r="F280" s="107"/>
      <c r="G280" s="107"/>
      <c r="H280" s="107"/>
      <c r="I280" s="107"/>
      <c r="J280" s="107"/>
      <c r="K280" s="6"/>
      <c r="L280" s="6"/>
      <c r="M280" s="6"/>
      <c r="N280" s="107"/>
      <c r="O280" s="6"/>
      <c r="P280" s="6"/>
      <c r="Q280" s="95"/>
      <c r="R280" s="95"/>
      <c r="S280" s="95"/>
      <c r="T280" s="107"/>
      <c r="U280" s="107"/>
      <c r="V280" s="107"/>
      <c r="Y280" s="109"/>
      <c r="Z280" s="109"/>
    </row>
    <row r="281" spans="1:26" s="3" customFormat="1" x14ac:dyDescent="0.2">
      <c r="A281" s="6"/>
      <c r="B281" s="6"/>
      <c r="C281" s="6"/>
      <c r="D281" s="95"/>
      <c r="E281" s="107"/>
      <c r="F281" s="107"/>
      <c r="G281" s="107"/>
      <c r="H281" s="107"/>
      <c r="I281" s="107"/>
      <c r="J281" s="107"/>
      <c r="K281" s="6"/>
      <c r="L281" s="6"/>
      <c r="M281" s="6"/>
      <c r="N281" s="107"/>
      <c r="O281" s="6"/>
      <c r="P281" s="6"/>
      <c r="Q281" s="95"/>
      <c r="R281" s="95"/>
      <c r="S281" s="95"/>
      <c r="T281" s="107"/>
      <c r="U281" s="107"/>
      <c r="V281" s="107"/>
      <c r="Y281" s="109"/>
      <c r="Z281" s="109"/>
    </row>
    <row r="282" spans="1:26" s="3" customFormat="1" x14ac:dyDescent="0.2">
      <c r="A282" s="6"/>
      <c r="B282" s="6"/>
      <c r="C282" s="6"/>
      <c r="D282" s="95"/>
      <c r="E282" s="107"/>
      <c r="F282" s="107"/>
      <c r="G282" s="107"/>
      <c r="H282" s="107"/>
      <c r="I282" s="107"/>
      <c r="J282" s="107"/>
      <c r="K282" s="6"/>
      <c r="L282" s="6"/>
      <c r="M282" s="6"/>
      <c r="N282" s="107"/>
      <c r="O282" s="6"/>
      <c r="P282" s="6"/>
      <c r="Q282" s="95"/>
      <c r="R282" s="95"/>
      <c r="S282" s="95"/>
      <c r="T282" s="107"/>
      <c r="U282" s="107"/>
      <c r="V282" s="107"/>
      <c r="Y282" s="109"/>
      <c r="Z282" s="109"/>
    </row>
    <row r="283" spans="1:26" s="3" customFormat="1" x14ac:dyDescent="0.2">
      <c r="A283" s="6"/>
      <c r="B283" s="6"/>
      <c r="C283" s="6"/>
      <c r="D283" s="95"/>
      <c r="E283" s="107"/>
      <c r="F283" s="107"/>
      <c r="G283" s="107"/>
      <c r="H283" s="107"/>
      <c r="I283" s="107"/>
      <c r="J283" s="107"/>
      <c r="K283" s="6"/>
      <c r="L283" s="6"/>
      <c r="M283" s="6"/>
      <c r="N283" s="107"/>
      <c r="O283" s="6"/>
      <c r="P283" s="6"/>
      <c r="Q283" s="95"/>
      <c r="R283" s="95"/>
      <c r="S283" s="95"/>
      <c r="T283" s="107"/>
      <c r="U283" s="107"/>
      <c r="V283" s="107"/>
      <c r="Y283" s="109"/>
      <c r="Z283" s="109"/>
    </row>
    <row r="284" spans="1:26" s="3" customFormat="1" x14ac:dyDescent="0.2">
      <c r="A284" s="6"/>
      <c r="B284" s="6"/>
      <c r="C284" s="6"/>
      <c r="D284" s="95"/>
      <c r="E284" s="107"/>
      <c r="F284" s="107"/>
      <c r="G284" s="107"/>
      <c r="H284" s="107"/>
      <c r="I284" s="107"/>
      <c r="J284" s="107"/>
      <c r="K284" s="6"/>
      <c r="L284" s="6"/>
      <c r="M284" s="6"/>
      <c r="N284" s="107"/>
      <c r="O284" s="6"/>
      <c r="P284" s="6"/>
      <c r="Q284" s="95"/>
      <c r="R284" s="95"/>
      <c r="S284" s="95"/>
      <c r="T284" s="107"/>
      <c r="U284" s="107"/>
      <c r="V284" s="107"/>
      <c r="Y284" s="109"/>
      <c r="Z284" s="109"/>
    </row>
    <row r="285" spans="1:26" s="3" customFormat="1" x14ac:dyDescent="0.2">
      <c r="A285" s="6"/>
      <c r="B285" s="6"/>
      <c r="C285" s="6"/>
      <c r="D285" s="95"/>
      <c r="E285" s="107"/>
      <c r="F285" s="107"/>
      <c r="G285" s="107"/>
      <c r="H285" s="107"/>
      <c r="I285" s="107"/>
      <c r="J285" s="107"/>
      <c r="K285" s="6"/>
      <c r="L285" s="6"/>
      <c r="M285" s="6"/>
      <c r="N285" s="107"/>
      <c r="O285" s="6"/>
      <c r="P285" s="6"/>
      <c r="Q285" s="95"/>
      <c r="R285" s="95"/>
      <c r="S285" s="95"/>
      <c r="T285" s="107"/>
      <c r="U285" s="107"/>
      <c r="V285" s="107"/>
      <c r="Y285" s="109"/>
      <c r="Z285" s="109"/>
    </row>
    <row r="286" spans="1:26" s="3" customFormat="1" x14ac:dyDescent="0.2">
      <c r="A286" s="6"/>
      <c r="B286" s="6"/>
      <c r="C286" s="6"/>
      <c r="D286" s="95"/>
      <c r="E286" s="107"/>
      <c r="F286" s="107"/>
      <c r="G286" s="107"/>
      <c r="H286" s="107"/>
      <c r="I286" s="107"/>
      <c r="J286" s="107"/>
      <c r="K286" s="6"/>
      <c r="L286" s="6"/>
      <c r="M286" s="6"/>
      <c r="N286" s="107"/>
      <c r="O286" s="6"/>
      <c r="P286" s="6"/>
      <c r="Q286" s="95"/>
      <c r="R286" s="95"/>
      <c r="S286" s="95"/>
      <c r="T286" s="107"/>
      <c r="U286" s="107"/>
      <c r="V286" s="107"/>
      <c r="Y286" s="109"/>
      <c r="Z286" s="109"/>
    </row>
    <row r="287" spans="1:26" s="3" customFormat="1" x14ac:dyDescent="0.2">
      <c r="A287" s="6"/>
      <c r="B287" s="6"/>
      <c r="C287" s="6"/>
      <c r="D287" s="95"/>
      <c r="E287" s="107"/>
      <c r="F287" s="107"/>
      <c r="G287" s="107"/>
      <c r="H287" s="107"/>
      <c r="I287" s="107"/>
      <c r="J287" s="107"/>
      <c r="K287" s="6"/>
      <c r="L287" s="6"/>
      <c r="M287" s="6"/>
      <c r="N287" s="107"/>
      <c r="O287" s="6"/>
      <c r="P287" s="6"/>
      <c r="Q287" s="95"/>
      <c r="R287" s="95"/>
      <c r="S287" s="95"/>
      <c r="T287" s="107"/>
      <c r="U287" s="107"/>
      <c r="V287" s="107"/>
      <c r="Y287" s="109"/>
      <c r="Z287" s="109"/>
    </row>
    <row r="288" spans="1:26" s="3" customFormat="1" x14ac:dyDescent="0.2">
      <c r="A288" s="6"/>
      <c r="B288" s="6"/>
      <c r="C288" s="6"/>
      <c r="D288" s="95"/>
      <c r="E288" s="107"/>
      <c r="F288" s="107"/>
      <c r="G288" s="107"/>
      <c r="H288" s="107"/>
      <c r="I288" s="107"/>
      <c r="J288" s="107"/>
      <c r="K288" s="6"/>
      <c r="L288" s="6"/>
      <c r="M288" s="6"/>
      <c r="N288" s="107"/>
      <c r="O288" s="6"/>
      <c r="P288" s="6"/>
      <c r="Q288" s="95"/>
      <c r="R288" s="95"/>
      <c r="S288" s="95"/>
      <c r="T288" s="107"/>
      <c r="U288" s="107"/>
      <c r="V288" s="107"/>
      <c r="Y288" s="109"/>
      <c r="Z288" s="109"/>
    </row>
    <row r="289" spans="1:26" s="3" customFormat="1" x14ac:dyDescent="0.2">
      <c r="A289" s="6"/>
      <c r="B289" s="6"/>
      <c r="C289" s="6"/>
      <c r="D289" s="95"/>
      <c r="E289" s="107"/>
      <c r="F289" s="107"/>
      <c r="G289" s="107"/>
      <c r="H289" s="107"/>
      <c r="I289" s="107"/>
      <c r="J289" s="107"/>
      <c r="K289" s="6"/>
      <c r="L289" s="6"/>
      <c r="M289" s="6"/>
      <c r="N289" s="107"/>
      <c r="O289" s="6"/>
      <c r="P289" s="6"/>
      <c r="Q289" s="95"/>
      <c r="R289" s="95"/>
      <c r="S289" s="95"/>
      <c r="T289" s="107"/>
      <c r="U289" s="107"/>
      <c r="V289" s="107"/>
      <c r="Y289" s="109"/>
      <c r="Z289" s="109"/>
    </row>
    <row r="290" spans="1:26" s="3" customFormat="1" x14ac:dyDescent="0.2">
      <c r="A290" s="6"/>
      <c r="B290" s="6"/>
      <c r="C290" s="6"/>
      <c r="D290" s="95"/>
      <c r="E290" s="107"/>
      <c r="F290" s="107"/>
      <c r="G290" s="107"/>
      <c r="H290" s="107"/>
      <c r="I290" s="107"/>
      <c r="J290" s="107"/>
      <c r="K290" s="6"/>
      <c r="L290" s="6"/>
      <c r="M290" s="6"/>
      <c r="N290" s="107"/>
      <c r="O290" s="6"/>
      <c r="P290" s="6"/>
      <c r="Q290" s="95"/>
      <c r="R290" s="95"/>
      <c r="S290" s="95"/>
      <c r="T290" s="107"/>
      <c r="U290" s="107"/>
      <c r="V290" s="107"/>
      <c r="Y290" s="109"/>
      <c r="Z290" s="109"/>
    </row>
    <row r="291" spans="1:26" s="3" customFormat="1" x14ac:dyDescent="0.2">
      <c r="A291" s="6"/>
      <c r="B291" s="6"/>
      <c r="C291" s="6"/>
      <c r="D291" s="95"/>
      <c r="E291" s="107"/>
      <c r="F291" s="107"/>
      <c r="G291" s="107"/>
      <c r="H291" s="107"/>
      <c r="I291" s="107"/>
      <c r="J291" s="107"/>
      <c r="K291" s="6"/>
      <c r="L291" s="6"/>
      <c r="M291" s="6"/>
      <c r="N291" s="107"/>
      <c r="O291" s="6"/>
      <c r="P291" s="6"/>
      <c r="Q291" s="95"/>
      <c r="R291" s="95"/>
      <c r="S291" s="95"/>
      <c r="T291" s="107"/>
      <c r="U291" s="107"/>
      <c r="V291" s="107"/>
      <c r="Y291" s="109"/>
      <c r="Z291" s="109"/>
    </row>
    <row r="292" spans="1:26" s="3" customFormat="1" x14ac:dyDescent="0.2">
      <c r="A292" s="6"/>
      <c r="B292" s="6"/>
      <c r="C292" s="6"/>
      <c r="D292" s="95"/>
      <c r="E292" s="107"/>
      <c r="F292" s="107"/>
      <c r="G292" s="107"/>
      <c r="H292" s="107"/>
      <c r="I292" s="107"/>
      <c r="J292" s="107"/>
      <c r="K292" s="6"/>
      <c r="L292" s="6"/>
      <c r="M292" s="6"/>
      <c r="N292" s="107"/>
      <c r="O292" s="6"/>
      <c r="P292" s="6"/>
      <c r="Q292" s="95"/>
      <c r="R292" s="95"/>
      <c r="S292" s="95"/>
      <c r="T292" s="107"/>
      <c r="U292" s="107"/>
      <c r="V292" s="107"/>
      <c r="Y292" s="109"/>
      <c r="Z292" s="109"/>
    </row>
    <row r="293" spans="1:26" s="3" customFormat="1" x14ac:dyDescent="0.2">
      <c r="A293" s="6"/>
      <c r="B293" s="6"/>
      <c r="C293" s="6"/>
      <c r="D293" s="95"/>
      <c r="E293" s="107"/>
      <c r="F293" s="107"/>
      <c r="G293" s="107"/>
      <c r="H293" s="107"/>
      <c r="I293" s="107"/>
      <c r="J293" s="107"/>
      <c r="K293" s="6"/>
      <c r="L293" s="6"/>
      <c r="M293" s="6"/>
      <c r="N293" s="107"/>
      <c r="O293" s="6"/>
      <c r="P293" s="6"/>
      <c r="Q293" s="95"/>
      <c r="R293" s="95"/>
      <c r="S293" s="95"/>
      <c r="T293" s="107"/>
      <c r="U293" s="107"/>
      <c r="V293" s="107"/>
      <c r="Y293" s="109"/>
      <c r="Z293" s="109"/>
    </row>
    <row r="294" spans="1:26" s="3" customFormat="1" x14ac:dyDescent="0.2">
      <c r="A294" s="6"/>
      <c r="B294" s="6"/>
      <c r="C294" s="6"/>
      <c r="D294" s="95"/>
      <c r="E294" s="107"/>
      <c r="F294" s="107"/>
      <c r="G294" s="107"/>
      <c r="H294" s="107"/>
      <c r="I294" s="107"/>
      <c r="J294" s="107"/>
      <c r="K294" s="6"/>
      <c r="L294" s="6"/>
      <c r="M294" s="6"/>
      <c r="N294" s="107"/>
      <c r="O294" s="6"/>
      <c r="P294" s="6"/>
      <c r="Q294" s="95"/>
      <c r="R294" s="95"/>
      <c r="S294" s="95"/>
      <c r="T294" s="107"/>
      <c r="U294" s="107"/>
      <c r="V294" s="107"/>
      <c r="Y294" s="109"/>
      <c r="Z294" s="109"/>
    </row>
    <row r="295" spans="1:26" s="3" customFormat="1" x14ac:dyDescent="0.2">
      <c r="A295" s="6"/>
      <c r="B295" s="6"/>
      <c r="C295" s="6"/>
      <c r="D295" s="95"/>
      <c r="E295" s="107"/>
      <c r="F295" s="107"/>
      <c r="G295" s="107"/>
      <c r="H295" s="107"/>
      <c r="I295" s="107"/>
      <c r="J295" s="107"/>
      <c r="K295" s="6"/>
      <c r="L295" s="6"/>
      <c r="M295" s="6"/>
      <c r="N295" s="107"/>
      <c r="O295" s="6"/>
      <c r="P295" s="6"/>
      <c r="Q295" s="95"/>
      <c r="R295" s="95"/>
      <c r="S295" s="95"/>
      <c r="T295" s="107"/>
      <c r="U295" s="107"/>
      <c r="V295" s="107"/>
      <c r="Y295" s="109"/>
      <c r="Z295" s="109"/>
    </row>
    <row r="296" spans="1:26" s="3" customFormat="1" x14ac:dyDescent="0.2">
      <c r="A296" s="6"/>
      <c r="B296" s="6"/>
      <c r="C296" s="6"/>
      <c r="D296" s="95"/>
      <c r="E296" s="107"/>
      <c r="F296" s="107"/>
      <c r="G296" s="107"/>
      <c r="H296" s="107"/>
      <c r="I296" s="107"/>
      <c r="J296" s="107"/>
      <c r="K296" s="6"/>
      <c r="L296" s="6"/>
      <c r="M296" s="6"/>
      <c r="N296" s="107"/>
      <c r="O296" s="6"/>
      <c r="P296" s="6"/>
      <c r="Q296" s="95"/>
      <c r="R296" s="95"/>
      <c r="S296" s="95"/>
      <c r="T296" s="107"/>
      <c r="U296" s="107"/>
      <c r="V296" s="107"/>
      <c r="Y296" s="109"/>
      <c r="Z296" s="109"/>
    </row>
    <row r="297" spans="1:26" s="3" customFormat="1" x14ac:dyDescent="0.2">
      <c r="A297" s="6"/>
      <c r="B297" s="6"/>
      <c r="C297" s="6"/>
      <c r="D297" s="95"/>
      <c r="E297" s="107"/>
      <c r="F297" s="107"/>
      <c r="G297" s="107"/>
      <c r="H297" s="107"/>
      <c r="I297" s="107"/>
      <c r="J297" s="107"/>
      <c r="K297" s="6"/>
      <c r="L297" s="6"/>
      <c r="M297" s="6"/>
      <c r="N297" s="107"/>
      <c r="O297" s="6"/>
      <c r="P297" s="6"/>
      <c r="Q297" s="95"/>
      <c r="R297" s="95"/>
      <c r="S297" s="95"/>
      <c r="T297" s="107"/>
      <c r="U297" s="107"/>
      <c r="V297" s="107"/>
      <c r="Y297" s="109"/>
      <c r="Z297" s="109"/>
    </row>
    <row r="298" spans="1:26" s="3" customFormat="1" x14ac:dyDescent="0.2">
      <c r="A298" s="6"/>
      <c r="B298" s="6"/>
      <c r="C298" s="6"/>
      <c r="D298" s="95"/>
      <c r="E298" s="107"/>
      <c r="F298" s="107"/>
      <c r="G298" s="107"/>
      <c r="H298" s="107"/>
      <c r="I298" s="107"/>
      <c r="J298" s="107"/>
      <c r="K298" s="6"/>
      <c r="L298" s="6"/>
      <c r="M298" s="6"/>
      <c r="N298" s="107"/>
      <c r="O298" s="6"/>
      <c r="P298" s="6"/>
      <c r="Q298" s="95"/>
      <c r="R298" s="95"/>
      <c r="S298" s="95"/>
      <c r="T298" s="107"/>
      <c r="U298" s="107"/>
      <c r="V298" s="107"/>
      <c r="Y298" s="109"/>
      <c r="Z298" s="109"/>
    </row>
    <row r="299" spans="1:26" s="3" customFormat="1" x14ac:dyDescent="0.2">
      <c r="A299" s="6"/>
      <c r="B299" s="6"/>
      <c r="C299" s="6"/>
      <c r="D299" s="95"/>
      <c r="E299" s="107"/>
      <c r="F299" s="107"/>
      <c r="G299" s="107"/>
      <c r="H299" s="107"/>
      <c r="I299" s="107"/>
      <c r="J299" s="107"/>
      <c r="K299" s="6"/>
      <c r="L299" s="6"/>
      <c r="M299" s="6"/>
      <c r="N299" s="107"/>
      <c r="O299" s="6"/>
      <c r="P299" s="6"/>
      <c r="Q299" s="95"/>
      <c r="R299" s="95"/>
      <c r="S299" s="95"/>
      <c r="T299" s="107"/>
      <c r="U299" s="107"/>
      <c r="V299" s="107"/>
      <c r="Y299" s="109"/>
      <c r="Z299" s="109"/>
    </row>
    <row r="300" spans="1:26" s="3" customFormat="1" x14ac:dyDescent="0.2">
      <c r="A300" s="6"/>
      <c r="B300" s="6"/>
      <c r="C300" s="6"/>
      <c r="D300" s="95"/>
      <c r="E300" s="107"/>
      <c r="F300" s="107"/>
      <c r="G300" s="107"/>
      <c r="H300" s="107"/>
      <c r="I300" s="107"/>
      <c r="J300" s="107"/>
      <c r="K300" s="6"/>
      <c r="L300" s="6"/>
      <c r="M300" s="6"/>
      <c r="N300" s="107"/>
      <c r="O300" s="6"/>
      <c r="P300" s="6"/>
      <c r="Q300" s="95"/>
      <c r="R300" s="95"/>
      <c r="S300" s="95"/>
      <c r="T300" s="107"/>
      <c r="U300" s="107"/>
      <c r="V300" s="107"/>
      <c r="Y300" s="109"/>
      <c r="Z300" s="109"/>
    </row>
    <row r="301" spans="1:26" s="3" customFormat="1" x14ac:dyDescent="0.2">
      <c r="A301" s="6"/>
      <c r="B301" s="6"/>
      <c r="C301" s="6"/>
      <c r="D301" s="95"/>
      <c r="E301" s="107"/>
      <c r="F301" s="107"/>
      <c r="G301" s="107"/>
      <c r="H301" s="107"/>
      <c r="I301" s="107"/>
      <c r="J301" s="107"/>
      <c r="K301" s="6"/>
      <c r="L301" s="6"/>
      <c r="M301" s="6"/>
      <c r="N301" s="107"/>
      <c r="O301" s="6"/>
      <c r="P301" s="6"/>
      <c r="Q301" s="95"/>
      <c r="R301" s="95"/>
      <c r="S301" s="95"/>
      <c r="T301" s="107"/>
      <c r="U301" s="107"/>
      <c r="V301" s="107"/>
      <c r="Y301" s="109"/>
      <c r="Z301" s="109"/>
    </row>
    <row r="302" spans="1:26" s="3" customFormat="1" x14ac:dyDescent="0.2">
      <c r="A302" s="6"/>
      <c r="B302" s="6"/>
      <c r="C302" s="6"/>
      <c r="D302" s="95"/>
      <c r="E302" s="107"/>
      <c r="F302" s="107"/>
      <c r="G302" s="107"/>
      <c r="H302" s="107"/>
      <c r="I302" s="107"/>
      <c r="J302" s="107"/>
      <c r="K302" s="6"/>
      <c r="L302" s="6"/>
      <c r="M302" s="6"/>
      <c r="N302" s="107"/>
      <c r="O302" s="6"/>
      <c r="P302" s="6"/>
      <c r="Q302" s="95"/>
      <c r="R302" s="95"/>
      <c r="S302" s="95"/>
      <c r="T302" s="107"/>
      <c r="U302" s="107"/>
      <c r="V302" s="107"/>
      <c r="Y302" s="109"/>
      <c r="Z302" s="109"/>
    </row>
    <row r="303" spans="1:26" s="3" customFormat="1" x14ac:dyDescent="0.2">
      <c r="A303" s="6"/>
      <c r="B303" s="6"/>
      <c r="C303" s="6"/>
      <c r="D303" s="95"/>
      <c r="E303" s="107"/>
      <c r="F303" s="107"/>
      <c r="G303" s="107"/>
      <c r="H303" s="107"/>
      <c r="I303" s="107"/>
      <c r="J303" s="107"/>
      <c r="K303" s="6"/>
      <c r="L303" s="6"/>
      <c r="M303" s="6"/>
      <c r="N303" s="107"/>
      <c r="O303" s="6"/>
      <c r="P303" s="6"/>
      <c r="Q303" s="95"/>
      <c r="R303" s="95"/>
      <c r="S303" s="95"/>
      <c r="T303" s="107"/>
      <c r="U303" s="107"/>
      <c r="V303" s="107"/>
      <c r="Y303" s="109"/>
      <c r="Z303" s="109"/>
    </row>
    <row r="304" spans="1:26" s="3" customFormat="1" x14ac:dyDescent="0.2">
      <c r="A304" s="6"/>
      <c r="B304" s="6"/>
      <c r="C304" s="6"/>
      <c r="D304" s="95"/>
      <c r="E304" s="107"/>
      <c r="F304" s="107"/>
      <c r="G304" s="107"/>
      <c r="H304" s="107"/>
      <c r="I304" s="107"/>
      <c r="J304" s="107"/>
      <c r="K304" s="6"/>
      <c r="L304" s="6"/>
      <c r="M304" s="6"/>
      <c r="N304" s="107"/>
      <c r="O304" s="6"/>
      <c r="P304" s="6"/>
      <c r="Q304" s="95"/>
      <c r="R304" s="95"/>
      <c r="S304" s="95"/>
      <c r="T304" s="107"/>
      <c r="U304" s="107"/>
      <c r="V304" s="107"/>
      <c r="Y304" s="109"/>
      <c r="Z304" s="109"/>
    </row>
    <row r="305" spans="1:44" s="3" customFormat="1" x14ac:dyDescent="0.2">
      <c r="A305" s="6"/>
      <c r="B305" s="6"/>
      <c r="C305" s="6"/>
      <c r="D305" s="95"/>
      <c r="E305" s="107"/>
      <c r="F305" s="107"/>
      <c r="G305" s="107"/>
      <c r="H305" s="107"/>
      <c r="I305" s="107"/>
      <c r="J305" s="107"/>
      <c r="K305" s="6"/>
      <c r="L305" s="6"/>
      <c r="M305" s="6"/>
      <c r="N305" s="107"/>
      <c r="O305" s="6"/>
      <c r="P305" s="6"/>
      <c r="Q305" s="95"/>
      <c r="R305" s="95"/>
      <c r="S305" s="95"/>
      <c r="T305" s="107"/>
      <c r="U305" s="107"/>
      <c r="V305" s="107"/>
      <c r="Y305" s="109"/>
      <c r="Z305" s="109"/>
    </row>
    <row r="306" spans="1:44" s="3" customFormat="1" x14ac:dyDescent="0.2">
      <c r="A306" s="6"/>
      <c r="B306" s="6"/>
      <c r="C306" s="6"/>
      <c r="D306" s="95"/>
      <c r="E306" s="107"/>
      <c r="F306" s="107"/>
      <c r="G306" s="107"/>
      <c r="H306" s="107"/>
      <c r="I306" s="107"/>
      <c r="J306" s="107"/>
      <c r="K306" s="6"/>
      <c r="L306" s="6"/>
      <c r="M306" s="6"/>
      <c r="N306" s="107"/>
      <c r="O306" s="6"/>
      <c r="P306" s="6"/>
      <c r="Q306" s="95"/>
      <c r="R306" s="95"/>
      <c r="S306" s="95"/>
      <c r="T306" s="107"/>
      <c r="U306" s="107"/>
      <c r="V306" s="107"/>
      <c r="Y306" s="109"/>
      <c r="Z306" s="109"/>
    </row>
    <row r="307" spans="1:44" s="3" customFormat="1" x14ac:dyDescent="0.2">
      <c r="A307" s="6"/>
      <c r="B307" s="6"/>
      <c r="C307" s="6"/>
      <c r="D307" s="95"/>
      <c r="E307" s="107"/>
      <c r="F307" s="107"/>
      <c r="G307" s="107"/>
      <c r="H307" s="107"/>
      <c r="I307" s="107"/>
      <c r="J307" s="107"/>
      <c r="K307" s="6"/>
      <c r="L307" s="6"/>
      <c r="M307" s="6"/>
      <c r="N307" s="107"/>
      <c r="O307" s="6"/>
      <c r="P307" s="6"/>
      <c r="Q307" s="95"/>
      <c r="R307" s="95"/>
      <c r="S307" s="95"/>
      <c r="T307" s="107"/>
      <c r="U307" s="107"/>
      <c r="V307" s="107"/>
      <c r="Y307" s="109"/>
      <c r="Z307" s="109"/>
    </row>
    <row r="308" spans="1:44" s="3" customFormat="1" x14ac:dyDescent="0.2">
      <c r="A308" s="6"/>
      <c r="B308" s="6"/>
      <c r="C308" s="6"/>
      <c r="D308" s="95"/>
      <c r="E308" s="107"/>
      <c r="F308" s="107"/>
      <c r="G308" s="107"/>
      <c r="H308" s="107"/>
      <c r="I308" s="107"/>
      <c r="J308" s="107"/>
      <c r="K308" s="6"/>
      <c r="L308" s="6"/>
      <c r="M308" s="6"/>
      <c r="N308" s="107"/>
      <c r="O308" s="6"/>
      <c r="P308" s="6"/>
      <c r="Q308" s="95"/>
      <c r="R308" s="95"/>
      <c r="S308" s="95"/>
      <c r="T308" s="107"/>
      <c r="U308" s="107"/>
      <c r="V308" s="107"/>
      <c r="Y308" s="109"/>
      <c r="Z308" s="109"/>
    </row>
    <row r="309" spans="1:44" s="3" customFormat="1" x14ac:dyDescent="0.2">
      <c r="A309" s="6"/>
      <c r="B309" s="6"/>
      <c r="C309" s="6"/>
      <c r="D309" s="95"/>
      <c r="E309" s="107"/>
      <c r="F309" s="107"/>
      <c r="G309" s="107"/>
      <c r="H309" s="107"/>
      <c r="I309" s="107"/>
      <c r="J309" s="107"/>
      <c r="K309" s="6"/>
      <c r="L309" s="6"/>
      <c r="M309" s="6"/>
      <c r="N309" s="107"/>
      <c r="O309" s="6"/>
      <c r="P309" s="6"/>
      <c r="Q309" s="95"/>
      <c r="R309" s="95"/>
      <c r="S309" s="95"/>
      <c r="T309" s="107"/>
      <c r="U309" s="107"/>
      <c r="V309" s="107"/>
      <c r="Y309" s="109"/>
      <c r="Z309" s="109"/>
    </row>
    <row r="310" spans="1:44" s="3" customFormat="1" x14ac:dyDescent="0.2">
      <c r="A310" s="6"/>
      <c r="B310" s="6"/>
      <c r="C310" s="6"/>
      <c r="D310" s="95"/>
      <c r="E310" s="107"/>
      <c r="F310" s="107"/>
      <c r="G310" s="107"/>
      <c r="H310" s="107"/>
      <c r="I310" s="107"/>
      <c r="J310" s="107"/>
      <c r="K310" s="6"/>
      <c r="L310" s="6"/>
      <c r="M310" s="6"/>
      <c r="N310" s="107"/>
      <c r="O310" s="6"/>
      <c r="P310" s="6"/>
      <c r="Q310" s="95"/>
      <c r="R310" s="95"/>
      <c r="S310" s="95"/>
      <c r="T310" s="107"/>
      <c r="U310" s="107"/>
      <c r="V310" s="107"/>
      <c r="Y310" s="109"/>
      <c r="Z310" s="109"/>
    </row>
    <row r="311" spans="1:44" s="3" customFormat="1" x14ac:dyDescent="0.2">
      <c r="A311" s="6"/>
      <c r="B311" s="6"/>
      <c r="C311" s="6"/>
      <c r="D311" s="95"/>
      <c r="E311" s="107"/>
      <c r="F311" s="107"/>
      <c r="G311" s="107"/>
      <c r="H311" s="107"/>
      <c r="I311" s="107"/>
      <c r="J311" s="107"/>
      <c r="K311" s="6"/>
      <c r="L311" s="6"/>
      <c r="M311" s="6"/>
      <c r="N311" s="107"/>
      <c r="O311" s="6"/>
      <c r="P311" s="6"/>
      <c r="Q311" s="95"/>
      <c r="R311" s="95"/>
      <c r="S311" s="95"/>
      <c r="T311" s="107"/>
      <c r="U311" s="107"/>
      <c r="V311" s="107"/>
      <c r="Y311" s="109"/>
      <c r="Z311" s="109"/>
    </row>
    <row r="312" spans="1:44" s="3" customFormat="1" x14ac:dyDescent="0.2">
      <c r="A312" s="6"/>
      <c r="B312" s="6"/>
      <c r="C312" s="6"/>
      <c r="D312" s="95"/>
      <c r="E312" s="107"/>
      <c r="F312" s="107"/>
      <c r="G312" s="107"/>
      <c r="H312" s="107"/>
      <c r="I312" s="107"/>
      <c r="J312" s="107"/>
      <c r="K312" s="6"/>
      <c r="L312" s="6"/>
      <c r="M312" s="6"/>
      <c r="N312" s="107"/>
      <c r="O312" s="6"/>
      <c r="P312" s="6"/>
      <c r="Q312" s="95"/>
      <c r="R312" s="95"/>
      <c r="S312" s="95"/>
      <c r="T312" s="107"/>
      <c r="U312" s="107"/>
      <c r="V312" s="107"/>
      <c r="Y312" s="109"/>
      <c r="Z312" s="109"/>
    </row>
    <row r="313" spans="1:44" s="3" customFormat="1" x14ac:dyDescent="0.2">
      <c r="A313" s="6"/>
      <c r="B313" s="6"/>
      <c r="C313" s="6"/>
      <c r="D313" s="95"/>
      <c r="E313" s="107"/>
      <c r="F313" s="107"/>
      <c r="G313" s="107"/>
      <c r="H313" s="107"/>
      <c r="I313" s="107"/>
      <c r="J313" s="107"/>
      <c r="K313" s="6"/>
      <c r="L313" s="6"/>
      <c r="M313" s="6"/>
      <c r="N313" s="107"/>
      <c r="O313" s="6"/>
      <c r="P313" s="6"/>
      <c r="Q313" s="95"/>
      <c r="R313" s="95"/>
      <c r="S313" s="95"/>
      <c r="T313" s="107"/>
      <c r="U313" s="107"/>
      <c r="V313" s="107"/>
      <c r="Y313" s="109"/>
      <c r="Z313" s="109"/>
    </row>
    <row r="314" spans="1:44" s="3" customFormat="1" x14ac:dyDescent="0.2">
      <c r="A314" s="6"/>
      <c r="B314" s="6"/>
      <c r="C314" s="6"/>
      <c r="D314" s="95"/>
      <c r="E314" s="107"/>
      <c r="F314" s="107"/>
      <c r="G314" s="107"/>
      <c r="H314" s="107"/>
      <c r="I314" s="107"/>
      <c r="J314" s="107"/>
      <c r="K314" s="6"/>
      <c r="L314" s="6"/>
      <c r="M314" s="6"/>
      <c r="N314" s="107"/>
      <c r="O314" s="6"/>
      <c r="P314" s="6"/>
      <c r="Q314" s="95"/>
      <c r="R314" s="95"/>
      <c r="S314" s="95"/>
      <c r="T314" s="107"/>
      <c r="U314" s="107"/>
      <c r="V314" s="107"/>
      <c r="Y314" s="109"/>
      <c r="Z314" s="109"/>
    </row>
    <row r="315" spans="1:44" s="3" customFormat="1" x14ac:dyDescent="0.2">
      <c r="A315" s="6"/>
      <c r="B315" s="6"/>
      <c r="C315" s="6"/>
      <c r="D315" s="95"/>
      <c r="E315" s="107"/>
      <c r="F315" s="107"/>
      <c r="G315" s="107"/>
      <c r="H315" s="107"/>
      <c r="I315" s="107"/>
      <c r="J315" s="107"/>
      <c r="K315" s="6"/>
      <c r="L315" s="6"/>
      <c r="M315" s="6"/>
      <c r="N315" s="107"/>
      <c r="O315" s="6"/>
      <c r="P315" s="6"/>
      <c r="Q315" s="95"/>
      <c r="R315" s="95"/>
      <c r="S315" s="95"/>
      <c r="T315" s="107"/>
      <c r="U315" s="107"/>
      <c r="V315" s="107"/>
      <c r="Y315" s="109"/>
      <c r="Z315" s="109"/>
    </row>
    <row r="316" spans="1:44" s="3" customFormat="1" x14ac:dyDescent="0.2">
      <c r="A316" s="6"/>
      <c r="B316" s="6"/>
      <c r="C316" s="6"/>
      <c r="D316" s="95"/>
      <c r="E316" s="107"/>
      <c r="F316" s="107"/>
      <c r="G316" s="107"/>
      <c r="H316" s="107"/>
      <c r="I316" s="107"/>
      <c r="J316" s="107"/>
      <c r="K316" s="6"/>
      <c r="L316" s="6"/>
      <c r="M316" s="6"/>
      <c r="N316" s="107"/>
      <c r="O316" s="6"/>
      <c r="P316" s="6"/>
      <c r="Q316" s="95"/>
      <c r="R316" s="95"/>
      <c r="S316" s="95"/>
      <c r="T316" s="107"/>
      <c r="U316" s="107"/>
      <c r="V316" s="107"/>
      <c r="Y316" s="109"/>
      <c r="Z316" s="109"/>
    </row>
    <row r="317" spans="1:44" s="31" customFormat="1" x14ac:dyDescent="0.2">
      <c r="A317" s="6"/>
      <c r="B317" s="1"/>
      <c r="C317" s="1"/>
      <c r="D317" s="4"/>
      <c r="E317" s="11"/>
      <c r="F317" s="11"/>
      <c r="G317" s="11"/>
      <c r="H317" s="11"/>
      <c r="I317" s="11"/>
      <c r="J317" s="107"/>
      <c r="K317" s="1"/>
      <c r="L317" s="1"/>
      <c r="M317" s="1"/>
      <c r="N317" s="11"/>
      <c r="O317" s="1"/>
      <c r="P317" s="1"/>
      <c r="Q317" s="4"/>
      <c r="R317" s="4"/>
      <c r="S317" s="4"/>
      <c r="T317" s="11"/>
      <c r="U317" s="11"/>
      <c r="V317" s="11"/>
      <c r="Y317" s="109"/>
      <c r="Z317" s="109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s="31" customFormat="1" x14ac:dyDescent="0.2">
      <c r="A318" s="6"/>
      <c r="B318" s="1"/>
      <c r="C318" s="1"/>
      <c r="D318" s="4"/>
      <c r="E318" s="11"/>
      <c r="F318" s="11"/>
      <c r="G318" s="11"/>
      <c r="H318" s="11"/>
      <c r="I318" s="11"/>
      <c r="J318" s="107"/>
      <c r="K318" s="1"/>
      <c r="L318" s="1"/>
      <c r="M318" s="1"/>
      <c r="N318" s="11"/>
      <c r="O318" s="1"/>
      <c r="P318" s="1"/>
      <c r="Q318" s="4"/>
      <c r="R318" s="4"/>
      <c r="S318" s="4"/>
      <c r="T318" s="11"/>
      <c r="U318" s="11"/>
      <c r="V318" s="11"/>
      <c r="Y318" s="109"/>
      <c r="Z318" s="109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s="31" customFormat="1" x14ac:dyDescent="0.2">
      <c r="A319" s="6"/>
      <c r="B319" s="1"/>
      <c r="C319" s="1"/>
      <c r="D319" s="4"/>
      <c r="E319" s="11"/>
      <c r="F319" s="11"/>
      <c r="G319" s="11"/>
      <c r="H319" s="11"/>
      <c r="I319" s="11"/>
      <c r="J319" s="107"/>
      <c r="K319" s="1"/>
      <c r="L319" s="1"/>
      <c r="M319" s="1"/>
      <c r="N319" s="11"/>
      <c r="O319" s="1"/>
      <c r="P319" s="1"/>
      <c r="Q319" s="4"/>
      <c r="R319" s="4"/>
      <c r="S319" s="4"/>
      <c r="T319" s="11"/>
      <c r="U319" s="11"/>
      <c r="V319" s="11"/>
      <c r="Y319" s="109"/>
      <c r="Z319" s="109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s="31" customFormat="1" x14ac:dyDescent="0.2">
      <c r="A320" s="6"/>
      <c r="B320" s="1"/>
      <c r="C320" s="1"/>
      <c r="D320" s="4"/>
      <c r="E320" s="11"/>
      <c r="F320" s="11"/>
      <c r="G320" s="11"/>
      <c r="H320" s="11"/>
      <c r="I320" s="11"/>
      <c r="J320" s="107"/>
      <c r="K320" s="1"/>
      <c r="L320" s="1"/>
      <c r="M320" s="1"/>
      <c r="N320" s="11"/>
      <c r="O320" s="1"/>
      <c r="P320" s="1"/>
      <c r="Q320" s="4"/>
      <c r="R320" s="4"/>
      <c r="S320" s="4"/>
      <c r="T320" s="11"/>
      <c r="U320" s="11"/>
      <c r="V320" s="11"/>
      <c r="Y320" s="109"/>
      <c r="Z320" s="109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s="31" customFormat="1" x14ac:dyDescent="0.2">
      <c r="A321" s="6"/>
      <c r="B321" s="1"/>
      <c r="C321" s="1"/>
      <c r="D321" s="4"/>
      <c r="E321" s="11"/>
      <c r="F321" s="11"/>
      <c r="G321" s="11"/>
      <c r="H321" s="11"/>
      <c r="I321" s="11"/>
      <c r="J321" s="107"/>
      <c r="K321" s="1"/>
      <c r="L321" s="1"/>
      <c r="M321" s="1"/>
      <c r="N321" s="11"/>
      <c r="O321" s="1"/>
      <c r="P321" s="1"/>
      <c r="Q321" s="4"/>
      <c r="R321" s="4"/>
      <c r="S321" s="4"/>
      <c r="T321" s="11"/>
      <c r="U321" s="11"/>
      <c r="V321" s="11"/>
      <c r="Y321" s="109"/>
      <c r="Z321" s="109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s="31" customFormat="1" x14ac:dyDescent="0.2">
      <c r="A322" s="6"/>
      <c r="B322" s="1"/>
      <c r="C322" s="1"/>
      <c r="D322" s="4"/>
      <c r="E322" s="11"/>
      <c r="F322" s="11"/>
      <c r="G322" s="11"/>
      <c r="H322" s="11"/>
      <c r="I322" s="11"/>
      <c r="J322" s="107"/>
      <c r="K322" s="1"/>
      <c r="L322" s="1"/>
      <c r="M322" s="1"/>
      <c r="N322" s="11"/>
      <c r="O322" s="1"/>
      <c r="P322" s="1"/>
      <c r="Q322" s="4"/>
      <c r="R322" s="4"/>
      <c r="S322" s="4"/>
      <c r="T322" s="11"/>
      <c r="U322" s="11"/>
      <c r="V322" s="11"/>
      <c r="Y322" s="109"/>
      <c r="Z322" s="109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s="31" customFormat="1" x14ac:dyDescent="0.2">
      <c r="A323" s="6"/>
      <c r="B323" s="1"/>
      <c r="C323" s="1"/>
      <c r="D323" s="4"/>
      <c r="E323" s="11"/>
      <c r="F323" s="11"/>
      <c r="G323" s="11"/>
      <c r="H323" s="11"/>
      <c r="I323" s="11"/>
      <c r="J323" s="107"/>
      <c r="K323" s="1"/>
      <c r="L323" s="1"/>
      <c r="M323" s="1"/>
      <c r="N323" s="11"/>
      <c r="O323" s="1"/>
      <c r="P323" s="1"/>
      <c r="Q323" s="4"/>
      <c r="R323" s="4"/>
      <c r="S323" s="4"/>
      <c r="T323" s="11"/>
      <c r="U323" s="11"/>
      <c r="V323" s="11"/>
      <c r="Y323" s="109"/>
      <c r="Z323" s="109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s="31" customFormat="1" x14ac:dyDescent="0.2">
      <c r="A324" s="6"/>
      <c r="B324" s="1"/>
      <c r="C324" s="1"/>
      <c r="D324" s="4"/>
      <c r="E324" s="11"/>
      <c r="F324" s="11"/>
      <c r="G324" s="11"/>
      <c r="H324" s="11"/>
      <c r="I324" s="11"/>
      <c r="J324" s="107"/>
      <c r="K324" s="1"/>
      <c r="L324" s="1"/>
      <c r="M324" s="1"/>
      <c r="N324" s="11"/>
      <c r="O324" s="1"/>
      <c r="P324" s="1"/>
      <c r="Q324" s="4"/>
      <c r="R324" s="4"/>
      <c r="S324" s="4"/>
      <c r="T324" s="11"/>
      <c r="U324" s="11"/>
      <c r="V324" s="11"/>
      <c r="Y324" s="109"/>
      <c r="Z324" s="109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s="31" customFormat="1" x14ac:dyDescent="0.2">
      <c r="A325" s="6"/>
      <c r="B325" s="1"/>
      <c r="C325" s="1"/>
      <c r="D325" s="4"/>
      <c r="E325" s="11"/>
      <c r="F325" s="11"/>
      <c r="G325" s="11"/>
      <c r="H325" s="11"/>
      <c r="I325" s="11"/>
      <c r="J325" s="107"/>
      <c r="K325" s="1"/>
      <c r="L325" s="1"/>
      <c r="M325" s="1"/>
      <c r="N325" s="11"/>
      <c r="O325" s="1"/>
      <c r="P325" s="1"/>
      <c r="Q325" s="4"/>
      <c r="R325" s="4"/>
      <c r="S325" s="4"/>
      <c r="T325" s="11"/>
      <c r="U325" s="11"/>
      <c r="V325" s="11"/>
      <c r="Y325" s="109"/>
      <c r="Z325" s="109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s="31" customFormat="1" x14ac:dyDescent="0.2">
      <c r="A326" s="6"/>
      <c r="B326" s="1"/>
      <c r="C326" s="1"/>
      <c r="D326" s="4"/>
      <c r="E326" s="11"/>
      <c r="F326" s="11"/>
      <c r="G326" s="11"/>
      <c r="H326" s="11"/>
      <c r="I326" s="11"/>
      <c r="J326" s="107"/>
      <c r="K326" s="1"/>
      <c r="L326" s="1"/>
      <c r="M326" s="1"/>
      <c r="N326" s="11"/>
      <c r="O326" s="1"/>
      <c r="P326" s="1"/>
      <c r="Q326" s="4"/>
      <c r="R326" s="4"/>
      <c r="S326" s="4"/>
      <c r="T326" s="11"/>
      <c r="U326" s="11"/>
      <c r="V326" s="11"/>
      <c r="Y326" s="109"/>
      <c r="Z326" s="109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s="31" customFormat="1" x14ac:dyDescent="0.2">
      <c r="A327" s="6"/>
      <c r="B327" s="1"/>
      <c r="C327" s="1"/>
      <c r="D327" s="4"/>
      <c r="E327" s="11"/>
      <c r="F327" s="11"/>
      <c r="G327" s="11"/>
      <c r="H327" s="11"/>
      <c r="I327" s="11"/>
      <c r="J327" s="107"/>
      <c r="K327" s="1"/>
      <c r="L327" s="1"/>
      <c r="M327" s="1"/>
      <c r="N327" s="11"/>
      <c r="O327" s="1"/>
      <c r="P327" s="1"/>
      <c r="Q327" s="4"/>
      <c r="R327" s="4"/>
      <c r="S327" s="4"/>
      <c r="T327" s="11"/>
      <c r="U327" s="11"/>
      <c r="V327" s="11"/>
      <c r="Y327" s="109"/>
      <c r="Z327" s="109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s="31" customFormat="1" x14ac:dyDescent="0.2">
      <c r="A328" s="6"/>
      <c r="B328" s="1"/>
      <c r="C328" s="1"/>
      <c r="D328" s="4"/>
      <c r="E328" s="11"/>
      <c r="F328" s="11"/>
      <c r="G328" s="11"/>
      <c r="H328" s="11"/>
      <c r="I328" s="11"/>
      <c r="J328" s="107"/>
      <c r="K328" s="1"/>
      <c r="L328" s="1"/>
      <c r="M328" s="1"/>
      <c r="N328" s="11"/>
      <c r="O328" s="1"/>
      <c r="P328" s="1"/>
      <c r="Q328" s="4"/>
      <c r="R328" s="4"/>
      <c r="S328" s="4"/>
      <c r="T328" s="11"/>
      <c r="U328" s="11"/>
      <c r="V328" s="11"/>
      <c r="Y328" s="109"/>
      <c r="Z328" s="109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s="31" customFormat="1" x14ac:dyDescent="0.2">
      <c r="A329" s="6"/>
      <c r="B329" s="1"/>
      <c r="C329" s="1"/>
      <c r="D329" s="4"/>
      <c r="E329" s="11"/>
      <c r="F329" s="11"/>
      <c r="G329" s="11"/>
      <c r="H329" s="11"/>
      <c r="I329" s="11"/>
      <c r="J329" s="107"/>
      <c r="K329" s="1"/>
      <c r="L329" s="1"/>
      <c r="M329" s="1"/>
      <c r="N329" s="11"/>
      <c r="O329" s="1"/>
      <c r="P329" s="1"/>
      <c r="Q329" s="4"/>
      <c r="R329" s="4"/>
      <c r="S329" s="4"/>
      <c r="T329" s="11"/>
      <c r="U329" s="11"/>
      <c r="V329" s="11"/>
      <c r="Y329" s="109"/>
      <c r="Z329" s="109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s="31" customFormat="1" x14ac:dyDescent="0.2">
      <c r="A330" s="6"/>
      <c r="B330" s="1"/>
      <c r="C330" s="1"/>
      <c r="D330" s="4"/>
      <c r="E330" s="11"/>
      <c r="F330" s="11"/>
      <c r="G330" s="11"/>
      <c r="H330" s="11"/>
      <c r="I330" s="11"/>
      <c r="J330" s="107"/>
      <c r="K330" s="1"/>
      <c r="L330" s="1"/>
      <c r="M330" s="1"/>
      <c r="N330" s="11"/>
      <c r="O330" s="1"/>
      <c r="P330" s="1"/>
      <c r="Q330" s="4"/>
      <c r="R330" s="4"/>
      <c r="S330" s="4"/>
      <c r="T330" s="11"/>
      <c r="U330" s="11"/>
      <c r="V330" s="11"/>
      <c r="Y330" s="109"/>
      <c r="Z330" s="109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s="31" customFormat="1" x14ac:dyDescent="0.2">
      <c r="A331" s="6"/>
      <c r="B331" s="1"/>
      <c r="C331" s="1"/>
      <c r="D331" s="4"/>
      <c r="E331" s="11"/>
      <c r="F331" s="11"/>
      <c r="G331" s="11"/>
      <c r="H331" s="11"/>
      <c r="I331" s="11"/>
      <c r="J331" s="107"/>
      <c r="K331" s="1"/>
      <c r="L331" s="1"/>
      <c r="M331" s="1"/>
      <c r="N331" s="11"/>
      <c r="O331" s="1"/>
      <c r="P331" s="1"/>
      <c r="Q331" s="4"/>
      <c r="R331" s="4"/>
      <c r="S331" s="4"/>
      <c r="T331" s="11"/>
      <c r="U331" s="11"/>
      <c r="V331" s="11"/>
      <c r="Y331" s="109"/>
      <c r="Z331" s="109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s="31" customFormat="1" x14ac:dyDescent="0.2">
      <c r="A332" s="6"/>
      <c r="B332" s="1"/>
      <c r="C332" s="1"/>
      <c r="D332" s="4"/>
      <c r="E332" s="11"/>
      <c r="F332" s="11"/>
      <c r="G332" s="11"/>
      <c r="H332" s="11"/>
      <c r="I332" s="11"/>
      <c r="J332" s="107"/>
      <c r="K332" s="1"/>
      <c r="L332" s="1"/>
      <c r="M332" s="1"/>
      <c r="N332" s="11"/>
      <c r="O332" s="1"/>
      <c r="P332" s="1"/>
      <c r="Q332" s="4"/>
      <c r="R332" s="4"/>
      <c r="S332" s="4"/>
      <c r="T332" s="11"/>
      <c r="U332" s="11"/>
      <c r="V332" s="11"/>
      <c r="Y332" s="109"/>
      <c r="Z332" s="109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s="31" customFormat="1" x14ac:dyDescent="0.2">
      <c r="A333" s="6"/>
      <c r="B333" s="1"/>
      <c r="C333" s="1"/>
      <c r="D333" s="4"/>
      <c r="E333" s="11"/>
      <c r="F333" s="11"/>
      <c r="G333" s="11"/>
      <c r="H333" s="11"/>
      <c r="I333" s="11"/>
      <c r="J333" s="107"/>
      <c r="K333" s="1"/>
      <c r="L333" s="1"/>
      <c r="M333" s="1"/>
      <c r="N333" s="11"/>
      <c r="O333" s="1"/>
      <c r="P333" s="1"/>
      <c r="Q333" s="4"/>
      <c r="R333" s="4"/>
      <c r="S333" s="4"/>
      <c r="T333" s="11"/>
      <c r="U333" s="11"/>
      <c r="V333" s="11"/>
      <c r="Y333" s="109"/>
      <c r="Z333" s="109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s="31" customFormat="1" x14ac:dyDescent="0.2">
      <c r="A334" s="6"/>
      <c r="B334" s="1"/>
      <c r="C334" s="1"/>
      <c r="D334" s="4"/>
      <c r="E334" s="11"/>
      <c r="F334" s="11"/>
      <c r="G334" s="11"/>
      <c r="H334" s="11"/>
      <c r="I334" s="11"/>
      <c r="J334" s="107"/>
      <c r="K334" s="1"/>
      <c r="L334" s="1"/>
      <c r="M334" s="1"/>
      <c r="N334" s="11"/>
      <c r="O334" s="1"/>
      <c r="P334" s="1"/>
      <c r="Q334" s="4"/>
      <c r="R334" s="4"/>
      <c r="S334" s="4"/>
      <c r="T334" s="11"/>
      <c r="U334" s="11"/>
      <c r="V334" s="11"/>
      <c r="Y334" s="109"/>
      <c r="Z334" s="109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s="31" customFormat="1" x14ac:dyDescent="0.2">
      <c r="A335" s="6"/>
      <c r="B335" s="1"/>
      <c r="C335" s="1"/>
      <c r="D335" s="4"/>
      <c r="E335" s="11"/>
      <c r="F335" s="11"/>
      <c r="G335" s="11"/>
      <c r="H335" s="11"/>
      <c r="I335" s="11"/>
      <c r="J335" s="107"/>
      <c r="K335" s="1"/>
      <c r="L335" s="1"/>
      <c r="M335" s="1"/>
      <c r="N335" s="11"/>
      <c r="O335" s="1"/>
      <c r="P335" s="1"/>
      <c r="Q335" s="4"/>
      <c r="R335" s="4"/>
      <c r="S335" s="4"/>
      <c r="T335" s="11"/>
      <c r="U335" s="11"/>
      <c r="V335" s="11"/>
      <c r="Y335" s="109"/>
      <c r="Z335" s="109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s="31" customFormat="1" x14ac:dyDescent="0.2">
      <c r="A336" s="6"/>
      <c r="B336" s="1"/>
      <c r="C336" s="1"/>
      <c r="D336" s="4"/>
      <c r="E336" s="11"/>
      <c r="F336" s="11"/>
      <c r="G336" s="11"/>
      <c r="H336" s="11"/>
      <c r="I336" s="11"/>
      <c r="J336" s="107"/>
      <c r="K336" s="1"/>
      <c r="L336" s="1"/>
      <c r="M336" s="1"/>
      <c r="N336" s="11"/>
      <c r="O336" s="1"/>
      <c r="P336" s="1"/>
      <c r="Q336" s="4"/>
      <c r="R336" s="4"/>
      <c r="S336" s="4"/>
      <c r="T336" s="11"/>
      <c r="U336" s="11"/>
      <c r="V336" s="11"/>
      <c r="Y336" s="109"/>
      <c r="Z336" s="109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s="31" customFormat="1" x14ac:dyDescent="0.2">
      <c r="A337" s="6"/>
      <c r="B337" s="1"/>
      <c r="C337" s="1"/>
      <c r="D337" s="4"/>
      <c r="E337" s="11"/>
      <c r="F337" s="11"/>
      <c r="G337" s="11"/>
      <c r="H337" s="11"/>
      <c r="I337" s="11"/>
      <c r="J337" s="107"/>
      <c r="K337" s="1"/>
      <c r="L337" s="1"/>
      <c r="M337" s="1"/>
      <c r="N337" s="11"/>
      <c r="O337" s="1"/>
      <c r="P337" s="1"/>
      <c r="Q337" s="4"/>
      <c r="R337" s="4"/>
      <c r="S337" s="4"/>
      <c r="T337" s="11"/>
      <c r="U337" s="11"/>
      <c r="V337" s="11"/>
      <c r="Y337" s="109"/>
      <c r="Z337" s="109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s="31" customFormat="1" x14ac:dyDescent="0.2">
      <c r="A338" s="6"/>
      <c r="B338" s="1"/>
      <c r="C338" s="1"/>
      <c r="D338" s="4"/>
      <c r="E338" s="11"/>
      <c r="F338" s="11"/>
      <c r="G338" s="11"/>
      <c r="H338" s="11"/>
      <c r="I338" s="11"/>
      <c r="J338" s="107"/>
      <c r="K338" s="1"/>
      <c r="L338" s="1"/>
      <c r="M338" s="1"/>
      <c r="N338" s="11"/>
      <c r="O338" s="1"/>
      <c r="P338" s="1"/>
      <c r="Q338" s="4"/>
      <c r="R338" s="4"/>
      <c r="S338" s="4"/>
      <c r="T338" s="11"/>
      <c r="U338" s="11"/>
      <c r="V338" s="11"/>
      <c r="Y338" s="109"/>
      <c r="Z338" s="109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s="31" customFormat="1" x14ac:dyDescent="0.2">
      <c r="A339" s="6"/>
      <c r="B339" s="1"/>
      <c r="C339" s="1"/>
      <c r="D339" s="4"/>
      <c r="E339" s="11"/>
      <c r="F339" s="11"/>
      <c r="G339" s="11"/>
      <c r="H339" s="11"/>
      <c r="I339" s="11"/>
      <c r="J339" s="107"/>
      <c r="K339" s="1"/>
      <c r="L339" s="1"/>
      <c r="M339" s="1"/>
      <c r="N339" s="11"/>
      <c r="O339" s="1"/>
      <c r="P339" s="1"/>
      <c r="Q339" s="4"/>
      <c r="R339" s="4"/>
      <c r="S339" s="4"/>
      <c r="T339" s="11"/>
      <c r="U339" s="11"/>
      <c r="V339" s="11"/>
      <c r="Y339" s="109"/>
      <c r="Z339" s="109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s="31" customFormat="1" x14ac:dyDescent="0.2">
      <c r="A340" s="6"/>
      <c r="B340" s="1"/>
      <c r="C340" s="1"/>
      <c r="D340" s="4"/>
      <c r="E340" s="11"/>
      <c r="F340" s="11"/>
      <c r="G340" s="11"/>
      <c r="H340" s="11"/>
      <c r="I340" s="11"/>
      <c r="J340" s="107"/>
      <c r="K340" s="1"/>
      <c r="L340" s="1"/>
      <c r="M340" s="1"/>
      <c r="N340" s="11"/>
      <c r="O340" s="1"/>
      <c r="P340" s="1"/>
      <c r="Q340" s="4"/>
      <c r="R340" s="4"/>
      <c r="S340" s="4"/>
      <c r="T340" s="11"/>
      <c r="U340" s="11"/>
      <c r="V340" s="11"/>
      <c r="Y340" s="109"/>
      <c r="Z340" s="109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s="31" customFormat="1" x14ac:dyDescent="0.2">
      <c r="A341" s="6"/>
      <c r="B341" s="1"/>
      <c r="C341" s="1"/>
      <c r="D341" s="4"/>
      <c r="E341" s="11"/>
      <c r="F341" s="11"/>
      <c r="G341" s="11"/>
      <c r="H341" s="11"/>
      <c r="I341" s="11"/>
      <c r="J341" s="107"/>
      <c r="K341" s="1"/>
      <c r="L341" s="1"/>
      <c r="M341" s="1"/>
      <c r="N341" s="11"/>
      <c r="O341" s="1"/>
      <c r="P341" s="1"/>
      <c r="Q341" s="4"/>
      <c r="R341" s="4"/>
      <c r="S341" s="4"/>
      <c r="T341" s="11"/>
      <c r="U341" s="11"/>
      <c r="V341" s="11"/>
      <c r="Y341" s="109"/>
      <c r="Z341" s="109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s="31" customFormat="1" x14ac:dyDescent="0.2">
      <c r="A342" s="6"/>
      <c r="B342" s="1"/>
      <c r="C342" s="1"/>
      <c r="D342" s="4"/>
      <c r="E342" s="11"/>
      <c r="F342" s="11"/>
      <c r="G342" s="11"/>
      <c r="H342" s="11"/>
      <c r="I342" s="11"/>
      <c r="J342" s="107"/>
      <c r="K342" s="1"/>
      <c r="L342" s="1"/>
      <c r="M342" s="1"/>
      <c r="N342" s="11"/>
      <c r="O342" s="1"/>
      <c r="P342" s="1"/>
      <c r="Q342" s="4"/>
      <c r="R342" s="4"/>
      <c r="S342" s="4"/>
      <c r="T342" s="11"/>
      <c r="U342" s="11"/>
      <c r="V342" s="11"/>
      <c r="Y342" s="109"/>
      <c r="Z342" s="109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s="31" customFormat="1" x14ac:dyDescent="0.2">
      <c r="A343" s="6"/>
      <c r="B343" s="1"/>
      <c r="C343" s="1"/>
      <c r="D343" s="4"/>
      <c r="E343" s="11"/>
      <c r="F343" s="11"/>
      <c r="G343" s="11"/>
      <c r="H343" s="11"/>
      <c r="I343" s="11"/>
      <c r="J343" s="107"/>
      <c r="K343" s="1"/>
      <c r="L343" s="1"/>
      <c r="M343" s="1"/>
      <c r="N343" s="11"/>
      <c r="O343" s="1"/>
      <c r="P343" s="1"/>
      <c r="Q343" s="4"/>
      <c r="R343" s="4"/>
      <c r="S343" s="4"/>
      <c r="T343" s="11"/>
      <c r="U343" s="11"/>
      <c r="V343" s="11"/>
      <c r="Y343" s="109"/>
      <c r="Z343" s="109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s="31" customFormat="1" x14ac:dyDescent="0.2">
      <c r="A344" s="6"/>
      <c r="B344" s="1"/>
      <c r="C344" s="1"/>
      <c r="D344" s="4"/>
      <c r="E344" s="11"/>
      <c r="F344" s="11"/>
      <c r="G344" s="11"/>
      <c r="H344" s="11"/>
      <c r="I344" s="11"/>
      <c r="J344" s="107"/>
      <c r="K344" s="1"/>
      <c r="L344" s="1"/>
      <c r="M344" s="1"/>
      <c r="N344" s="11"/>
      <c r="O344" s="1"/>
      <c r="P344" s="1"/>
      <c r="Q344" s="4"/>
      <c r="R344" s="4"/>
      <c r="S344" s="4"/>
      <c r="T344" s="11"/>
      <c r="U344" s="11"/>
      <c r="V344" s="11"/>
      <c r="Y344" s="109"/>
      <c r="Z344" s="109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s="31" customFormat="1" x14ac:dyDescent="0.2">
      <c r="A345" s="6"/>
      <c r="B345" s="1"/>
      <c r="C345" s="1"/>
      <c r="D345" s="4"/>
      <c r="E345" s="11"/>
      <c r="F345" s="11"/>
      <c r="G345" s="11"/>
      <c r="H345" s="11"/>
      <c r="I345" s="11"/>
      <c r="J345" s="107"/>
      <c r="K345" s="1"/>
      <c r="L345" s="1"/>
      <c r="M345" s="1"/>
      <c r="N345" s="11"/>
      <c r="O345" s="1"/>
      <c r="P345" s="1"/>
      <c r="Q345" s="4"/>
      <c r="R345" s="4"/>
      <c r="S345" s="4"/>
      <c r="T345" s="11"/>
      <c r="U345" s="11"/>
      <c r="V345" s="11"/>
      <c r="Y345" s="109"/>
      <c r="Z345" s="109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s="31" customFormat="1" x14ac:dyDescent="0.2">
      <c r="A346" s="6"/>
      <c r="B346" s="1"/>
      <c r="C346" s="1"/>
      <c r="D346" s="4"/>
      <c r="E346" s="11"/>
      <c r="F346" s="11"/>
      <c r="G346" s="11"/>
      <c r="H346" s="11"/>
      <c r="I346" s="11"/>
      <c r="J346" s="107"/>
      <c r="K346" s="1"/>
      <c r="L346" s="1"/>
      <c r="M346" s="1"/>
      <c r="N346" s="11"/>
      <c r="O346" s="1"/>
      <c r="P346" s="1"/>
      <c r="Q346" s="4"/>
      <c r="R346" s="4"/>
      <c r="S346" s="4"/>
      <c r="T346" s="11"/>
      <c r="U346" s="11"/>
      <c r="V346" s="11"/>
      <c r="Y346" s="109"/>
      <c r="Z346" s="109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s="31" customFormat="1" x14ac:dyDescent="0.2">
      <c r="A347" s="6"/>
      <c r="B347" s="1"/>
      <c r="C347" s="1"/>
      <c r="D347" s="4"/>
      <c r="E347" s="11"/>
      <c r="F347" s="11"/>
      <c r="G347" s="11"/>
      <c r="H347" s="11"/>
      <c r="I347" s="11"/>
      <c r="J347" s="107"/>
      <c r="K347" s="1"/>
      <c r="L347" s="1"/>
      <c r="M347" s="1"/>
      <c r="N347" s="11"/>
      <c r="O347" s="1"/>
      <c r="P347" s="1"/>
      <c r="Q347" s="4"/>
      <c r="R347" s="4"/>
      <c r="S347" s="4"/>
      <c r="T347" s="11"/>
      <c r="U347" s="11"/>
      <c r="V347" s="11"/>
      <c r="Y347" s="109"/>
      <c r="Z347" s="109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s="31" customFormat="1" x14ac:dyDescent="0.2">
      <c r="A348" s="6"/>
      <c r="B348" s="1"/>
      <c r="C348" s="1"/>
      <c r="D348" s="4"/>
      <c r="E348" s="11"/>
      <c r="F348" s="11"/>
      <c r="G348" s="11"/>
      <c r="H348" s="11"/>
      <c r="I348" s="11"/>
      <c r="J348" s="107"/>
      <c r="K348" s="1"/>
      <c r="L348" s="1"/>
      <c r="M348" s="1"/>
      <c r="N348" s="11"/>
      <c r="O348" s="1"/>
      <c r="P348" s="1"/>
      <c r="Q348" s="4"/>
      <c r="R348" s="4"/>
      <c r="S348" s="4"/>
      <c r="T348" s="11"/>
      <c r="U348" s="11"/>
      <c r="V348" s="11"/>
      <c r="Y348" s="109"/>
      <c r="Z348" s="109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s="31" customFormat="1" x14ac:dyDescent="0.2">
      <c r="A349" s="6"/>
      <c r="B349" s="1"/>
      <c r="C349" s="1"/>
      <c r="D349" s="4"/>
      <c r="E349" s="11"/>
      <c r="F349" s="11"/>
      <c r="G349" s="11"/>
      <c r="H349" s="11"/>
      <c r="I349" s="11"/>
      <c r="J349" s="107"/>
      <c r="K349" s="1"/>
      <c r="L349" s="1"/>
      <c r="M349" s="1"/>
      <c r="N349" s="11"/>
      <c r="O349" s="1"/>
      <c r="P349" s="1"/>
      <c r="Q349" s="4"/>
      <c r="R349" s="4"/>
      <c r="S349" s="4"/>
      <c r="T349" s="11"/>
      <c r="U349" s="11"/>
      <c r="V349" s="11"/>
      <c r="Y349" s="109"/>
      <c r="Z349" s="109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s="31" customFormat="1" x14ac:dyDescent="0.2">
      <c r="A350" s="6"/>
      <c r="B350" s="1"/>
      <c r="C350" s="1"/>
      <c r="D350" s="4"/>
      <c r="E350" s="11"/>
      <c r="F350" s="11"/>
      <c r="G350" s="11"/>
      <c r="H350" s="11"/>
      <c r="I350" s="11"/>
      <c r="J350" s="107"/>
      <c r="K350" s="1"/>
      <c r="L350" s="1"/>
      <c r="M350" s="1"/>
      <c r="N350" s="11"/>
      <c r="O350" s="1"/>
      <c r="P350" s="1"/>
      <c r="Q350" s="4"/>
      <c r="R350" s="4"/>
      <c r="S350" s="4"/>
      <c r="T350" s="11"/>
      <c r="U350" s="11"/>
      <c r="V350" s="11"/>
      <c r="Y350" s="109"/>
      <c r="Z350" s="109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s="31" customFormat="1" x14ac:dyDescent="0.2">
      <c r="A351" s="6"/>
      <c r="B351" s="1"/>
      <c r="C351" s="1"/>
      <c r="D351" s="4"/>
      <c r="E351" s="11"/>
      <c r="F351" s="11"/>
      <c r="G351" s="11"/>
      <c r="H351" s="11"/>
      <c r="I351" s="11"/>
      <c r="J351" s="107"/>
      <c r="K351" s="1"/>
      <c r="L351" s="1"/>
      <c r="M351" s="1"/>
      <c r="N351" s="11"/>
      <c r="O351" s="1"/>
      <c r="P351" s="1"/>
      <c r="Q351" s="4"/>
      <c r="R351" s="4"/>
      <c r="S351" s="4"/>
      <c r="T351" s="11"/>
      <c r="U351" s="11"/>
      <c r="V351" s="11"/>
      <c r="Y351" s="109"/>
      <c r="Z351" s="109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s="31" customFormat="1" x14ac:dyDescent="0.2">
      <c r="A352" s="6"/>
      <c r="B352" s="1"/>
      <c r="C352" s="1"/>
      <c r="D352" s="4"/>
      <c r="E352" s="11"/>
      <c r="F352" s="11"/>
      <c r="G352" s="11"/>
      <c r="H352" s="11"/>
      <c r="I352" s="11"/>
      <c r="J352" s="107"/>
      <c r="K352" s="1"/>
      <c r="L352" s="1"/>
      <c r="M352" s="1"/>
      <c r="N352" s="11"/>
      <c r="O352" s="1"/>
      <c r="P352" s="1"/>
      <c r="Q352" s="4"/>
      <c r="R352" s="4"/>
      <c r="S352" s="4"/>
      <c r="T352" s="11"/>
      <c r="U352" s="11"/>
      <c r="V352" s="11"/>
      <c r="Y352" s="109"/>
      <c r="Z352" s="109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s="31" customFormat="1" x14ac:dyDescent="0.2">
      <c r="A353" s="6"/>
      <c r="B353" s="1"/>
      <c r="C353" s="1"/>
      <c r="D353" s="4"/>
      <c r="E353" s="11"/>
      <c r="F353" s="11"/>
      <c r="G353" s="11"/>
      <c r="H353" s="11"/>
      <c r="I353" s="11"/>
      <c r="J353" s="107"/>
      <c r="K353" s="1"/>
      <c r="L353" s="1"/>
      <c r="M353" s="1"/>
      <c r="N353" s="11"/>
      <c r="O353" s="1"/>
      <c r="P353" s="1"/>
      <c r="Q353" s="4"/>
      <c r="R353" s="4"/>
      <c r="S353" s="4"/>
      <c r="T353" s="11"/>
      <c r="U353" s="11"/>
      <c r="V353" s="11"/>
      <c r="Y353" s="109"/>
      <c r="Z353" s="109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s="31" customFormat="1" x14ac:dyDescent="0.2">
      <c r="A354" s="6"/>
      <c r="B354" s="1"/>
      <c r="C354" s="1"/>
      <c r="D354" s="4"/>
      <c r="E354" s="11"/>
      <c r="F354" s="11"/>
      <c r="G354" s="11"/>
      <c r="H354" s="11"/>
      <c r="I354" s="11"/>
      <c r="J354" s="107"/>
      <c r="K354" s="1"/>
      <c r="L354" s="1"/>
      <c r="M354" s="1"/>
      <c r="N354" s="11"/>
      <c r="O354" s="1"/>
      <c r="P354" s="1"/>
      <c r="Q354" s="4"/>
      <c r="R354" s="4"/>
      <c r="S354" s="4"/>
      <c r="T354" s="11"/>
      <c r="U354" s="11"/>
      <c r="V354" s="11"/>
      <c r="Y354" s="109"/>
      <c r="Z354" s="109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s="31" customFormat="1" x14ac:dyDescent="0.2">
      <c r="A355" s="6"/>
      <c r="B355" s="1"/>
      <c r="C355" s="1"/>
      <c r="D355" s="4"/>
      <c r="E355" s="11"/>
      <c r="F355" s="11"/>
      <c r="G355" s="11"/>
      <c r="H355" s="11"/>
      <c r="I355" s="11"/>
      <c r="J355" s="107"/>
      <c r="K355" s="1"/>
      <c r="L355" s="1"/>
      <c r="M355" s="1"/>
      <c r="N355" s="11"/>
      <c r="O355" s="1"/>
      <c r="P355" s="1"/>
      <c r="Q355" s="4"/>
      <c r="R355" s="4"/>
      <c r="S355" s="4"/>
      <c r="T355" s="11"/>
      <c r="U355" s="11"/>
      <c r="V355" s="11"/>
      <c r="Y355" s="109"/>
      <c r="Z355" s="109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s="31" customFormat="1" x14ac:dyDescent="0.2">
      <c r="A356" s="6"/>
      <c r="B356" s="1"/>
      <c r="C356" s="1"/>
      <c r="D356" s="4"/>
      <c r="E356" s="11"/>
      <c r="F356" s="11"/>
      <c r="G356" s="11"/>
      <c r="H356" s="11"/>
      <c r="I356" s="11"/>
      <c r="J356" s="107"/>
      <c r="K356" s="1"/>
      <c r="L356" s="1"/>
      <c r="M356" s="1"/>
      <c r="N356" s="11"/>
      <c r="O356" s="1"/>
      <c r="P356" s="1"/>
      <c r="Q356" s="4"/>
      <c r="R356" s="4"/>
      <c r="S356" s="4"/>
      <c r="T356" s="11"/>
      <c r="U356" s="11"/>
      <c r="V356" s="11"/>
      <c r="Y356" s="109"/>
      <c r="Z356" s="109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s="31" customFormat="1" x14ac:dyDescent="0.2">
      <c r="A357" s="6"/>
      <c r="B357" s="1"/>
      <c r="C357" s="1"/>
      <c r="D357" s="4"/>
      <c r="E357" s="11"/>
      <c r="F357" s="11"/>
      <c r="G357" s="11"/>
      <c r="H357" s="11"/>
      <c r="I357" s="11"/>
      <c r="J357" s="107"/>
      <c r="K357" s="1"/>
      <c r="L357" s="1"/>
      <c r="M357" s="1"/>
      <c r="N357" s="11"/>
      <c r="O357" s="1"/>
      <c r="P357" s="1"/>
      <c r="Q357" s="4"/>
      <c r="R357" s="4"/>
      <c r="S357" s="4"/>
      <c r="T357" s="11"/>
      <c r="U357" s="11"/>
      <c r="V357" s="11"/>
      <c r="Y357" s="109"/>
      <c r="Z357" s="109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s="31" customFormat="1" x14ac:dyDescent="0.2">
      <c r="A358" s="6"/>
      <c r="B358" s="1"/>
      <c r="C358" s="1"/>
      <c r="D358" s="4"/>
      <c r="E358" s="11"/>
      <c r="F358" s="11"/>
      <c r="G358" s="11"/>
      <c r="H358" s="11"/>
      <c r="I358" s="11"/>
      <c r="J358" s="107"/>
      <c r="K358" s="1"/>
      <c r="L358" s="1"/>
      <c r="M358" s="1"/>
      <c r="N358" s="11"/>
      <c r="O358" s="1"/>
      <c r="P358" s="1"/>
      <c r="Q358" s="4"/>
      <c r="R358" s="4"/>
      <c r="S358" s="4"/>
      <c r="T358" s="11"/>
      <c r="U358" s="11"/>
      <c r="V358" s="11"/>
      <c r="Y358" s="109"/>
      <c r="Z358" s="109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s="31" customFormat="1" x14ac:dyDescent="0.2">
      <c r="A359" s="6"/>
      <c r="B359" s="1"/>
      <c r="C359" s="1"/>
      <c r="D359" s="4"/>
      <c r="E359" s="11"/>
      <c r="F359" s="11"/>
      <c r="G359" s="11"/>
      <c r="H359" s="11"/>
      <c r="I359" s="11"/>
      <c r="J359" s="107"/>
      <c r="K359" s="1"/>
      <c r="L359" s="1"/>
      <c r="M359" s="1"/>
      <c r="N359" s="11"/>
      <c r="O359" s="1"/>
      <c r="P359" s="1"/>
      <c r="Q359" s="4"/>
      <c r="R359" s="4"/>
      <c r="S359" s="4"/>
      <c r="T359" s="11"/>
      <c r="U359" s="11"/>
      <c r="V359" s="11"/>
      <c r="Y359" s="109"/>
      <c r="Z359" s="109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s="31" customFormat="1" x14ac:dyDescent="0.2">
      <c r="A360" s="6"/>
      <c r="B360" s="1"/>
      <c r="C360" s="1"/>
      <c r="D360" s="4"/>
      <c r="E360" s="11"/>
      <c r="F360" s="11"/>
      <c r="G360" s="11"/>
      <c r="H360" s="11"/>
      <c r="I360" s="11"/>
      <c r="J360" s="107"/>
      <c r="K360" s="1"/>
      <c r="L360" s="1"/>
      <c r="M360" s="1"/>
      <c r="N360" s="11"/>
      <c r="O360" s="1"/>
      <c r="P360" s="1"/>
      <c r="Q360" s="4"/>
      <c r="R360" s="4"/>
      <c r="S360" s="4"/>
      <c r="T360" s="11"/>
      <c r="U360" s="11"/>
      <c r="V360" s="11"/>
      <c r="Y360" s="109"/>
      <c r="Z360" s="109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s="31" customFormat="1" x14ac:dyDescent="0.2">
      <c r="A361" s="6"/>
      <c r="B361" s="1"/>
      <c r="C361" s="1"/>
      <c r="D361" s="4"/>
      <c r="E361" s="11"/>
      <c r="F361" s="11"/>
      <c r="G361" s="11"/>
      <c r="H361" s="11"/>
      <c r="I361" s="11"/>
      <c r="J361" s="107"/>
      <c r="K361" s="1"/>
      <c r="L361" s="1"/>
      <c r="M361" s="1"/>
      <c r="N361" s="11"/>
      <c r="O361" s="1"/>
      <c r="P361" s="1"/>
      <c r="Q361" s="4"/>
      <c r="R361" s="4"/>
      <c r="S361" s="4"/>
      <c r="T361" s="11"/>
      <c r="U361" s="11"/>
      <c r="V361" s="11"/>
      <c r="Y361" s="109"/>
      <c r="Z361" s="109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s="31" customFormat="1" x14ac:dyDescent="0.2">
      <c r="A362" s="6"/>
      <c r="B362" s="1"/>
      <c r="C362" s="1"/>
      <c r="D362" s="4"/>
      <c r="E362" s="11"/>
      <c r="F362" s="11"/>
      <c r="G362" s="11"/>
      <c r="H362" s="11"/>
      <c r="I362" s="11"/>
      <c r="J362" s="107"/>
      <c r="K362" s="1"/>
      <c r="L362" s="1"/>
      <c r="M362" s="1"/>
      <c r="N362" s="11"/>
      <c r="O362" s="1"/>
      <c r="P362" s="1"/>
      <c r="Q362" s="4"/>
      <c r="R362" s="4"/>
      <c r="S362" s="4"/>
      <c r="T362" s="11"/>
      <c r="U362" s="11"/>
      <c r="V362" s="11"/>
      <c r="Y362" s="109"/>
      <c r="Z362" s="109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s="31" customFormat="1" x14ac:dyDescent="0.2">
      <c r="A363" s="6"/>
      <c r="B363" s="1"/>
      <c r="C363" s="1"/>
      <c r="D363" s="4"/>
      <c r="E363" s="11"/>
      <c r="F363" s="11"/>
      <c r="G363" s="11"/>
      <c r="H363" s="11"/>
      <c r="I363" s="11"/>
      <c r="J363" s="107"/>
      <c r="K363" s="1"/>
      <c r="L363" s="1"/>
      <c r="M363" s="1"/>
      <c r="N363" s="11"/>
      <c r="O363" s="1"/>
      <c r="P363" s="1"/>
      <c r="Q363" s="4"/>
      <c r="R363" s="4"/>
      <c r="S363" s="4"/>
      <c r="T363" s="11"/>
      <c r="U363" s="11"/>
      <c r="V363" s="11"/>
      <c r="Y363" s="109"/>
      <c r="Z363" s="109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s="31" customFormat="1" x14ac:dyDescent="0.2">
      <c r="A364" s="6"/>
      <c r="B364" s="1"/>
      <c r="C364" s="1"/>
      <c r="D364" s="4"/>
      <c r="E364" s="11"/>
      <c r="F364" s="11"/>
      <c r="G364" s="11"/>
      <c r="H364" s="11"/>
      <c r="I364" s="11"/>
      <c r="J364" s="107"/>
      <c r="K364" s="1"/>
      <c r="L364" s="1"/>
      <c r="M364" s="1"/>
      <c r="N364" s="11"/>
      <c r="O364" s="1"/>
      <c r="P364" s="1"/>
      <c r="Q364" s="4"/>
      <c r="R364" s="4"/>
      <c r="S364" s="4"/>
      <c r="T364" s="11"/>
      <c r="U364" s="11"/>
      <c r="V364" s="11"/>
      <c r="Y364" s="109"/>
      <c r="Z364" s="109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s="31" customFormat="1" x14ac:dyDescent="0.2">
      <c r="A365" s="6"/>
      <c r="B365" s="1"/>
      <c r="C365" s="1"/>
      <c r="D365" s="4"/>
      <c r="E365" s="11"/>
      <c r="F365" s="11"/>
      <c r="G365" s="11"/>
      <c r="H365" s="11"/>
      <c r="I365" s="11"/>
      <c r="J365" s="107"/>
      <c r="K365" s="1"/>
      <c r="L365" s="1"/>
      <c r="M365" s="1"/>
      <c r="N365" s="11"/>
      <c r="O365" s="1"/>
      <c r="P365" s="1"/>
      <c r="Q365" s="4"/>
      <c r="R365" s="4"/>
      <c r="S365" s="4"/>
      <c r="T365" s="11"/>
      <c r="U365" s="11"/>
      <c r="V365" s="11"/>
      <c r="Y365" s="109"/>
      <c r="Z365" s="109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s="31" customFormat="1" x14ac:dyDescent="0.2">
      <c r="A366" s="6"/>
      <c r="B366" s="1"/>
      <c r="C366" s="1"/>
      <c r="D366" s="4"/>
      <c r="E366" s="11"/>
      <c r="F366" s="11"/>
      <c r="G366" s="11"/>
      <c r="H366" s="11"/>
      <c r="I366" s="11"/>
      <c r="J366" s="107"/>
      <c r="K366" s="1"/>
      <c r="L366" s="1"/>
      <c r="M366" s="1"/>
      <c r="N366" s="11"/>
      <c r="O366" s="1"/>
      <c r="P366" s="1"/>
      <c r="Q366" s="4"/>
      <c r="R366" s="4"/>
      <c r="S366" s="4"/>
      <c r="T366" s="11"/>
      <c r="U366" s="11"/>
      <c r="V366" s="11"/>
      <c r="Y366" s="109"/>
      <c r="Z366" s="109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s="31" customFormat="1" x14ac:dyDescent="0.2">
      <c r="A367" s="6"/>
      <c r="B367" s="1"/>
      <c r="C367" s="1"/>
      <c r="D367" s="4"/>
      <c r="E367" s="11"/>
      <c r="F367" s="11"/>
      <c r="G367" s="11"/>
      <c r="H367" s="11"/>
      <c r="I367" s="11"/>
      <c r="J367" s="107"/>
      <c r="K367" s="1"/>
      <c r="L367" s="1"/>
      <c r="M367" s="1"/>
      <c r="N367" s="11"/>
      <c r="O367" s="1"/>
      <c r="P367" s="1"/>
      <c r="Q367" s="4"/>
      <c r="R367" s="4"/>
      <c r="S367" s="4"/>
      <c r="T367" s="11"/>
      <c r="U367" s="11"/>
      <c r="V367" s="11"/>
      <c r="Y367" s="109"/>
      <c r="Z367" s="109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s="31" customFormat="1" x14ac:dyDescent="0.2">
      <c r="A368" s="6"/>
      <c r="B368" s="1"/>
      <c r="C368" s="1"/>
      <c r="D368" s="4"/>
      <c r="E368" s="11"/>
      <c r="F368" s="11"/>
      <c r="G368" s="11"/>
      <c r="H368" s="11"/>
      <c r="I368" s="11"/>
      <c r="J368" s="107"/>
      <c r="K368" s="1"/>
      <c r="L368" s="1"/>
      <c r="M368" s="1"/>
      <c r="N368" s="11"/>
      <c r="O368" s="1"/>
      <c r="P368" s="1"/>
      <c r="Q368" s="4"/>
      <c r="R368" s="4"/>
      <c r="S368" s="4"/>
      <c r="T368" s="11"/>
      <c r="U368" s="11"/>
      <c r="V368" s="11"/>
      <c r="Y368" s="109"/>
      <c r="Z368" s="109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s="31" customFormat="1" x14ac:dyDescent="0.2">
      <c r="A369" s="6"/>
      <c r="B369" s="1"/>
      <c r="C369" s="1"/>
      <c r="D369" s="4"/>
      <c r="E369" s="11"/>
      <c r="F369" s="11"/>
      <c r="G369" s="11"/>
      <c r="H369" s="11"/>
      <c r="I369" s="11"/>
      <c r="J369" s="107"/>
      <c r="K369" s="1"/>
      <c r="L369" s="1"/>
      <c r="M369" s="1"/>
      <c r="N369" s="11"/>
      <c r="O369" s="1"/>
      <c r="P369" s="1"/>
      <c r="Q369" s="4"/>
      <c r="R369" s="4"/>
      <c r="S369" s="4"/>
      <c r="T369" s="11"/>
      <c r="U369" s="11"/>
      <c r="V369" s="11"/>
      <c r="Y369" s="109"/>
      <c r="Z369" s="109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s="31" customFormat="1" x14ac:dyDescent="0.2">
      <c r="A370" s="6"/>
      <c r="B370" s="1"/>
      <c r="C370" s="1"/>
      <c r="D370" s="4"/>
      <c r="E370" s="11"/>
      <c r="F370" s="11"/>
      <c r="G370" s="11"/>
      <c r="H370" s="11"/>
      <c r="I370" s="11"/>
      <c r="J370" s="107"/>
      <c r="K370" s="1"/>
      <c r="L370" s="1"/>
      <c r="M370" s="1"/>
      <c r="N370" s="11"/>
      <c r="O370" s="1"/>
      <c r="P370" s="1"/>
      <c r="Q370" s="4"/>
      <c r="R370" s="4"/>
      <c r="S370" s="4"/>
      <c r="T370" s="11"/>
      <c r="U370" s="11"/>
      <c r="V370" s="11"/>
      <c r="Y370" s="109"/>
      <c r="Z370" s="109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s="31" customFormat="1" x14ac:dyDescent="0.2">
      <c r="A371" s="6"/>
      <c r="B371" s="1"/>
      <c r="C371" s="1"/>
      <c r="D371" s="4"/>
      <c r="E371" s="11"/>
      <c r="F371" s="11"/>
      <c r="G371" s="11"/>
      <c r="H371" s="11"/>
      <c r="I371" s="11"/>
      <c r="J371" s="107"/>
      <c r="K371" s="1"/>
      <c r="L371" s="1"/>
      <c r="M371" s="1"/>
      <c r="N371" s="11"/>
      <c r="O371" s="1"/>
      <c r="P371" s="1"/>
      <c r="Q371" s="4"/>
      <c r="R371" s="4"/>
      <c r="S371" s="4"/>
      <c r="T371" s="11"/>
      <c r="U371" s="11"/>
      <c r="V371" s="11"/>
      <c r="Y371" s="109"/>
      <c r="Z371" s="109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s="31" customFormat="1" x14ac:dyDescent="0.2">
      <c r="A372" s="6"/>
      <c r="B372" s="1"/>
      <c r="C372" s="1"/>
      <c r="D372" s="4"/>
      <c r="E372" s="11"/>
      <c r="F372" s="11"/>
      <c r="G372" s="11"/>
      <c r="H372" s="11"/>
      <c r="I372" s="11"/>
      <c r="J372" s="107"/>
      <c r="K372" s="1"/>
      <c r="L372" s="1"/>
      <c r="M372" s="1"/>
      <c r="N372" s="11"/>
      <c r="O372" s="1"/>
      <c r="P372" s="1"/>
      <c r="Q372" s="4"/>
      <c r="R372" s="4"/>
      <c r="S372" s="4"/>
      <c r="T372" s="11"/>
      <c r="U372" s="11"/>
      <c r="V372" s="11"/>
      <c r="Y372" s="109"/>
      <c r="Z372" s="109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s="31" customFormat="1" x14ac:dyDescent="0.2">
      <c r="A373" s="6"/>
      <c r="B373" s="1"/>
      <c r="C373" s="1"/>
      <c r="D373" s="4"/>
      <c r="E373" s="11"/>
      <c r="F373" s="11"/>
      <c r="G373" s="11"/>
      <c r="H373" s="11"/>
      <c r="I373" s="11"/>
      <c r="J373" s="107"/>
      <c r="K373" s="1"/>
      <c r="L373" s="1"/>
      <c r="M373" s="1"/>
      <c r="N373" s="11"/>
      <c r="O373" s="1"/>
      <c r="P373" s="1"/>
      <c r="Q373" s="4"/>
      <c r="R373" s="4"/>
      <c r="S373" s="4"/>
      <c r="T373" s="11"/>
      <c r="U373" s="11"/>
      <c r="V373" s="11"/>
      <c r="Y373" s="109"/>
      <c r="Z373" s="109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s="31" customFormat="1" x14ac:dyDescent="0.2">
      <c r="A374" s="6"/>
      <c r="B374" s="1"/>
      <c r="C374" s="1"/>
      <c r="D374" s="4"/>
      <c r="E374" s="11"/>
      <c r="F374" s="11"/>
      <c r="G374" s="11"/>
      <c r="H374" s="11"/>
      <c r="I374" s="11"/>
      <c r="J374" s="107"/>
      <c r="K374" s="1"/>
      <c r="L374" s="1"/>
      <c r="M374" s="1"/>
      <c r="N374" s="11"/>
      <c r="O374" s="1"/>
      <c r="P374" s="1"/>
      <c r="Q374" s="4"/>
      <c r="R374" s="4"/>
      <c r="S374" s="4"/>
      <c r="T374" s="11"/>
      <c r="U374" s="11"/>
      <c r="V374" s="11"/>
      <c r="Y374" s="109"/>
      <c r="Z374" s="109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s="31" customFormat="1" x14ac:dyDescent="0.2">
      <c r="A375" s="6"/>
      <c r="B375" s="1"/>
      <c r="C375" s="1"/>
      <c r="D375" s="4"/>
      <c r="E375" s="11"/>
      <c r="F375" s="11"/>
      <c r="G375" s="11"/>
      <c r="H375" s="11"/>
      <c r="I375" s="11"/>
      <c r="J375" s="107"/>
      <c r="K375" s="1"/>
      <c r="L375" s="1"/>
      <c r="M375" s="1"/>
      <c r="N375" s="11"/>
      <c r="O375" s="1"/>
      <c r="P375" s="1"/>
      <c r="Q375" s="4"/>
      <c r="R375" s="4"/>
      <c r="S375" s="4"/>
      <c r="T375" s="11"/>
      <c r="U375" s="11"/>
      <c r="V375" s="11"/>
      <c r="Y375" s="109"/>
      <c r="Z375" s="109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s="31" customFormat="1" x14ac:dyDescent="0.2">
      <c r="A376" s="6"/>
      <c r="B376" s="1"/>
      <c r="C376" s="1"/>
      <c r="D376" s="4"/>
      <c r="E376" s="11"/>
      <c r="F376" s="11"/>
      <c r="G376" s="11"/>
      <c r="H376" s="11"/>
      <c r="I376" s="11"/>
      <c r="J376" s="107"/>
      <c r="K376" s="1"/>
      <c r="L376" s="1"/>
      <c r="M376" s="1"/>
      <c r="N376" s="11"/>
      <c r="O376" s="1"/>
      <c r="P376" s="1"/>
      <c r="Q376" s="4"/>
      <c r="R376" s="4"/>
      <c r="S376" s="4"/>
      <c r="T376" s="11"/>
      <c r="U376" s="11"/>
      <c r="V376" s="11"/>
      <c r="Y376" s="109"/>
      <c r="Z376" s="109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s="31" customFormat="1" x14ac:dyDescent="0.2">
      <c r="A377" s="6"/>
      <c r="B377" s="1"/>
      <c r="C377" s="1"/>
      <c r="D377" s="4"/>
      <c r="E377" s="11"/>
      <c r="F377" s="11"/>
      <c r="G377" s="11"/>
      <c r="H377" s="11"/>
      <c r="I377" s="11"/>
      <c r="J377" s="107"/>
      <c r="K377" s="1"/>
      <c r="L377" s="1"/>
      <c r="M377" s="1"/>
      <c r="N377" s="11"/>
      <c r="O377" s="1"/>
      <c r="P377" s="1"/>
      <c r="Q377" s="4"/>
      <c r="R377" s="4"/>
      <c r="S377" s="4"/>
      <c r="T377" s="11"/>
      <c r="U377" s="11"/>
      <c r="V377" s="11"/>
      <c r="Y377" s="109"/>
      <c r="Z377" s="109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s="31" customFormat="1" x14ac:dyDescent="0.2">
      <c r="A378" s="6"/>
      <c r="B378" s="1"/>
      <c r="C378" s="1"/>
      <c r="D378" s="4"/>
      <c r="E378" s="11"/>
      <c r="F378" s="11"/>
      <c r="G378" s="11"/>
      <c r="H378" s="11"/>
      <c r="I378" s="11"/>
      <c r="J378" s="107"/>
      <c r="K378" s="1"/>
      <c r="L378" s="1"/>
      <c r="M378" s="1"/>
      <c r="N378" s="11"/>
      <c r="O378" s="1"/>
      <c r="P378" s="1"/>
      <c r="Q378" s="4"/>
      <c r="R378" s="4"/>
      <c r="S378" s="4"/>
      <c r="T378" s="11"/>
      <c r="U378" s="11"/>
      <c r="V378" s="11"/>
      <c r="Y378" s="109"/>
      <c r="Z378" s="109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s="31" customFormat="1" x14ac:dyDescent="0.2">
      <c r="A379" s="6"/>
      <c r="B379" s="1"/>
      <c r="C379" s="1"/>
      <c r="D379" s="4"/>
      <c r="E379" s="11"/>
      <c r="F379" s="11"/>
      <c r="G379" s="11"/>
      <c r="H379" s="11"/>
      <c r="I379" s="11"/>
      <c r="J379" s="107"/>
      <c r="K379" s="1"/>
      <c r="L379" s="1"/>
      <c r="M379" s="1"/>
      <c r="N379" s="11"/>
      <c r="O379" s="1"/>
      <c r="P379" s="1"/>
      <c r="Q379" s="4"/>
      <c r="R379" s="4"/>
      <c r="S379" s="4"/>
      <c r="T379" s="11"/>
      <c r="U379" s="11"/>
      <c r="V379" s="11"/>
      <c r="Y379" s="109"/>
      <c r="Z379" s="109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s="31" customFormat="1" x14ac:dyDescent="0.2">
      <c r="A380" s="6"/>
      <c r="B380" s="1"/>
      <c r="C380" s="1"/>
      <c r="D380" s="4"/>
      <c r="E380" s="11"/>
      <c r="F380" s="11"/>
      <c r="G380" s="11"/>
      <c r="H380" s="11"/>
      <c r="I380" s="11"/>
      <c r="J380" s="107"/>
      <c r="K380" s="1"/>
      <c r="L380" s="1"/>
      <c r="M380" s="1"/>
      <c r="N380" s="11"/>
      <c r="O380" s="1"/>
      <c r="P380" s="1"/>
      <c r="Q380" s="4"/>
      <c r="R380" s="4"/>
      <c r="S380" s="4"/>
      <c r="T380" s="11"/>
      <c r="U380" s="11"/>
      <c r="V380" s="11"/>
      <c r="Y380" s="109"/>
      <c r="Z380" s="109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s="31" customFormat="1" x14ac:dyDescent="0.2">
      <c r="A381" s="6"/>
      <c r="B381" s="1"/>
      <c r="C381" s="1"/>
      <c r="D381" s="4"/>
      <c r="E381" s="11"/>
      <c r="F381" s="11"/>
      <c r="G381" s="11"/>
      <c r="H381" s="11"/>
      <c r="I381" s="11"/>
      <c r="J381" s="107"/>
      <c r="K381" s="1"/>
      <c r="L381" s="1"/>
      <c r="M381" s="1"/>
      <c r="N381" s="11"/>
      <c r="O381" s="1"/>
      <c r="P381" s="1"/>
      <c r="Q381" s="4"/>
      <c r="R381" s="4"/>
      <c r="S381" s="4"/>
      <c r="T381" s="11"/>
      <c r="U381" s="11"/>
      <c r="V381" s="11"/>
      <c r="Y381" s="109"/>
      <c r="Z381" s="109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s="31" customFormat="1" x14ac:dyDescent="0.2">
      <c r="A382" s="6"/>
      <c r="B382" s="1"/>
      <c r="C382" s="1"/>
      <c r="D382" s="4"/>
      <c r="E382" s="11"/>
      <c r="F382" s="11"/>
      <c r="G382" s="11"/>
      <c r="H382" s="11"/>
      <c r="I382" s="11"/>
      <c r="J382" s="107"/>
      <c r="K382" s="1"/>
      <c r="L382" s="1"/>
      <c r="M382" s="1"/>
      <c r="N382" s="11"/>
      <c r="O382" s="1"/>
      <c r="P382" s="1"/>
      <c r="Q382" s="4"/>
      <c r="R382" s="4"/>
      <c r="S382" s="4"/>
      <c r="T382" s="11"/>
      <c r="U382" s="11"/>
      <c r="V382" s="11"/>
      <c r="Y382" s="109"/>
      <c r="Z382" s="109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s="31" customFormat="1" x14ac:dyDescent="0.2">
      <c r="A383" s="6"/>
      <c r="B383" s="1"/>
      <c r="C383" s="1"/>
      <c r="D383" s="4"/>
      <c r="E383" s="11"/>
      <c r="F383" s="11"/>
      <c r="G383" s="11"/>
      <c r="H383" s="11"/>
      <c r="I383" s="11"/>
      <c r="J383" s="107"/>
      <c r="K383" s="1"/>
      <c r="L383" s="1"/>
      <c r="M383" s="1"/>
      <c r="N383" s="11"/>
      <c r="O383" s="1"/>
      <c r="P383" s="1"/>
      <c r="Q383" s="4"/>
      <c r="R383" s="4"/>
      <c r="S383" s="4"/>
      <c r="T383" s="11"/>
      <c r="U383" s="11"/>
      <c r="V383" s="11"/>
      <c r="Y383" s="109"/>
      <c r="Z383" s="109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s="31" customFormat="1" x14ac:dyDescent="0.2">
      <c r="A384" s="6"/>
      <c r="B384" s="1"/>
      <c r="C384" s="1"/>
      <c r="D384" s="4"/>
      <c r="E384" s="11"/>
      <c r="F384" s="11"/>
      <c r="G384" s="11"/>
      <c r="H384" s="11"/>
      <c r="I384" s="11"/>
      <c r="J384" s="107"/>
      <c r="K384" s="1"/>
      <c r="L384" s="1"/>
      <c r="M384" s="1"/>
      <c r="N384" s="11"/>
      <c r="O384" s="1"/>
      <c r="P384" s="1"/>
      <c r="Q384" s="4"/>
      <c r="R384" s="4"/>
      <c r="S384" s="4"/>
      <c r="T384" s="11"/>
      <c r="U384" s="11"/>
      <c r="V384" s="11"/>
      <c r="Y384" s="109"/>
      <c r="Z384" s="109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s="31" customFormat="1" x14ac:dyDescent="0.2">
      <c r="A385" s="6"/>
      <c r="B385" s="1"/>
      <c r="C385" s="1"/>
      <c r="D385" s="4"/>
      <c r="E385" s="11"/>
      <c r="F385" s="11"/>
      <c r="G385" s="11"/>
      <c r="H385" s="11"/>
      <c r="I385" s="11"/>
      <c r="J385" s="107"/>
      <c r="K385" s="1"/>
      <c r="L385" s="1"/>
      <c r="M385" s="1"/>
      <c r="N385" s="11"/>
      <c r="O385" s="1"/>
      <c r="P385" s="1"/>
      <c r="Q385" s="4"/>
      <c r="R385" s="4"/>
      <c r="S385" s="4"/>
      <c r="T385" s="11"/>
      <c r="U385" s="11"/>
      <c r="V385" s="11"/>
      <c r="Y385" s="109"/>
      <c r="Z385" s="109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s="31" customFormat="1" x14ac:dyDescent="0.2">
      <c r="A386" s="6"/>
      <c r="B386" s="1"/>
      <c r="C386" s="1"/>
      <c r="D386" s="4"/>
      <c r="E386" s="11"/>
      <c r="F386" s="11"/>
      <c r="G386" s="11"/>
      <c r="H386" s="11"/>
      <c r="I386" s="11"/>
      <c r="J386" s="107"/>
      <c r="K386" s="1"/>
      <c r="L386" s="1"/>
      <c r="M386" s="1"/>
      <c r="N386" s="11"/>
      <c r="O386" s="1"/>
      <c r="P386" s="1"/>
      <c r="Q386" s="4"/>
      <c r="R386" s="4"/>
      <c r="S386" s="4"/>
      <c r="T386" s="11"/>
      <c r="U386" s="11"/>
      <c r="V386" s="11"/>
      <c r="Y386" s="109"/>
      <c r="Z386" s="109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s="31" customFormat="1" x14ac:dyDescent="0.2">
      <c r="A387" s="6"/>
      <c r="B387" s="1"/>
      <c r="C387" s="1"/>
      <c r="D387" s="4"/>
      <c r="E387" s="11"/>
      <c r="F387" s="11"/>
      <c r="G387" s="11"/>
      <c r="H387" s="11"/>
      <c r="I387" s="11"/>
      <c r="J387" s="107"/>
      <c r="K387" s="1"/>
      <c r="L387" s="1"/>
      <c r="M387" s="1"/>
      <c r="N387" s="11"/>
      <c r="O387" s="1"/>
      <c r="P387" s="1"/>
      <c r="Q387" s="4"/>
      <c r="R387" s="4"/>
      <c r="S387" s="4"/>
      <c r="T387" s="11"/>
      <c r="U387" s="11"/>
      <c r="V387" s="11"/>
      <c r="Y387" s="109"/>
      <c r="Z387" s="109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s="31" customFormat="1" x14ac:dyDescent="0.2">
      <c r="A388" s="6"/>
      <c r="B388" s="1"/>
      <c r="C388" s="1"/>
      <c r="D388" s="4"/>
      <c r="E388" s="11"/>
      <c r="F388" s="11"/>
      <c r="G388" s="11"/>
      <c r="H388" s="11"/>
      <c r="I388" s="11"/>
      <c r="J388" s="107"/>
      <c r="K388" s="1"/>
      <c r="L388" s="1"/>
      <c r="M388" s="1"/>
      <c r="N388" s="11"/>
      <c r="O388" s="1"/>
      <c r="P388" s="1"/>
      <c r="Q388" s="4"/>
      <c r="R388" s="4"/>
      <c r="S388" s="4"/>
      <c r="T388" s="11"/>
      <c r="U388" s="11"/>
      <c r="V388" s="11"/>
      <c r="Y388" s="109"/>
      <c r="Z388" s="109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s="31" customFormat="1" x14ac:dyDescent="0.2">
      <c r="A389" s="6"/>
      <c r="B389" s="1"/>
      <c r="C389" s="1"/>
      <c r="D389" s="4"/>
      <c r="E389" s="11"/>
      <c r="F389" s="11"/>
      <c r="G389" s="11"/>
      <c r="H389" s="11"/>
      <c r="I389" s="11"/>
      <c r="J389" s="107"/>
      <c r="K389" s="1"/>
      <c r="L389" s="1"/>
      <c r="M389" s="1"/>
      <c r="N389" s="11"/>
      <c r="O389" s="1"/>
      <c r="P389" s="1"/>
      <c r="Q389" s="4"/>
      <c r="R389" s="4"/>
      <c r="S389" s="4"/>
      <c r="T389" s="11"/>
      <c r="U389" s="11"/>
      <c r="V389" s="11"/>
      <c r="Y389" s="109"/>
      <c r="Z389" s="109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s="31" customFormat="1" x14ac:dyDescent="0.2">
      <c r="A390" s="6"/>
      <c r="B390" s="1"/>
      <c r="C390" s="1"/>
      <c r="D390" s="4"/>
      <c r="E390" s="11"/>
      <c r="F390" s="11"/>
      <c r="G390" s="11"/>
      <c r="H390" s="11"/>
      <c r="I390" s="11"/>
      <c r="J390" s="107"/>
      <c r="K390" s="1"/>
      <c r="L390" s="1"/>
      <c r="M390" s="1"/>
      <c r="N390" s="11"/>
      <c r="O390" s="1"/>
      <c r="P390" s="1"/>
      <c r="Q390" s="4"/>
      <c r="R390" s="4"/>
      <c r="S390" s="4"/>
      <c r="T390" s="11"/>
      <c r="U390" s="11"/>
      <c r="V390" s="11"/>
      <c r="Y390" s="109"/>
      <c r="Z390" s="109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s="31" customFormat="1" x14ac:dyDescent="0.2">
      <c r="A391" s="6"/>
      <c r="B391" s="1"/>
      <c r="C391" s="1"/>
      <c r="D391" s="4"/>
      <c r="E391" s="11"/>
      <c r="F391" s="11"/>
      <c r="G391" s="11"/>
      <c r="H391" s="11"/>
      <c r="I391" s="11"/>
      <c r="J391" s="107"/>
      <c r="K391" s="1"/>
      <c r="L391" s="1"/>
      <c r="M391" s="1"/>
      <c r="N391" s="11"/>
      <c r="O391" s="1"/>
      <c r="P391" s="1"/>
      <c r="Q391" s="4"/>
      <c r="R391" s="4"/>
      <c r="S391" s="4"/>
      <c r="T391" s="11"/>
      <c r="U391" s="11"/>
      <c r="V391" s="11"/>
      <c r="Y391" s="109"/>
      <c r="Z391" s="109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s="31" customFormat="1" x14ac:dyDescent="0.2">
      <c r="A392" s="6"/>
      <c r="B392" s="1"/>
      <c r="C392" s="1"/>
      <c r="D392" s="4"/>
      <c r="E392" s="11"/>
      <c r="F392" s="11"/>
      <c r="G392" s="11"/>
      <c r="H392" s="11"/>
      <c r="I392" s="11"/>
      <c r="J392" s="107"/>
      <c r="K392" s="1"/>
      <c r="L392" s="1"/>
      <c r="M392" s="1"/>
      <c r="N392" s="11"/>
      <c r="O392" s="1"/>
      <c r="P392" s="1"/>
      <c r="Q392" s="4"/>
      <c r="R392" s="4"/>
      <c r="S392" s="4"/>
      <c r="T392" s="11"/>
      <c r="U392" s="11"/>
      <c r="V392" s="11"/>
      <c r="Y392" s="109"/>
      <c r="Z392" s="109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s="31" customFormat="1" x14ac:dyDescent="0.2">
      <c r="A393" s="6"/>
      <c r="B393" s="1"/>
      <c r="C393" s="1"/>
      <c r="D393" s="4"/>
      <c r="E393" s="11"/>
      <c r="F393" s="11"/>
      <c r="G393" s="11"/>
      <c r="H393" s="11"/>
      <c r="I393" s="11"/>
      <c r="J393" s="107"/>
      <c r="K393" s="1"/>
      <c r="L393" s="1"/>
      <c r="M393" s="1"/>
      <c r="N393" s="11"/>
      <c r="O393" s="1"/>
      <c r="P393" s="1"/>
      <c r="Q393" s="4"/>
      <c r="R393" s="4"/>
      <c r="S393" s="4"/>
      <c r="T393" s="11"/>
      <c r="U393" s="11"/>
      <c r="V393" s="11"/>
      <c r="Y393" s="109"/>
      <c r="Z393" s="109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s="31" customFormat="1" x14ac:dyDescent="0.2">
      <c r="A394" s="6"/>
      <c r="B394" s="1"/>
      <c r="C394" s="1"/>
      <c r="D394" s="4"/>
      <c r="E394" s="11"/>
      <c r="F394" s="11"/>
      <c r="G394" s="11"/>
      <c r="H394" s="11"/>
      <c r="I394" s="11"/>
      <c r="J394" s="107"/>
      <c r="K394" s="1"/>
      <c r="L394" s="1"/>
      <c r="M394" s="1"/>
      <c r="N394" s="11"/>
      <c r="O394" s="1"/>
      <c r="P394" s="1"/>
      <c r="Q394" s="4"/>
      <c r="R394" s="4"/>
      <c r="S394" s="4"/>
      <c r="T394" s="11"/>
      <c r="U394" s="11"/>
      <c r="V394" s="11"/>
      <c r="Y394" s="109"/>
      <c r="Z394" s="109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s="31" customFormat="1" x14ac:dyDescent="0.2">
      <c r="A395" s="6"/>
      <c r="B395" s="1"/>
      <c r="C395" s="1"/>
      <c r="D395" s="4"/>
      <c r="E395" s="11"/>
      <c r="F395" s="11"/>
      <c r="G395" s="11"/>
      <c r="H395" s="11"/>
      <c r="I395" s="11"/>
      <c r="J395" s="107"/>
      <c r="K395" s="1"/>
      <c r="L395" s="1"/>
      <c r="M395" s="1"/>
      <c r="N395" s="11"/>
      <c r="O395" s="1"/>
      <c r="P395" s="1"/>
      <c r="Q395" s="4"/>
      <c r="R395" s="4"/>
      <c r="S395" s="4"/>
      <c r="T395" s="11"/>
      <c r="U395" s="11"/>
      <c r="V395" s="11"/>
      <c r="Y395" s="109"/>
      <c r="Z395" s="109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s="31" customFormat="1" x14ac:dyDescent="0.2">
      <c r="A396" s="6"/>
      <c r="B396" s="1"/>
      <c r="C396" s="1"/>
      <c r="D396" s="4"/>
      <c r="E396" s="11"/>
      <c r="F396" s="11"/>
      <c r="G396" s="11"/>
      <c r="H396" s="11"/>
      <c r="I396" s="11"/>
      <c r="J396" s="107"/>
      <c r="K396" s="1"/>
      <c r="L396" s="1"/>
      <c r="M396" s="1"/>
      <c r="N396" s="11"/>
      <c r="O396" s="1"/>
      <c r="P396" s="1"/>
      <c r="Q396" s="4"/>
      <c r="R396" s="4"/>
      <c r="S396" s="4"/>
      <c r="T396" s="11"/>
      <c r="U396" s="11"/>
      <c r="V396" s="11"/>
      <c r="Y396" s="109"/>
      <c r="Z396" s="109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s="31" customFormat="1" x14ac:dyDescent="0.2">
      <c r="A397" s="6"/>
      <c r="B397" s="1"/>
      <c r="C397" s="1"/>
      <c r="D397" s="4"/>
      <c r="E397" s="11"/>
      <c r="F397" s="11"/>
      <c r="G397" s="11"/>
      <c r="H397" s="11"/>
      <c r="I397" s="11"/>
      <c r="J397" s="107"/>
      <c r="K397" s="1"/>
      <c r="L397" s="1"/>
      <c r="M397" s="1"/>
      <c r="N397" s="11"/>
      <c r="O397" s="1"/>
      <c r="P397" s="1"/>
      <c r="Q397" s="4"/>
      <c r="R397" s="4"/>
      <c r="S397" s="4"/>
      <c r="T397" s="11"/>
      <c r="U397" s="11"/>
      <c r="V397" s="11"/>
      <c r="Y397" s="109"/>
      <c r="Z397" s="109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s="31" customFormat="1" x14ac:dyDescent="0.2">
      <c r="A398" s="6"/>
      <c r="B398" s="1"/>
      <c r="C398" s="1"/>
      <c r="D398" s="4"/>
      <c r="E398" s="11"/>
      <c r="F398" s="11"/>
      <c r="G398" s="11"/>
      <c r="H398" s="11"/>
      <c r="I398" s="11"/>
      <c r="J398" s="107"/>
      <c r="K398" s="1"/>
      <c r="L398" s="1"/>
      <c r="M398" s="1"/>
      <c r="N398" s="11"/>
      <c r="O398" s="1"/>
      <c r="P398" s="1"/>
      <c r="Q398" s="4"/>
      <c r="R398" s="4"/>
      <c r="S398" s="4"/>
      <c r="T398" s="11"/>
      <c r="U398" s="11"/>
      <c r="V398" s="11"/>
      <c r="Y398" s="109"/>
      <c r="Z398" s="109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s="31" customFormat="1" x14ac:dyDescent="0.2">
      <c r="A399" s="6"/>
      <c r="B399" s="1"/>
      <c r="C399" s="1"/>
      <c r="D399" s="4"/>
      <c r="E399" s="11"/>
      <c r="F399" s="11"/>
      <c r="G399" s="11"/>
      <c r="H399" s="11"/>
      <c r="I399" s="11"/>
      <c r="J399" s="107"/>
      <c r="K399" s="1"/>
      <c r="L399" s="1"/>
      <c r="M399" s="1"/>
      <c r="N399" s="11"/>
      <c r="O399" s="1"/>
      <c r="P399" s="1"/>
      <c r="Q399" s="4"/>
      <c r="R399" s="4"/>
      <c r="S399" s="4"/>
      <c r="T399" s="11"/>
      <c r="U399" s="11"/>
      <c r="V399" s="11"/>
      <c r="Y399" s="109"/>
      <c r="Z399" s="109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s="31" customFormat="1" x14ac:dyDescent="0.2">
      <c r="A400" s="6"/>
      <c r="B400" s="1"/>
      <c r="C400" s="1"/>
      <c r="D400" s="4"/>
      <c r="E400" s="11"/>
      <c r="F400" s="11"/>
      <c r="G400" s="11"/>
      <c r="H400" s="11"/>
      <c r="I400" s="11"/>
      <c r="J400" s="107"/>
      <c r="K400" s="1"/>
      <c r="L400" s="1"/>
      <c r="M400" s="1"/>
      <c r="N400" s="11"/>
      <c r="O400" s="1"/>
      <c r="P400" s="1"/>
      <c r="Q400" s="4"/>
      <c r="R400" s="4"/>
      <c r="S400" s="4"/>
      <c r="T400" s="11"/>
      <c r="U400" s="11"/>
      <c r="V400" s="11"/>
      <c r="Y400" s="109"/>
      <c r="Z400" s="109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s="31" customFormat="1" x14ac:dyDescent="0.2">
      <c r="A401" s="6"/>
      <c r="B401" s="1"/>
      <c r="C401" s="1"/>
      <c r="D401" s="4"/>
      <c r="E401" s="11"/>
      <c r="F401" s="11"/>
      <c r="G401" s="11"/>
      <c r="H401" s="11"/>
      <c r="I401" s="11"/>
      <c r="J401" s="107"/>
      <c r="K401" s="1"/>
      <c r="L401" s="1"/>
      <c r="M401" s="1"/>
      <c r="N401" s="11"/>
      <c r="O401" s="1"/>
      <c r="P401" s="1"/>
      <c r="Q401" s="4"/>
      <c r="R401" s="4"/>
      <c r="S401" s="4"/>
      <c r="T401" s="11"/>
      <c r="U401" s="11"/>
      <c r="V401" s="11"/>
      <c r="Y401" s="109"/>
      <c r="Z401" s="109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s="31" customFormat="1" x14ac:dyDescent="0.2">
      <c r="A402" s="6"/>
      <c r="B402" s="1"/>
      <c r="C402" s="1"/>
      <c r="D402" s="4"/>
      <c r="E402" s="11"/>
      <c r="F402" s="11"/>
      <c r="G402" s="11"/>
      <c r="H402" s="11"/>
      <c r="I402" s="11"/>
      <c r="J402" s="107"/>
      <c r="K402" s="1"/>
      <c r="L402" s="1"/>
      <c r="M402" s="1"/>
      <c r="N402" s="11"/>
      <c r="O402" s="1"/>
      <c r="P402" s="1"/>
      <c r="Q402" s="4"/>
      <c r="R402" s="4"/>
      <c r="S402" s="4"/>
      <c r="T402" s="11"/>
      <c r="U402" s="11"/>
      <c r="V402" s="11"/>
      <c r="Y402" s="109"/>
      <c r="Z402" s="109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s="31" customFormat="1" x14ac:dyDescent="0.2">
      <c r="A403" s="6"/>
      <c r="B403" s="1"/>
      <c r="C403" s="1"/>
      <c r="D403" s="4"/>
      <c r="E403" s="11"/>
      <c r="F403" s="11"/>
      <c r="G403" s="11"/>
      <c r="H403" s="11"/>
      <c r="I403" s="11"/>
      <c r="J403" s="107"/>
      <c r="K403" s="1"/>
      <c r="L403" s="1"/>
      <c r="M403" s="1"/>
      <c r="N403" s="11"/>
      <c r="O403" s="1"/>
      <c r="P403" s="1"/>
      <c r="Q403" s="4"/>
      <c r="R403" s="4"/>
      <c r="S403" s="4"/>
      <c r="T403" s="11"/>
      <c r="U403" s="11"/>
      <c r="V403" s="11"/>
      <c r="Y403" s="109"/>
      <c r="Z403" s="109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s="31" customFormat="1" x14ac:dyDescent="0.2">
      <c r="A404" s="6"/>
      <c r="B404" s="1"/>
      <c r="C404" s="1"/>
      <c r="D404" s="4"/>
      <c r="E404" s="11"/>
      <c r="F404" s="11"/>
      <c r="G404" s="11"/>
      <c r="H404" s="11"/>
      <c r="I404" s="11"/>
      <c r="J404" s="107"/>
      <c r="K404" s="1"/>
      <c r="L404" s="1"/>
      <c r="M404" s="1"/>
      <c r="N404" s="11"/>
      <c r="O404" s="1"/>
      <c r="P404" s="1"/>
      <c r="Q404" s="4"/>
      <c r="R404" s="4"/>
      <c r="S404" s="4"/>
      <c r="T404" s="11"/>
      <c r="U404" s="11"/>
      <c r="V404" s="11"/>
      <c r="Y404" s="109"/>
      <c r="Z404" s="109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s="31" customFormat="1" x14ac:dyDescent="0.2">
      <c r="A405" s="6"/>
      <c r="B405" s="1"/>
      <c r="C405" s="1"/>
      <c r="D405" s="4"/>
      <c r="E405" s="11"/>
      <c r="F405" s="11"/>
      <c r="G405" s="11"/>
      <c r="H405" s="11"/>
      <c r="I405" s="11"/>
      <c r="J405" s="107"/>
      <c r="K405" s="1"/>
      <c r="L405" s="1"/>
      <c r="M405" s="1"/>
      <c r="N405" s="11"/>
      <c r="O405" s="1"/>
      <c r="P405" s="1"/>
      <c r="Q405" s="4"/>
      <c r="R405" s="4"/>
      <c r="S405" s="4"/>
      <c r="T405" s="11"/>
      <c r="U405" s="11"/>
      <c r="V405" s="11"/>
      <c r="Y405" s="109"/>
      <c r="Z405" s="109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s="31" customFormat="1" x14ac:dyDescent="0.2">
      <c r="A406" s="6"/>
      <c r="B406" s="1"/>
      <c r="C406" s="1"/>
      <c r="D406" s="4"/>
      <c r="E406" s="11"/>
      <c r="F406" s="11"/>
      <c r="G406" s="11"/>
      <c r="H406" s="11"/>
      <c r="I406" s="11"/>
      <c r="J406" s="107"/>
      <c r="K406" s="1"/>
      <c r="L406" s="1"/>
      <c r="M406" s="1"/>
      <c r="N406" s="11"/>
      <c r="O406" s="1"/>
      <c r="P406" s="1"/>
      <c r="Q406" s="4"/>
      <c r="R406" s="4"/>
      <c r="S406" s="4"/>
      <c r="T406" s="11"/>
      <c r="U406" s="11"/>
      <c r="V406" s="11"/>
      <c r="Y406" s="109"/>
      <c r="Z406" s="109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s="31" customFormat="1" x14ac:dyDescent="0.2">
      <c r="A407" s="6"/>
      <c r="B407" s="1"/>
      <c r="C407" s="1"/>
      <c r="D407" s="4"/>
      <c r="E407" s="11"/>
      <c r="F407" s="11"/>
      <c r="G407" s="11"/>
      <c r="H407" s="11"/>
      <c r="I407" s="11"/>
      <c r="J407" s="107"/>
      <c r="K407" s="1"/>
      <c r="L407" s="1"/>
      <c r="M407" s="1"/>
      <c r="N407" s="11"/>
      <c r="O407" s="1"/>
      <c r="P407" s="1"/>
      <c r="Q407" s="4"/>
      <c r="R407" s="4"/>
      <c r="S407" s="4"/>
      <c r="T407" s="11"/>
      <c r="U407" s="11"/>
      <c r="V407" s="11"/>
      <c r="Y407" s="109"/>
      <c r="Z407" s="109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s="31" customFormat="1" x14ac:dyDescent="0.2">
      <c r="A408" s="6"/>
      <c r="B408" s="1"/>
      <c r="C408" s="1"/>
      <c r="D408" s="4"/>
      <c r="E408" s="11"/>
      <c r="F408" s="11"/>
      <c r="G408" s="11"/>
      <c r="H408" s="11"/>
      <c r="I408" s="11"/>
      <c r="J408" s="107"/>
      <c r="K408" s="1"/>
      <c r="L408" s="1"/>
      <c r="M408" s="1"/>
      <c r="N408" s="11"/>
      <c r="O408" s="1"/>
      <c r="P408" s="1"/>
      <c r="Q408" s="4"/>
      <c r="R408" s="4"/>
      <c r="S408" s="4"/>
      <c r="T408" s="11"/>
      <c r="U408" s="11"/>
      <c r="V408" s="11"/>
      <c r="Y408" s="109"/>
      <c r="Z408" s="109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s="31" customFormat="1" x14ac:dyDescent="0.2">
      <c r="A409" s="6"/>
      <c r="B409" s="1"/>
      <c r="C409" s="1"/>
      <c r="D409" s="4"/>
      <c r="E409" s="11"/>
      <c r="F409" s="11"/>
      <c r="G409" s="11"/>
      <c r="H409" s="11"/>
      <c r="I409" s="11"/>
      <c r="J409" s="107"/>
      <c r="K409" s="1"/>
      <c r="L409" s="1"/>
      <c r="M409" s="1"/>
      <c r="N409" s="11"/>
      <c r="O409" s="1"/>
      <c r="P409" s="1"/>
      <c r="Q409" s="4"/>
      <c r="R409" s="4"/>
      <c r="S409" s="4"/>
      <c r="T409" s="11"/>
      <c r="U409" s="11"/>
      <c r="V409" s="11"/>
      <c r="Y409" s="109"/>
      <c r="Z409" s="109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s="31" customFormat="1" x14ac:dyDescent="0.2">
      <c r="A410" s="6"/>
      <c r="B410" s="1"/>
      <c r="C410" s="1"/>
      <c r="D410" s="4"/>
      <c r="E410" s="11"/>
      <c r="F410" s="11"/>
      <c r="G410" s="11"/>
      <c r="H410" s="11"/>
      <c r="I410" s="11"/>
      <c r="J410" s="107"/>
      <c r="K410" s="1"/>
      <c r="L410" s="1"/>
      <c r="M410" s="1"/>
      <c r="N410" s="11"/>
      <c r="O410" s="1"/>
      <c r="P410" s="1"/>
      <c r="Q410" s="4"/>
      <c r="R410" s="4"/>
      <c r="S410" s="4"/>
      <c r="T410" s="11"/>
      <c r="U410" s="11"/>
      <c r="V410" s="11"/>
      <c r="Y410" s="109"/>
      <c r="Z410" s="109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s="31" customFormat="1" x14ac:dyDescent="0.2">
      <c r="A411" s="6"/>
      <c r="B411" s="1"/>
      <c r="C411" s="1"/>
      <c r="D411" s="4"/>
      <c r="E411" s="11"/>
      <c r="F411" s="11"/>
      <c r="G411" s="11"/>
      <c r="H411" s="11"/>
      <c r="I411" s="11"/>
      <c r="J411" s="107"/>
      <c r="K411" s="1"/>
      <c r="L411" s="1"/>
      <c r="M411" s="1"/>
      <c r="N411" s="11"/>
      <c r="O411" s="1"/>
      <c r="P411" s="1"/>
      <c r="Q411" s="4"/>
      <c r="R411" s="4"/>
      <c r="S411" s="4"/>
      <c r="T411" s="11"/>
      <c r="U411" s="11"/>
      <c r="V411" s="11"/>
      <c r="Y411" s="109"/>
      <c r="Z411" s="109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s="31" customFormat="1" x14ac:dyDescent="0.2">
      <c r="A412" s="6"/>
      <c r="B412" s="1"/>
      <c r="C412" s="1"/>
      <c r="D412" s="4"/>
      <c r="E412" s="11"/>
      <c r="F412" s="11"/>
      <c r="G412" s="11"/>
      <c r="H412" s="11"/>
      <c r="I412" s="11"/>
      <c r="J412" s="107"/>
      <c r="K412" s="1"/>
      <c r="L412" s="1"/>
      <c r="M412" s="1"/>
      <c r="N412" s="11"/>
      <c r="O412" s="1"/>
      <c r="P412" s="1"/>
      <c r="Q412" s="4"/>
      <c r="R412" s="4"/>
      <c r="S412" s="4"/>
      <c r="T412" s="11"/>
      <c r="U412" s="11"/>
      <c r="V412" s="11"/>
      <c r="Y412" s="109"/>
      <c r="Z412" s="109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s="31" customFormat="1" x14ac:dyDescent="0.2">
      <c r="A413" s="6"/>
      <c r="B413" s="1"/>
      <c r="C413" s="1"/>
      <c r="D413" s="4"/>
      <c r="E413" s="11"/>
      <c r="F413" s="11"/>
      <c r="G413" s="11"/>
      <c r="H413" s="11"/>
      <c r="I413" s="11"/>
      <c r="J413" s="107"/>
      <c r="K413" s="1"/>
      <c r="L413" s="1"/>
      <c r="M413" s="1"/>
      <c r="N413" s="11"/>
      <c r="O413" s="1"/>
      <c r="P413" s="1"/>
      <c r="Q413" s="4"/>
      <c r="R413" s="4"/>
      <c r="S413" s="4"/>
      <c r="T413" s="11"/>
      <c r="U413" s="11"/>
      <c r="V413" s="11"/>
      <c r="Y413" s="109"/>
      <c r="Z413" s="109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s="31" customFormat="1" x14ac:dyDescent="0.2">
      <c r="A414" s="6"/>
      <c r="B414" s="1"/>
      <c r="C414" s="1"/>
      <c r="D414" s="4"/>
      <c r="E414" s="11"/>
      <c r="F414" s="11"/>
      <c r="G414" s="11"/>
      <c r="H414" s="11"/>
      <c r="I414" s="11"/>
      <c r="J414" s="107"/>
      <c r="K414" s="1"/>
      <c r="L414" s="1"/>
      <c r="M414" s="1"/>
      <c r="N414" s="11"/>
      <c r="O414" s="1"/>
      <c r="P414" s="1"/>
      <c r="Q414" s="4"/>
      <c r="R414" s="4"/>
      <c r="S414" s="4"/>
      <c r="T414" s="11"/>
      <c r="U414" s="11"/>
      <c r="V414" s="11"/>
      <c r="Y414" s="109"/>
      <c r="Z414" s="109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s="31" customFormat="1" x14ac:dyDescent="0.2">
      <c r="A415" s="6"/>
      <c r="B415" s="1"/>
      <c r="C415" s="1"/>
      <c r="D415" s="4"/>
      <c r="E415" s="11"/>
      <c r="F415" s="11"/>
      <c r="G415" s="11"/>
      <c r="H415" s="11"/>
      <c r="I415" s="11"/>
      <c r="J415" s="107"/>
      <c r="K415" s="1"/>
      <c r="L415" s="1"/>
      <c r="M415" s="1"/>
      <c r="N415" s="11"/>
      <c r="O415" s="1"/>
      <c r="P415" s="1"/>
      <c r="Q415" s="4"/>
      <c r="R415" s="4"/>
      <c r="S415" s="4"/>
      <c r="T415" s="11"/>
      <c r="U415" s="11"/>
      <c r="V415" s="11"/>
      <c r="Y415" s="109"/>
      <c r="Z415" s="109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s="31" customFormat="1" x14ac:dyDescent="0.2">
      <c r="A416" s="6"/>
      <c r="B416" s="1"/>
      <c r="C416" s="1"/>
      <c r="D416" s="4"/>
      <c r="E416" s="11"/>
      <c r="F416" s="11"/>
      <c r="G416" s="11"/>
      <c r="H416" s="11"/>
      <c r="I416" s="11"/>
      <c r="J416" s="107"/>
      <c r="K416" s="1"/>
      <c r="L416" s="1"/>
      <c r="M416" s="1"/>
      <c r="N416" s="11"/>
      <c r="O416" s="1"/>
      <c r="P416" s="1"/>
      <c r="Q416" s="4"/>
      <c r="R416" s="4"/>
      <c r="S416" s="4"/>
      <c r="T416" s="11"/>
      <c r="U416" s="11"/>
      <c r="V416" s="11"/>
      <c r="Y416" s="109"/>
      <c r="Z416" s="109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s="31" customFormat="1" x14ac:dyDescent="0.2">
      <c r="A417" s="6"/>
      <c r="B417" s="1"/>
      <c r="C417" s="1"/>
      <c r="D417" s="4"/>
      <c r="E417" s="11"/>
      <c r="F417" s="11"/>
      <c r="G417" s="11"/>
      <c r="H417" s="11"/>
      <c r="I417" s="11"/>
      <c r="J417" s="107"/>
      <c r="K417" s="1"/>
      <c r="L417" s="1"/>
      <c r="M417" s="1"/>
      <c r="N417" s="11"/>
      <c r="O417" s="1"/>
      <c r="P417" s="1"/>
      <c r="Q417" s="4"/>
      <c r="R417" s="4"/>
      <c r="S417" s="4"/>
      <c r="T417" s="11"/>
      <c r="U417" s="11"/>
      <c r="V417" s="11"/>
      <c r="Y417" s="109"/>
      <c r="Z417" s="109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s="31" customFormat="1" x14ac:dyDescent="0.2">
      <c r="A418" s="6"/>
      <c r="B418" s="1"/>
      <c r="C418" s="1"/>
      <c r="D418" s="4"/>
      <c r="E418" s="11"/>
      <c r="F418" s="11"/>
      <c r="G418" s="11"/>
      <c r="H418" s="11"/>
      <c r="I418" s="11"/>
      <c r="J418" s="107"/>
      <c r="K418" s="1"/>
      <c r="L418" s="1"/>
      <c r="M418" s="1"/>
      <c r="N418" s="11"/>
      <c r="O418" s="1"/>
      <c r="P418" s="1"/>
      <c r="Q418" s="4"/>
      <c r="R418" s="4"/>
      <c r="S418" s="4"/>
      <c r="T418" s="11"/>
      <c r="U418" s="11"/>
      <c r="V418" s="11"/>
      <c r="Y418" s="109"/>
      <c r="Z418" s="109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s="31" customFormat="1" x14ac:dyDescent="0.2">
      <c r="A419" s="6"/>
      <c r="B419" s="1"/>
      <c r="C419" s="1"/>
      <c r="D419" s="4"/>
      <c r="E419" s="11"/>
      <c r="F419" s="11"/>
      <c r="G419" s="11"/>
      <c r="H419" s="11"/>
      <c r="I419" s="11"/>
      <c r="J419" s="107"/>
      <c r="K419" s="1"/>
      <c r="L419" s="1"/>
      <c r="M419" s="1"/>
      <c r="N419" s="11"/>
      <c r="O419" s="1"/>
      <c r="P419" s="1"/>
      <c r="Q419" s="4"/>
      <c r="R419" s="4"/>
      <c r="S419" s="4"/>
      <c r="T419" s="11"/>
      <c r="U419" s="11"/>
      <c r="V419" s="11"/>
      <c r="Y419" s="109"/>
      <c r="Z419" s="109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s="31" customFormat="1" x14ac:dyDescent="0.2">
      <c r="A420" s="6"/>
      <c r="B420" s="1"/>
      <c r="C420" s="1"/>
      <c r="D420" s="4"/>
      <c r="E420" s="11"/>
      <c r="F420" s="11"/>
      <c r="G420" s="11"/>
      <c r="H420" s="11"/>
      <c r="I420" s="11"/>
      <c r="J420" s="107"/>
      <c r="K420" s="1"/>
      <c r="L420" s="1"/>
      <c r="M420" s="1"/>
      <c r="N420" s="11"/>
      <c r="O420" s="1"/>
      <c r="P420" s="1"/>
      <c r="Q420" s="4"/>
      <c r="R420" s="4"/>
      <c r="S420" s="4"/>
      <c r="T420" s="11"/>
      <c r="U420" s="11"/>
      <c r="V420" s="11"/>
      <c r="Y420" s="109"/>
      <c r="Z420" s="109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s="31" customFormat="1" x14ac:dyDescent="0.2">
      <c r="A421" s="6"/>
      <c r="B421" s="1"/>
      <c r="C421" s="1"/>
      <c r="D421" s="4"/>
      <c r="E421" s="11"/>
      <c r="F421" s="11"/>
      <c r="G421" s="11"/>
      <c r="H421" s="11"/>
      <c r="I421" s="11"/>
      <c r="J421" s="107"/>
      <c r="K421" s="1"/>
      <c r="L421" s="1"/>
      <c r="M421" s="1"/>
      <c r="N421" s="11"/>
      <c r="O421" s="1"/>
      <c r="P421" s="1"/>
      <c r="Q421" s="4"/>
      <c r="R421" s="4"/>
      <c r="S421" s="4"/>
      <c r="T421" s="11"/>
      <c r="U421" s="11"/>
      <c r="V421" s="11"/>
      <c r="Y421" s="109"/>
      <c r="Z421" s="109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s="31" customFormat="1" x14ac:dyDescent="0.2">
      <c r="A422" s="6"/>
      <c r="B422" s="1"/>
      <c r="C422" s="1"/>
      <c r="D422" s="4"/>
      <c r="E422" s="11"/>
      <c r="F422" s="11"/>
      <c r="G422" s="11"/>
      <c r="H422" s="11"/>
      <c r="I422" s="11"/>
      <c r="J422" s="107"/>
      <c r="K422" s="1"/>
      <c r="L422" s="1"/>
      <c r="M422" s="1"/>
      <c r="N422" s="11"/>
      <c r="O422" s="1"/>
      <c r="P422" s="1"/>
      <c r="Q422" s="4"/>
      <c r="R422" s="4"/>
      <c r="S422" s="4"/>
      <c r="T422" s="11"/>
      <c r="U422" s="11"/>
      <c r="V422" s="11"/>
      <c r="Y422" s="109"/>
      <c r="Z422" s="109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s="31" customFormat="1" x14ac:dyDescent="0.2">
      <c r="A423" s="6"/>
      <c r="B423" s="1"/>
      <c r="C423" s="1"/>
      <c r="D423" s="4"/>
      <c r="E423" s="11"/>
      <c r="F423" s="11"/>
      <c r="G423" s="11"/>
      <c r="H423" s="11"/>
      <c r="I423" s="11"/>
      <c r="J423" s="107"/>
      <c r="K423" s="1"/>
      <c r="L423" s="1"/>
      <c r="M423" s="1"/>
      <c r="N423" s="11"/>
      <c r="O423" s="1"/>
      <c r="P423" s="1"/>
      <c r="Q423" s="4"/>
      <c r="R423" s="4"/>
      <c r="S423" s="4"/>
      <c r="T423" s="11"/>
      <c r="U423" s="11"/>
      <c r="V423" s="11"/>
      <c r="Y423" s="109"/>
      <c r="Z423" s="109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s="31" customFormat="1" x14ac:dyDescent="0.2">
      <c r="A424" s="6"/>
      <c r="B424" s="1"/>
      <c r="C424" s="1"/>
      <c r="D424" s="4"/>
      <c r="E424" s="11"/>
      <c r="F424" s="11"/>
      <c r="G424" s="11"/>
      <c r="H424" s="11"/>
      <c r="I424" s="11"/>
      <c r="J424" s="107"/>
      <c r="K424" s="1"/>
      <c r="L424" s="1"/>
      <c r="M424" s="1"/>
      <c r="N424" s="11"/>
      <c r="O424" s="1"/>
      <c r="P424" s="1"/>
      <c r="Q424" s="4"/>
      <c r="R424" s="4"/>
      <c r="S424" s="4"/>
      <c r="T424" s="11"/>
      <c r="U424" s="11"/>
      <c r="V424" s="11"/>
      <c r="Y424" s="109"/>
      <c r="Z424" s="109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s="31" customFormat="1" x14ac:dyDescent="0.2">
      <c r="A425" s="6"/>
      <c r="B425" s="1"/>
      <c r="C425" s="1"/>
      <c r="D425" s="4"/>
      <c r="E425" s="11"/>
      <c r="F425" s="11"/>
      <c r="G425" s="11"/>
      <c r="H425" s="11"/>
      <c r="I425" s="11"/>
      <c r="J425" s="107"/>
      <c r="K425" s="1"/>
      <c r="L425" s="1"/>
      <c r="M425" s="1"/>
      <c r="N425" s="11"/>
      <c r="O425" s="1"/>
      <c r="P425" s="1"/>
      <c r="Q425" s="4"/>
      <c r="R425" s="4"/>
      <c r="S425" s="4"/>
      <c r="T425" s="11"/>
      <c r="U425" s="11"/>
      <c r="V425" s="11"/>
      <c r="Y425" s="109"/>
      <c r="Z425" s="109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s="31" customFormat="1" x14ac:dyDescent="0.2">
      <c r="A426" s="6"/>
      <c r="B426" s="1"/>
      <c r="C426" s="1"/>
      <c r="D426" s="4"/>
      <c r="E426" s="11"/>
      <c r="F426" s="11"/>
      <c r="G426" s="11"/>
      <c r="H426" s="11"/>
      <c r="I426" s="11"/>
      <c r="J426" s="107"/>
      <c r="K426" s="1"/>
      <c r="L426" s="1"/>
      <c r="M426" s="1"/>
      <c r="N426" s="11"/>
      <c r="O426" s="1"/>
      <c r="P426" s="1"/>
      <c r="Q426" s="4"/>
      <c r="R426" s="4"/>
      <c r="S426" s="4"/>
      <c r="T426" s="11"/>
      <c r="U426" s="11"/>
      <c r="V426" s="11"/>
      <c r="Y426" s="109"/>
      <c r="Z426" s="109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s="31" customFormat="1" x14ac:dyDescent="0.2">
      <c r="A427" s="6"/>
      <c r="B427" s="1"/>
      <c r="C427" s="1"/>
      <c r="D427" s="4"/>
      <c r="E427" s="11"/>
      <c r="F427" s="11"/>
      <c r="G427" s="11"/>
      <c r="H427" s="11"/>
      <c r="I427" s="11"/>
      <c r="J427" s="107"/>
      <c r="K427" s="1"/>
      <c r="L427" s="1"/>
      <c r="M427" s="1"/>
      <c r="N427" s="11"/>
      <c r="O427" s="1"/>
      <c r="P427" s="1"/>
      <c r="Q427" s="4"/>
      <c r="R427" s="4"/>
      <c r="S427" s="4"/>
      <c r="T427" s="11"/>
      <c r="U427" s="11"/>
      <c r="V427" s="11"/>
      <c r="Y427" s="109"/>
      <c r="Z427" s="109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s="31" customFormat="1" x14ac:dyDescent="0.2">
      <c r="A428" s="6"/>
      <c r="B428" s="1"/>
      <c r="C428" s="1"/>
      <c r="D428" s="4"/>
      <c r="E428" s="11"/>
      <c r="F428" s="11"/>
      <c r="G428" s="11"/>
      <c r="H428" s="11"/>
      <c r="I428" s="11"/>
      <c r="J428" s="107"/>
      <c r="K428" s="1"/>
      <c r="L428" s="1"/>
      <c r="M428" s="1"/>
      <c r="N428" s="11"/>
      <c r="O428" s="1"/>
      <c r="P428" s="1"/>
      <c r="Q428" s="4"/>
      <c r="R428" s="4"/>
      <c r="S428" s="4"/>
      <c r="T428" s="11"/>
      <c r="U428" s="11"/>
      <c r="V428" s="11"/>
      <c r="Y428" s="109"/>
      <c r="Z428" s="109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s="31" customFormat="1" x14ac:dyDescent="0.2">
      <c r="A429" s="6"/>
      <c r="B429" s="1"/>
      <c r="C429" s="1"/>
      <c r="D429" s="4"/>
      <c r="E429" s="11"/>
      <c r="F429" s="11"/>
      <c r="G429" s="11"/>
      <c r="H429" s="11"/>
      <c r="I429" s="11"/>
      <c r="J429" s="107"/>
      <c r="K429" s="1"/>
      <c r="L429" s="1"/>
      <c r="M429" s="1"/>
      <c r="N429" s="11"/>
      <c r="O429" s="1"/>
      <c r="P429" s="1"/>
      <c r="Q429" s="4"/>
      <c r="R429" s="4"/>
      <c r="S429" s="4"/>
      <c r="T429" s="11"/>
      <c r="U429" s="11"/>
      <c r="V429" s="11"/>
      <c r="Y429" s="109"/>
      <c r="Z429" s="109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s="31" customFormat="1" x14ac:dyDescent="0.2">
      <c r="A430" s="6"/>
      <c r="B430" s="1"/>
      <c r="C430" s="1"/>
      <c r="D430" s="4"/>
      <c r="E430" s="11"/>
      <c r="F430" s="11"/>
      <c r="G430" s="11"/>
      <c r="H430" s="11"/>
      <c r="I430" s="11"/>
      <c r="J430" s="107"/>
      <c r="K430" s="1"/>
      <c r="L430" s="1"/>
      <c r="M430" s="1"/>
      <c r="N430" s="11"/>
      <c r="O430" s="1"/>
      <c r="P430" s="1"/>
      <c r="Q430" s="4"/>
      <c r="R430" s="4"/>
      <c r="S430" s="4"/>
      <c r="T430" s="11"/>
      <c r="U430" s="11"/>
      <c r="V430" s="11"/>
      <c r="Y430" s="109"/>
      <c r="Z430" s="109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s="31" customFormat="1" x14ac:dyDescent="0.2">
      <c r="A431" s="6"/>
      <c r="B431" s="1"/>
      <c r="C431" s="1"/>
      <c r="D431" s="4"/>
      <c r="E431" s="11"/>
      <c r="F431" s="11"/>
      <c r="G431" s="11"/>
      <c r="H431" s="11"/>
      <c r="I431" s="11"/>
      <c r="J431" s="107"/>
      <c r="K431" s="1"/>
      <c r="L431" s="1"/>
      <c r="M431" s="1"/>
      <c r="N431" s="11"/>
      <c r="O431" s="1"/>
      <c r="P431" s="1"/>
      <c r="Q431" s="4"/>
      <c r="R431" s="4"/>
      <c r="S431" s="4"/>
      <c r="T431" s="11"/>
      <c r="U431" s="11"/>
      <c r="V431" s="11"/>
      <c r="Y431" s="109"/>
      <c r="Z431" s="109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s="31" customFormat="1" x14ac:dyDescent="0.2">
      <c r="A432" s="6"/>
      <c r="B432" s="1"/>
      <c r="C432" s="1"/>
      <c r="D432" s="4"/>
      <c r="E432" s="11"/>
      <c r="F432" s="11"/>
      <c r="G432" s="11"/>
      <c r="H432" s="11"/>
      <c r="I432" s="11"/>
      <c r="J432" s="107"/>
      <c r="K432" s="1"/>
      <c r="L432" s="1"/>
      <c r="M432" s="1"/>
      <c r="N432" s="11"/>
      <c r="O432" s="1"/>
      <c r="P432" s="1"/>
      <c r="Q432" s="4"/>
      <c r="R432" s="4"/>
      <c r="S432" s="4"/>
      <c r="T432" s="11"/>
      <c r="U432" s="11"/>
      <c r="V432" s="11"/>
      <c r="Y432" s="109"/>
      <c r="Z432" s="109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s="31" customFormat="1" x14ac:dyDescent="0.2">
      <c r="A433" s="6"/>
      <c r="B433" s="1"/>
      <c r="C433" s="1"/>
      <c r="D433" s="4"/>
      <c r="E433" s="11"/>
      <c r="F433" s="11"/>
      <c r="G433" s="11"/>
      <c r="H433" s="11"/>
      <c r="I433" s="11"/>
      <c r="J433" s="107"/>
      <c r="K433" s="1"/>
      <c r="L433" s="1"/>
      <c r="M433" s="1"/>
      <c r="N433" s="11"/>
      <c r="O433" s="1"/>
      <c r="P433" s="1"/>
      <c r="Q433" s="4"/>
      <c r="R433" s="4"/>
      <c r="S433" s="4"/>
      <c r="T433" s="11"/>
      <c r="U433" s="11"/>
      <c r="V433" s="11"/>
      <c r="Y433" s="109"/>
      <c r="Z433" s="109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s="31" customFormat="1" x14ac:dyDescent="0.2">
      <c r="A434" s="6"/>
      <c r="B434" s="1"/>
      <c r="C434" s="1"/>
      <c r="D434" s="4"/>
      <c r="E434" s="11"/>
      <c r="F434" s="11"/>
      <c r="G434" s="11"/>
      <c r="H434" s="11"/>
      <c r="I434" s="11"/>
      <c r="J434" s="107"/>
      <c r="K434" s="1"/>
      <c r="L434" s="1"/>
      <c r="M434" s="1"/>
      <c r="N434" s="11"/>
      <c r="O434" s="1"/>
      <c r="P434" s="1"/>
      <c r="Q434" s="4"/>
      <c r="R434" s="4"/>
      <c r="S434" s="4"/>
      <c r="T434" s="11"/>
      <c r="U434" s="11"/>
      <c r="V434" s="11"/>
      <c r="Y434" s="109"/>
      <c r="Z434" s="109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s="31" customFormat="1" x14ac:dyDescent="0.2">
      <c r="A435" s="6"/>
      <c r="B435" s="1"/>
      <c r="C435" s="1"/>
      <c r="D435" s="4"/>
      <c r="E435" s="11"/>
      <c r="F435" s="11"/>
      <c r="G435" s="11"/>
      <c r="H435" s="11"/>
      <c r="I435" s="11"/>
      <c r="J435" s="107"/>
      <c r="K435" s="1"/>
      <c r="L435" s="1"/>
      <c r="M435" s="1"/>
      <c r="N435" s="11"/>
      <c r="O435" s="1"/>
      <c r="P435" s="1"/>
      <c r="Q435" s="4"/>
      <c r="R435" s="4"/>
      <c r="S435" s="4"/>
      <c r="T435" s="11"/>
      <c r="U435" s="11"/>
      <c r="V435" s="11"/>
      <c r="Y435" s="109"/>
      <c r="Z435" s="109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s="31" customFormat="1" x14ac:dyDescent="0.2">
      <c r="A436" s="6"/>
      <c r="B436" s="1"/>
      <c r="C436" s="1"/>
      <c r="D436" s="4"/>
      <c r="E436" s="11"/>
      <c r="F436" s="11"/>
      <c r="G436" s="11"/>
      <c r="H436" s="11"/>
      <c r="I436" s="11"/>
      <c r="J436" s="107"/>
      <c r="K436" s="1"/>
      <c r="L436" s="1"/>
      <c r="M436" s="1"/>
      <c r="N436" s="11"/>
      <c r="O436" s="1"/>
      <c r="P436" s="1"/>
      <c r="Q436" s="4"/>
      <c r="R436" s="4"/>
      <c r="S436" s="4"/>
      <c r="T436" s="11"/>
      <c r="U436" s="11"/>
      <c r="V436" s="11"/>
      <c r="Y436" s="109"/>
      <c r="Z436" s="109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s="31" customFormat="1" x14ac:dyDescent="0.2">
      <c r="A437" s="6"/>
      <c r="B437" s="1"/>
      <c r="C437" s="1"/>
      <c r="D437" s="4"/>
      <c r="E437" s="11"/>
      <c r="F437" s="11"/>
      <c r="G437" s="11"/>
      <c r="H437" s="11"/>
      <c r="I437" s="11"/>
      <c r="J437" s="107"/>
      <c r="K437" s="1"/>
      <c r="L437" s="1"/>
      <c r="M437" s="1"/>
      <c r="N437" s="11"/>
      <c r="O437" s="1"/>
      <c r="P437" s="1"/>
      <c r="Q437" s="4"/>
      <c r="R437" s="4"/>
      <c r="S437" s="4"/>
      <c r="T437" s="11"/>
      <c r="U437" s="11"/>
      <c r="V437" s="11"/>
      <c r="Y437" s="109"/>
      <c r="Z437" s="109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s="31" customFormat="1" x14ac:dyDescent="0.2">
      <c r="A438" s="6"/>
      <c r="B438" s="1"/>
      <c r="C438" s="1"/>
      <c r="D438" s="4"/>
      <c r="E438" s="11"/>
      <c r="F438" s="11"/>
      <c r="G438" s="11"/>
      <c r="H438" s="11"/>
      <c r="I438" s="11"/>
      <c r="J438" s="107"/>
      <c r="K438" s="1"/>
      <c r="L438" s="1"/>
      <c r="M438" s="1"/>
      <c r="N438" s="11"/>
      <c r="O438" s="1"/>
      <c r="P438" s="1"/>
      <c r="Q438" s="4"/>
      <c r="R438" s="4"/>
      <c r="S438" s="4"/>
      <c r="T438" s="11"/>
      <c r="U438" s="11"/>
      <c r="V438" s="11"/>
      <c r="Y438" s="109"/>
      <c r="Z438" s="109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s="31" customFormat="1" x14ac:dyDescent="0.2">
      <c r="A439" s="6"/>
      <c r="B439" s="1"/>
      <c r="C439" s="1"/>
      <c r="D439" s="4"/>
      <c r="E439" s="11"/>
      <c r="F439" s="11"/>
      <c r="G439" s="11"/>
      <c r="H439" s="11"/>
      <c r="I439" s="11"/>
      <c r="J439" s="107"/>
      <c r="K439" s="1"/>
      <c r="L439" s="1"/>
      <c r="M439" s="1"/>
      <c r="N439" s="11"/>
      <c r="O439" s="1"/>
      <c r="P439" s="1"/>
      <c r="Q439" s="4"/>
      <c r="R439" s="4"/>
      <c r="S439" s="4"/>
      <c r="T439" s="11"/>
      <c r="U439" s="11"/>
      <c r="V439" s="11"/>
      <c r="Y439" s="109"/>
      <c r="Z439" s="109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s="31" customFormat="1" x14ac:dyDescent="0.2">
      <c r="A440" s="6"/>
      <c r="B440" s="1"/>
      <c r="C440" s="1"/>
      <c r="D440" s="4"/>
      <c r="E440" s="11"/>
      <c r="F440" s="11"/>
      <c r="G440" s="11"/>
      <c r="H440" s="11"/>
      <c r="I440" s="11"/>
      <c r="J440" s="107"/>
      <c r="K440" s="1"/>
      <c r="L440" s="1"/>
      <c r="M440" s="1"/>
      <c r="N440" s="11"/>
      <c r="O440" s="1"/>
      <c r="P440" s="1"/>
      <c r="Q440" s="4"/>
      <c r="R440" s="4"/>
      <c r="S440" s="4"/>
      <c r="T440" s="11"/>
      <c r="U440" s="11"/>
      <c r="V440" s="11"/>
      <c r="Y440" s="109"/>
      <c r="Z440" s="109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s="31" customFormat="1" x14ac:dyDescent="0.2">
      <c r="A441" s="6"/>
      <c r="B441" s="1"/>
      <c r="C441" s="1"/>
      <c r="D441" s="4"/>
      <c r="E441" s="11"/>
      <c r="F441" s="11"/>
      <c r="G441" s="11"/>
      <c r="H441" s="11"/>
      <c r="I441" s="11"/>
      <c r="J441" s="107"/>
      <c r="K441" s="1"/>
      <c r="L441" s="1"/>
      <c r="M441" s="1"/>
      <c r="N441" s="11"/>
      <c r="O441" s="1"/>
      <c r="P441" s="1"/>
      <c r="Q441" s="4"/>
      <c r="R441" s="4"/>
      <c r="S441" s="4"/>
      <c r="T441" s="11"/>
      <c r="U441" s="11"/>
      <c r="V441" s="11"/>
      <c r="Y441" s="109"/>
      <c r="Z441" s="109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s="31" customFormat="1" x14ac:dyDescent="0.2">
      <c r="A442" s="6"/>
      <c r="B442" s="1"/>
      <c r="C442" s="1"/>
      <c r="D442" s="4"/>
      <c r="E442" s="11"/>
      <c r="F442" s="11"/>
      <c r="G442" s="11"/>
      <c r="H442" s="11"/>
      <c r="I442" s="11"/>
      <c r="J442" s="107"/>
      <c r="K442" s="1"/>
      <c r="L442" s="1"/>
      <c r="M442" s="1"/>
      <c r="N442" s="11"/>
      <c r="O442" s="1"/>
      <c r="P442" s="1"/>
      <c r="Q442" s="4"/>
      <c r="R442" s="4"/>
      <c r="S442" s="4"/>
      <c r="T442" s="11"/>
      <c r="U442" s="11"/>
      <c r="V442" s="11"/>
      <c r="Y442" s="109"/>
      <c r="Z442" s="109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s="31" customFormat="1" x14ac:dyDescent="0.2">
      <c r="A443" s="6"/>
      <c r="B443" s="1"/>
      <c r="C443" s="1"/>
      <c r="D443" s="4"/>
      <c r="E443" s="11"/>
      <c r="F443" s="11"/>
      <c r="G443" s="11"/>
      <c r="H443" s="11"/>
      <c r="I443" s="11"/>
      <c r="J443" s="107"/>
      <c r="K443" s="1"/>
      <c r="L443" s="1"/>
      <c r="M443" s="1"/>
      <c r="N443" s="11"/>
      <c r="O443" s="1"/>
      <c r="P443" s="1"/>
      <c r="Q443" s="4"/>
      <c r="R443" s="4"/>
      <c r="S443" s="4"/>
      <c r="T443" s="11"/>
      <c r="U443" s="11"/>
      <c r="V443" s="11"/>
      <c r="Y443" s="109"/>
      <c r="Z443" s="109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s="31" customFormat="1" x14ac:dyDescent="0.2">
      <c r="A444" s="6"/>
      <c r="B444" s="1"/>
      <c r="C444" s="1"/>
      <c r="D444" s="4"/>
      <c r="E444" s="11"/>
      <c r="F444" s="11"/>
      <c r="G444" s="11"/>
      <c r="H444" s="11"/>
      <c r="I444" s="11"/>
      <c r="J444" s="107"/>
      <c r="K444" s="1"/>
      <c r="L444" s="1"/>
      <c r="M444" s="1"/>
      <c r="N444" s="11"/>
      <c r="O444" s="1"/>
      <c r="P444" s="1"/>
      <c r="Q444" s="4"/>
      <c r="R444" s="4"/>
      <c r="S444" s="4"/>
      <c r="T444" s="11"/>
      <c r="U444" s="11"/>
      <c r="V444" s="11"/>
      <c r="Y444" s="109"/>
      <c r="Z444" s="109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s="31" customFormat="1" x14ac:dyDescent="0.2">
      <c r="A445" s="6"/>
      <c r="B445" s="1"/>
      <c r="C445" s="1"/>
      <c r="D445" s="4"/>
      <c r="E445" s="11"/>
      <c r="F445" s="11"/>
      <c r="G445" s="11"/>
      <c r="H445" s="11"/>
      <c r="I445" s="11"/>
      <c r="J445" s="107"/>
      <c r="K445" s="1"/>
      <c r="L445" s="1"/>
      <c r="M445" s="1"/>
      <c r="N445" s="11"/>
      <c r="O445" s="1"/>
      <c r="P445" s="1"/>
      <c r="Q445" s="4"/>
      <c r="R445" s="4"/>
      <c r="S445" s="4"/>
      <c r="T445" s="11"/>
      <c r="U445" s="11"/>
      <c r="V445" s="11"/>
      <c r="Y445" s="109"/>
      <c r="Z445" s="109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s="31" customFormat="1" x14ac:dyDescent="0.2">
      <c r="A446" s="6"/>
      <c r="B446" s="1"/>
      <c r="C446" s="1"/>
      <c r="D446" s="4"/>
      <c r="E446" s="11"/>
      <c r="F446" s="11"/>
      <c r="G446" s="11"/>
      <c r="H446" s="11"/>
      <c r="I446" s="11"/>
      <c r="J446" s="107"/>
      <c r="K446" s="1"/>
      <c r="L446" s="1"/>
      <c r="M446" s="1"/>
      <c r="N446" s="11"/>
      <c r="O446" s="1"/>
      <c r="P446" s="1"/>
      <c r="Q446" s="4"/>
      <c r="R446" s="4"/>
      <c r="S446" s="4"/>
      <c r="T446" s="11"/>
      <c r="U446" s="11"/>
      <c r="V446" s="11"/>
      <c r="Y446" s="109"/>
      <c r="Z446" s="109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s="31" customFormat="1" x14ac:dyDescent="0.2">
      <c r="A447" s="6"/>
      <c r="B447" s="1"/>
      <c r="C447" s="1"/>
      <c r="D447" s="4"/>
      <c r="E447" s="11"/>
      <c r="F447" s="11"/>
      <c r="G447" s="11"/>
      <c r="H447" s="11"/>
      <c r="I447" s="11"/>
      <c r="J447" s="107"/>
      <c r="K447" s="1"/>
      <c r="L447" s="1"/>
      <c r="M447" s="1"/>
      <c r="N447" s="11"/>
      <c r="O447" s="1"/>
      <c r="P447" s="1"/>
      <c r="Q447" s="4"/>
      <c r="R447" s="4"/>
      <c r="S447" s="4"/>
      <c r="T447" s="11"/>
      <c r="U447" s="11"/>
      <c r="V447" s="11"/>
      <c r="Y447" s="109"/>
      <c r="Z447" s="109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s="31" customFormat="1" x14ac:dyDescent="0.2">
      <c r="A448" s="6"/>
      <c r="B448" s="1"/>
      <c r="C448" s="1"/>
      <c r="D448" s="4"/>
      <c r="E448" s="11"/>
      <c r="F448" s="11"/>
      <c r="G448" s="11"/>
      <c r="H448" s="11"/>
      <c r="I448" s="11"/>
      <c r="J448" s="107"/>
      <c r="K448" s="1"/>
      <c r="L448" s="1"/>
      <c r="M448" s="1"/>
      <c r="N448" s="11"/>
      <c r="O448" s="1"/>
      <c r="P448" s="1"/>
      <c r="Q448" s="4"/>
      <c r="R448" s="4"/>
      <c r="S448" s="4"/>
      <c r="T448" s="11"/>
      <c r="U448" s="11"/>
      <c r="V448" s="11"/>
      <c r="Y448" s="109"/>
      <c r="Z448" s="109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s="31" customFormat="1" x14ac:dyDescent="0.2">
      <c r="A449" s="6"/>
      <c r="B449" s="1"/>
      <c r="C449" s="1"/>
      <c r="D449" s="4"/>
      <c r="E449" s="11"/>
      <c r="F449" s="11"/>
      <c r="G449" s="11"/>
      <c r="H449" s="11"/>
      <c r="I449" s="11"/>
      <c r="J449" s="107"/>
      <c r="K449" s="1"/>
      <c r="L449" s="1"/>
      <c r="M449" s="1"/>
      <c r="N449" s="11"/>
      <c r="O449" s="1"/>
      <c r="P449" s="1"/>
      <c r="Q449" s="4"/>
      <c r="R449" s="4"/>
      <c r="S449" s="4"/>
      <c r="T449" s="11"/>
      <c r="U449" s="11"/>
      <c r="V449" s="11"/>
      <c r="Y449" s="109"/>
      <c r="Z449" s="109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s="31" customFormat="1" x14ac:dyDescent="0.2">
      <c r="A450" s="6"/>
      <c r="B450" s="1"/>
      <c r="C450" s="1"/>
      <c r="D450" s="4"/>
      <c r="E450" s="11"/>
      <c r="F450" s="11"/>
      <c r="G450" s="11"/>
      <c r="H450" s="11"/>
      <c r="I450" s="11"/>
      <c r="J450" s="107"/>
      <c r="K450" s="1"/>
      <c r="L450" s="1"/>
      <c r="M450" s="1"/>
      <c r="N450" s="11"/>
      <c r="O450" s="1"/>
      <c r="P450" s="1"/>
      <c r="Q450" s="4"/>
      <c r="R450" s="4"/>
      <c r="S450" s="4"/>
      <c r="T450" s="11"/>
      <c r="U450" s="11"/>
      <c r="V450" s="11"/>
      <c r="Y450" s="109"/>
      <c r="Z450" s="109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s="31" customFormat="1" x14ac:dyDescent="0.2">
      <c r="A451" s="6"/>
      <c r="B451" s="1"/>
      <c r="C451" s="1"/>
      <c r="D451" s="4"/>
      <c r="E451" s="11"/>
      <c r="F451" s="11"/>
      <c r="G451" s="11"/>
      <c r="H451" s="11"/>
      <c r="I451" s="11"/>
      <c r="J451" s="107"/>
      <c r="K451" s="1"/>
      <c r="L451" s="1"/>
      <c r="M451" s="1"/>
      <c r="N451" s="11"/>
      <c r="O451" s="1"/>
      <c r="P451" s="1"/>
      <c r="Q451" s="4"/>
      <c r="R451" s="4"/>
      <c r="S451" s="4"/>
      <c r="T451" s="11"/>
      <c r="U451" s="11"/>
      <c r="V451" s="11"/>
      <c r="Y451" s="109"/>
      <c r="Z451" s="109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s="31" customFormat="1" x14ac:dyDescent="0.2">
      <c r="A452" s="6"/>
      <c r="B452" s="1"/>
      <c r="C452" s="1"/>
      <c r="D452" s="4"/>
      <c r="E452" s="11"/>
      <c r="F452" s="11"/>
      <c r="G452" s="11"/>
      <c r="H452" s="11"/>
      <c r="I452" s="11"/>
      <c r="J452" s="107"/>
      <c r="K452" s="1"/>
      <c r="L452" s="1"/>
      <c r="M452" s="1"/>
      <c r="N452" s="11"/>
      <c r="O452" s="1"/>
      <c r="P452" s="1"/>
      <c r="Q452" s="4"/>
      <c r="R452" s="4"/>
      <c r="S452" s="4"/>
      <c r="T452" s="11"/>
      <c r="U452" s="11"/>
      <c r="V452" s="11"/>
      <c r="Y452" s="109"/>
      <c r="Z452" s="109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s="31" customFormat="1" x14ac:dyDescent="0.2">
      <c r="A453" s="6"/>
      <c r="B453" s="1"/>
      <c r="C453" s="1"/>
      <c r="D453" s="4"/>
      <c r="E453" s="11"/>
      <c r="F453" s="11"/>
      <c r="G453" s="11"/>
      <c r="H453" s="11"/>
      <c r="I453" s="11"/>
      <c r="J453" s="107"/>
      <c r="K453" s="1"/>
      <c r="L453" s="1"/>
      <c r="M453" s="1"/>
      <c r="N453" s="11"/>
      <c r="O453" s="1"/>
      <c r="P453" s="1"/>
      <c r="Q453" s="4"/>
      <c r="R453" s="4"/>
      <c r="S453" s="4"/>
      <c r="T453" s="11"/>
      <c r="U453" s="11"/>
      <c r="V453" s="11"/>
      <c r="Y453" s="109"/>
      <c r="Z453" s="109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s="31" customFormat="1" x14ac:dyDescent="0.2">
      <c r="A454" s="6"/>
      <c r="B454" s="1"/>
      <c r="C454" s="1"/>
      <c r="D454" s="4"/>
      <c r="E454" s="11"/>
      <c r="F454" s="11"/>
      <c r="G454" s="11"/>
      <c r="H454" s="11"/>
      <c r="I454" s="11"/>
      <c r="J454" s="107"/>
      <c r="K454" s="1"/>
      <c r="L454" s="1"/>
      <c r="M454" s="1"/>
      <c r="N454" s="11"/>
      <c r="O454" s="1"/>
      <c r="P454" s="1"/>
      <c r="Q454" s="4"/>
      <c r="R454" s="4"/>
      <c r="S454" s="4"/>
      <c r="T454" s="11"/>
      <c r="U454" s="11"/>
      <c r="V454" s="11"/>
      <c r="Y454" s="109"/>
      <c r="Z454" s="109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s="31" customFormat="1" x14ac:dyDescent="0.2">
      <c r="A455" s="6"/>
      <c r="B455" s="1"/>
      <c r="C455" s="1"/>
      <c r="D455" s="4"/>
      <c r="E455" s="11"/>
      <c r="F455" s="11"/>
      <c r="G455" s="11"/>
      <c r="H455" s="11"/>
      <c r="I455" s="11"/>
      <c r="J455" s="107"/>
      <c r="K455" s="1"/>
      <c r="L455" s="1"/>
      <c r="M455" s="1"/>
      <c r="N455" s="11"/>
      <c r="O455" s="1"/>
      <c r="P455" s="1"/>
      <c r="Q455" s="4"/>
      <c r="R455" s="4"/>
      <c r="S455" s="4"/>
      <c r="T455" s="11"/>
      <c r="U455" s="11"/>
      <c r="V455" s="11"/>
      <c r="Y455" s="109"/>
      <c r="Z455" s="109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s="31" customFormat="1" x14ac:dyDescent="0.2">
      <c r="A456" s="6"/>
      <c r="B456" s="1"/>
      <c r="C456" s="1"/>
      <c r="D456" s="4"/>
      <c r="E456" s="11"/>
      <c r="F456" s="11"/>
      <c r="G456" s="11"/>
      <c r="H456" s="11"/>
      <c r="I456" s="11"/>
      <c r="J456" s="107"/>
      <c r="K456" s="1"/>
      <c r="L456" s="1"/>
      <c r="M456" s="1"/>
      <c r="N456" s="11"/>
      <c r="O456" s="1"/>
      <c r="P456" s="1"/>
      <c r="Q456" s="4"/>
      <c r="R456" s="4"/>
      <c r="S456" s="4"/>
      <c r="T456" s="11"/>
      <c r="U456" s="11"/>
      <c r="V456" s="11"/>
      <c r="Y456" s="109"/>
      <c r="Z456" s="109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s="31" customFormat="1" x14ac:dyDescent="0.2">
      <c r="A457" s="6"/>
      <c r="B457" s="1"/>
      <c r="C457" s="1"/>
      <c r="D457" s="4"/>
      <c r="E457" s="11"/>
      <c r="F457" s="11"/>
      <c r="G457" s="11"/>
      <c r="H457" s="11"/>
      <c r="I457" s="11"/>
      <c r="J457" s="107"/>
      <c r="K457" s="1"/>
      <c r="L457" s="1"/>
      <c r="M457" s="1"/>
      <c r="N457" s="11"/>
      <c r="O457" s="1"/>
      <c r="P457" s="1"/>
      <c r="Q457" s="4"/>
      <c r="R457" s="4"/>
      <c r="S457" s="4"/>
      <c r="T457" s="11"/>
      <c r="U457" s="11"/>
      <c r="V457" s="11"/>
      <c r="Y457" s="109"/>
      <c r="Z457" s="109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s="31" customFormat="1" x14ac:dyDescent="0.2">
      <c r="A458" s="6"/>
      <c r="B458" s="1"/>
      <c r="C458" s="1"/>
      <c r="D458" s="4"/>
      <c r="E458" s="11"/>
      <c r="F458" s="11"/>
      <c r="G458" s="11"/>
      <c r="H458" s="11"/>
      <c r="I458" s="11"/>
      <c r="J458" s="107"/>
      <c r="K458" s="1"/>
      <c r="L458" s="1"/>
      <c r="M458" s="1"/>
      <c r="N458" s="11"/>
      <c r="O458" s="1"/>
      <c r="P458" s="1"/>
      <c r="Q458" s="4"/>
      <c r="R458" s="4"/>
      <c r="S458" s="4"/>
      <c r="T458" s="11"/>
      <c r="U458" s="11"/>
      <c r="V458" s="11"/>
      <c r="Y458" s="109"/>
      <c r="Z458" s="109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s="31" customFormat="1" x14ac:dyDescent="0.2">
      <c r="A459" s="6"/>
      <c r="B459" s="1"/>
      <c r="C459" s="1"/>
      <c r="D459" s="4"/>
      <c r="E459" s="11"/>
      <c r="F459" s="11"/>
      <c r="G459" s="11"/>
      <c r="H459" s="11"/>
      <c r="I459" s="11"/>
      <c r="J459" s="107"/>
      <c r="K459" s="1"/>
      <c r="L459" s="1"/>
      <c r="M459" s="1"/>
      <c r="N459" s="11"/>
      <c r="O459" s="1"/>
      <c r="P459" s="1"/>
      <c r="Q459" s="4"/>
      <c r="R459" s="4"/>
      <c r="S459" s="4"/>
      <c r="T459" s="11"/>
      <c r="U459" s="11"/>
      <c r="V459" s="11"/>
      <c r="Y459" s="109"/>
      <c r="Z459" s="109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s="31" customFormat="1" x14ac:dyDescent="0.2">
      <c r="A460" s="6"/>
      <c r="B460" s="1"/>
      <c r="C460" s="1"/>
      <c r="D460" s="4"/>
      <c r="E460" s="11"/>
      <c r="F460" s="11"/>
      <c r="G460" s="11"/>
      <c r="H460" s="11"/>
      <c r="I460" s="11"/>
      <c r="J460" s="107"/>
      <c r="K460" s="1"/>
      <c r="L460" s="1"/>
      <c r="M460" s="1"/>
      <c r="N460" s="11"/>
      <c r="O460" s="1"/>
      <c r="P460" s="1"/>
      <c r="Q460" s="4"/>
      <c r="R460" s="4"/>
      <c r="S460" s="4"/>
      <c r="T460" s="11"/>
      <c r="U460" s="11"/>
      <c r="V460" s="11"/>
      <c r="Y460" s="109"/>
      <c r="Z460" s="109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s="31" customFormat="1" x14ac:dyDescent="0.2">
      <c r="A461" s="6"/>
      <c r="B461" s="1"/>
      <c r="C461" s="1"/>
      <c r="D461" s="4"/>
      <c r="E461" s="11"/>
      <c r="F461" s="11"/>
      <c r="G461" s="11"/>
      <c r="H461" s="11"/>
      <c r="I461" s="11"/>
      <c r="J461" s="107"/>
      <c r="K461" s="1"/>
      <c r="L461" s="1"/>
      <c r="M461" s="1"/>
      <c r="N461" s="11"/>
      <c r="O461" s="1"/>
      <c r="P461" s="1"/>
      <c r="Q461" s="4"/>
      <c r="R461" s="4"/>
      <c r="S461" s="4"/>
      <c r="T461" s="11"/>
      <c r="U461" s="11"/>
      <c r="V461" s="11"/>
      <c r="Y461" s="109"/>
      <c r="Z461" s="109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s="31" customFormat="1" x14ac:dyDescent="0.2">
      <c r="A462" s="6"/>
      <c r="B462" s="1"/>
      <c r="C462" s="1"/>
      <c r="D462" s="4"/>
      <c r="E462" s="11"/>
      <c r="F462" s="11"/>
      <c r="G462" s="11"/>
      <c r="H462" s="11"/>
      <c r="I462" s="11"/>
      <c r="J462" s="107"/>
      <c r="K462" s="1"/>
      <c r="L462" s="1"/>
      <c r="M462" s="1"/>
      <c r="N462" s="11"/>
      <c r="O462" s="1"/>
      <c r="P462" s="1"/>
      <c r="Q462" s="4"/>
      <c r="R462" s="4"/>
      <c r="S462" s="4"/>
      <c r="T462" s="11"/>
      <c r="U462" s="11"/>
      <c r="V462" s="11"/>
      <c r="Y462" s="109"/>
      <c r="Z462" s="109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s="31" customFormat="1" x14ac:dyDescent="0.2">
      <c r="A463" s="6"/>
      <c r="B463" s="1"/>
      <c r="C463" s="1"/>
      <c r="D463" s="4"/>
      <c r="E463" s="11"/>
      <c r="F463" s="11"/>
      <c r="G463" s="11"/>
      <c r="H463" s="11"/>
      <c r="I463" s="11"/>
      <c r="J463" s="107"/>
      <c r="K463" s="1"/>
      <c r="L463" s="1"/>
      <c r="M463" s="1"/>
      <c r="N463" s="11"/>
      <c r="O463" s="1"/>
      <c r="P463" s="1"/>
      <c r="Q463" s="4"/>
      <c r="R463" s="4"/>
      <c r="S463" s="4"/>
      <c r="T463" s="11"/>
      <c r="U463" s="11"/>
      <c r="V463" s="11"/>
      <c r="Y463" s="109"/>
      <c r="Z463" s="109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s="31" customFormat="1" x14ac:dyDescent="0.2">
      <c r="A464" s="6"/>
      <c r="B464" s="1"/>
      <c r="C464" s="1"/>
      <c r="D464" s="4"/>
      <c r="E464" s="11"/>
      <c r="F464" s="11"/>
      <c r="G464" s="11"/>
      <c r="H464" s="11"/>
      <c r="I464" s="11"/>
      <c r="J464" s="107"/>
      <c r="K464" s="1"/>
      <c r="L464" s="1"/>
      <c r="M464" s="1"/>
      <c r="N464" s="11"/>
      <c r="O464" s="1"/>
      <c r="P464" s="1"/>
      <c r="Q464" s="4"/>
      <c r="R464" s="4"/>
      <c r="S464" s="4"/>
      <c r="T464" s="11"/>
      <c r="U464" s="11"/>
      <c r="V464" s="11"/>
      <c r="Y464" s="109"/>
      <c r="Z464" s="109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s="31" customFormat="1" x14ac:dyDescent="0.2">
      <c r="A465" s="6"/>
      <c r="B465" s="1"/>
      <c r="C465" s="1"/>
      <c r="D465" s="4"/>
      <c r="E465" s="11"/>
      <c r="F465" s="11"/>
      <c r="G465" s="11"/>
      <c r="H465" s="11"/>
      <c r="I465" s="11"/>
      <c r="J465" s="107"/>
      <c r="K465" s="1"/>
      <c r="L465" s="1"/>
      <c r="M465" s="1"/>
      <c r="N465" s="11"/>
      <c r="O465" s="1"/>
      <c r="P465" s="1"/>
      <c r="Q465" s="4"/>
      <c r="R465" s="4"/>
      <c r="S465" s="4"/>
      <c r="T465" s="11"/>
      <c r="U465" s="11"/>
      <c r="V465" s="11"/>
      <c r="Y465" s="109"/>
      <c r="Z465" s="109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s="31" customFormat="1" x14ac:dyDescent="0.2">
      <c r="A466" s="6"/>
      <c r="B466" s="1"/>
      <c r="C466" s="1"/>
      <c r="D466" s="4"/>
      <c r="E466" s="11"/>
      <c r="F466" s="11"/>
      <c r="G466" s="11"/>
      <c r="H466" s="11"/>
      <c r="I466" s="11"/>
      <c r="J466" s="107"/>
      <c r="K466" s="1"/>
      <c r="L466" s="1"/>
      <c r="M466" s="1"/>
      <c r="N466" s="11"/>
      <c r="O466" s="1"/>
      <c r="P466" s="1"/>
      <c r="Q466" s="4"/>
      <c r="R466" s="4"/>
      <c r="S466" s="4"/>
      <c r="T466" s="11"/>
      <c r="U466" s="11"/>
      <c r="V466" s="11"/>
      <c r="Y466" s="109"/>
      <c r="Z466" s="109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s="31" customFormat="1" x14ac:dyDescent="0.2">
      <c r="A467" s="6"/>
      <c r="B467" s="1"/>
      <c r="C467" s="1"/>
      <c r="D467" s="4"/>
      <c r="E467" s="11"/>
      <c r="F467" s="11"/>
      <c r="G467" s="11"/>
      <c r="H467" s="11"/>
      <c r="I467" s="11"/>
      <c r="J467" s="107"/>
      <c r="K467" s="1"/>
      <c r="L467" s="1"/>
      <c r="M467" s="1"/>
      <c r="N467" s="11"/>
      <c r="O467" s="1"/>
      <c r="P467" s="1"/>
      <c r="Q467" s="4"/>
      <c r="R467" s="4"/>
      <c r="S467" s="4"/>
      <c r="T467" s="11"/>
      <c r="U467" s="11"/>
      <c r="V467" s="11"/>
      <c r="Y467" s="109"/>
      <c r="Z467" s="109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s="31" customFormat="1" x14ac:dyDescent="0.2">
      <c r="A468" s="6"/>
      <c r="B468" s="1"/>
      <c r="C468" s="1"/>
      <c r="D468" s="4"/>
      <c r="E468" s="11"/>
      <c r="F468" s="11"/>
      <c r="G468" s="11"/>
      <c r="H468" s="11"/>
      <c r="I468" s="11"/>
      <c r="J468" s="107"/>
      <c r="K468" s="1"/>
      <c r="L468" s="1"/>
      <c r="M468" s="1"/>
      <c r="N468" s="11"/>
      <c r="O468" s="1"/>
      <c r="P468" s="1"/>
      <c r="Q468" s="4"/>
      <c r="R468" s="4"/>
      <c r="S468" s="4"/>
      <c r="T468" s="11"/>
      <c r="U468" s="11"/>
      <c r="V468" s="11"/>
      <c r="Y468" s="109"/>
      <c r="Z468" s="109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s="31" customFormat="1" x14ac:dyDescent="0.2">
      <c r="A469" s="6"/>
      <c r="B469" s="1"/>
      <c r="C469" s="1"/>
      <c r="D469" s="4"/>
      <c r="E469" s="11"/>
      <c r="F469" s="11"/>
      <c r="G469" s="11"/>
      <c r="H469" s="11"/>
      <c r="I469" s="11"/>
      <c r="J469" s="107"/>
      <c r="K469" s="1"/>
      <c r="L469" s="1"/>
      <c r="M469" s="1"/>
      <c r="N469" s="11"/>
      <c r="O469" s="1"/>
      <c r="P469" s="1"/>
      <c r="Q469" s="4"/>
      <c r="R469" s="4"/>
      <c r="S469" s="4"/>
      <c r="T469" s="11"/>
      <c r="U469" s="11"/>
      <c r="V469" s="11"/>
      <c r="Y469" s="109"/>
      <c r="Z469" s="109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s="31" customFormat="1" x14ac:dyDescent="0.2">
      <c r="A470" s="6"/>
      <c r="B470" s="1"/>
      <c r="C470" s="1"/>
      <c r="D470" s="4"/>
      <c r="E470" s="11"/>
      <c r="F470" s="11"/>
      <c r="G470" s="11"/>
      <c r="H470" s="11"/>
      <c r="I470" s="11"/>
      <c r="J470" s="107"/>
      <c r="K470" s="1"/>
      <c r="L470" s="1"/>
      <c r="M470" s="1"/>
      <c r="N470" s="11"/>
      <c r="O470" s="1"/>
      <c r="P470" s="1"/>
      <c r="Q470" s="4"/>
      <c r="R470" s="4"/>
      <c r="S470" s="4"/>
      <c r="T470" s="11"/>
      <c r="U470" s="11"/>
      <c r="V470" s="11"/>
      <c r="Y470" s="109"/>
      <c r="Z470" s="109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s="31" customFormat="1" x14ac:dyDescent="0.2">
      <c r="A471" s="6"/>
      <c r="B471" s="1"/>
      <c r="C471" s="1"/>
      <c r="D471" s="4"/>
      <c r="E471" s="11"/>
      <c r="F471" s="11"/>
      <c r="G471" s="11"/>
      <c r="H471" s="11"/>
      <c r="I471" s="11"/>
      <c r="J471" s="107"/>
      <c r="K471" s="1"/>
      <c r="L471" s="1"/>
      <c r="M471" s="1"/>
      <c r="N471" s="11"/>
      <c r="O471" s="1"/>
      <c r="P471" s="1"/>
      <c r="Q471" s="4"/>
      <c r="R471" s="4"/>
      <c r="S471" s="4"/>
      <c r="T471" s="11"/>
      <c r="U471" s="11"/>
      <c r="V471" s="11"/>
      <c r="Y471" s="109"/>
      <c r="Z471" s="109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s="31" customFormat="1" x14ac:dyDescent="0.2">
      <c r="A472" s="6"/>
      <c r="B472" s="1"/>
      <c r="C472" s="1"/>
      <c r="D472" s="4"/>
      <c r="E472" s="11"/>
      <c r="F472" s="11"/>
      <c r="G472" s="11"/>
      <c r="H472" s="11"/>
      <c r="I472" s="11"/>
      <c r="J472" s="107"/>
      <c r="K472" s="1"/>
      <c r="L472" s="1"/>
      <c r="M472" s="1"/>
      <c r="N472" s="11"/>
      <c r="O472" s="1"/>
      <c r="P472" s="1"/>
      <c r="Q472" s="4"/>
      <c r="R472" s="4"/>
      <c r="S472" s="4"/>
      <c r="T472" s="11"/>
      <c r="U472" s="11"/>
      <c r="V472" s="11"/>
      <c r="Y472" s="109"/>
      <c r="Z472" s="109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s="31" customFormat="1" x14ac:dyDescent="0.2">
      <c r="A473" s="6"/>
      <c r="B473" s="1"/>
      <c r="C473" s="1"/>
      <c r="D473" s="4"/>
      <c r="E473" s="11"/>
      <c r="F473" s="11"/>
      <c r="G473" s="11"/>
      <c r="H473" s="11"/>
      <c r="I473" s="11"/>
      <c r="J473" s="107"/>
      <c r="K473" s="1"/>
      <c r="L473" s="1"/>
      <c r="M473" s="1"/>
      <c r="N473" s="11"/>
      <c r="O473" s="1"/>
      <c r="P473" s="1"/>
      <c r="Q473" s="4"/>
      <c r="R473" s="4"/>
      <c r="S473" s="4"/>
      <c r="T473" s="11"/>
      <c r="U473" s="11"/>
      <c r="V473" s="11"/>
      <c r="Y473" s="109"/>
      <c r="Z473" s="109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s="31" customFormat="1" x14ac:dyDescent="0.2">
      <c r="A474" s="6"/>
      <c r="B474" s="1"/>
      <c r="C474" s="1"/>
      <c r="D474" s="4"/>
      <c r="E474" s="11"/>
      <c r="F474" s="11"/>
      <c r="G474" s="11"/>
      <c r="H474" s="11"/>
      <c r="I474" s="11"/>
      <c r="J474" s="107"/>
      <c r="K474" s="1"/>
      <c r="L474" s="1"/>
      <c r="M474" s="1"/>
      <c r="N474" s="11"/>
      <c r="O474" s="1"/>
      <c r="P474" s="1"/>
      <c r="Q474" s="4"/>
      <c r="R474" s="4"/>
      <c r="S474" s="4"/>
      <c r="T474" s="11"/>
      <c r="U474" s="11"/>
      <c r="V474" s="11"/>
      <c r="Y474" s="109"/>
      <c r="Z474" s="109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s="31" customFormat="1" x14ac:dyDescent="0.2">
      <c r="A475" s="6"/>
      <c r="B475" s="1"/>
      <c r="C475" s="1"/>
      <c r="D475" s="4"/>
      <c r="E475" s="11"/>
      <c r="F475" s="11"/>
      <c r="G475" s="11"/>
      <c r="H475" s="11"/>
      <c r="I475" s="11"/>
      <c r="J475" s="107"/>
      <c r="K475" s="1"/>
      <c r="L475" s="1"/>
      <c r="M475" s="1"/>
      <c r="N475" s="11"/>
      <c r="O475" s="1"/>
      <c r="P475" s="1"/>
      <c r="Q475" s="4"/>
      <c r="R475" s="4"/>
      <c r="S475" s="4"/>
      <c r="T475" s="11"/>
      <c r="U475" s="11"/>
      <c r="V475" s="11"/>
      <c r="Y475" s="109"/>
      <c r="Z475" s="109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s="31" customFormat="1" x14ac:dyDescent="0.2">
      <c r="A476" s="6"/>
      <c r="B476" s="1"/>
      <c r="C476" s="1"/>
      <c r="D476" s="4"/>
      <c r="E476" s="11"/>
      <c r="F476" s="11"/>
      <c r="G476" s="11"/>
      <c r="H476" s="11"/>
      <c r="I476" s="11"/>
      <c r="J476" s="107"/>
      <c r="K476" s="1"/>
      <c r="L476" s="1"/>
      <c r="M476" s="1"/>
      <c r="N476" s="11"/>
      <c r="O476" s="1"/>
      <c r="P476" s="1"/>
      <c r="Q476" s="4"/>
      <c r="R476" s="4"/>
      <c r="S476" s="4"/>
      <c r="T476" s="11"/>
      <c r="U476" s="11"/>
      <c r="V476" s="11"/>
      <c r="Y476" s="109"/>
      <c r="Z476" s="109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s="31" customFormat="1" x14ac:dyDescent="0.2">
      <c r="A477" s="6"/>
      <c r="B477" s="1"/>
      <c r="C477" s="1"/>
      <c r="D477" s="4"/>
      <c r="E477" s="11"/>
      <c r="F477" s="11"/>
      <c r="G477" s="11"/>
      <c r="H477" s="11"/>
      <c r="I477" s="11"/>
      <c r="J477" s="107"/>
      <c r="K477" s="1"/>
      <c r="L477" s="1"/>
      <c r="M477" s="1"/>
      <c r="N477" s="11"/>
      <c r="O477" s="1"/>
      <c r="P477" s="1"/>
      <c r="Q477" s="4"/>
      <c r="R477" s="4"/>
      <c r="S477" s="4"/>
      <c r="T477" s="11"/>
      <c r="U477" s="11"/>
      <c r="V477" s="11"/>
      <c r="Y477" s="109"/>
      <c r="Z477" s="109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s="31" customFormat="1" x14ac:dyDescent="0.2">
      <c r="A478" s="6"/>
      <c r="B478" s="1"/>
      <c r="C478" s="1"/>
      <c r="D478" s="4"/>
      <c r="E478" s="11"/>
      <c r="F478" s="11"/>
      <c r="G478" s="11"/>
      <c r="H478" s="11"/>
      <c r="I478" s="11"/>
      <c r="J478" s="107"/>
      <c r="K478" s="1"/>
      <c r="L478" s="1"/>
      <c r="M478" s="1"/>
      <c r="N478" s="11"/>
      <c r="O478" s="1"/>
      <c r="P478" s="1"/>
      <c r="Q478" s="4"/>
      <c r="R478" s="4"/>
      <c r="S478" s="4"/>
      <c r="T478" s="11"/>
      <c r="U478" s="11"/>
      <c r="V478" s="11"/>
      <c r="Y478" s="109"/>
      <c r="Z478" s="109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s="31" customFormat="1" x14ac:dyDescent="0.2">
      <c r="A479" s="6"/>
      <c r="B479" s="1"/>
      <c r="C479" s="1"/>
      <c r="D479" s="4"/>
      <c r="E479" s="11"/>
      <c r="F479" s="11"/>
      <c r="G479" s="11"/>
      <c r="H479" s="11"/>
      <c r="I479" s="11"/>
      <c r="J479" s="107"/>
      <c r="K479" s="1"/>
      <c r="L479" s="1"/>
      <c r="M479" s="1"/>
      <c r="N479" s="11"/>
      <c r="O479" s="1"/>
      <c r="P479" s="1"/>
      <c r="Q479" s="4"/>
      <c r="R479" s="4"/>
      <c r="S479" s="4"/>
      <c r="T479" s="11"/>
      <c r="U479" s="11"/>
      <c r="V479" s="11"/>
      <c r="Y479" s="109"/>
      <c r="Z479" s="109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s="31" customFormat="1" x14ac:dyDescent="0.2">
      <c r="A480" s="6"/>
      <c r="B480" s="1"/>
      <c r="C480" s="1"/>
      <c r="D480" s="4"/>
      <c r="E480" s="11"/>
      <c r="F480" s="11"/>
      <c r="G480" s="11"/>
      <c r="H480" s="11"/>
      <c r="I480" s="11"/>
      <c r="J480" s="107"/>
      <c r="K480" s="1"/>
      <c r="L480" s="1"/>
      <c r="M480" s="1"/>
      <c r="N480" s="11"/>
      <c r="O480" s="1"/>
      <c r="P480" s="1"/>
      <c r="Q480" s="4"/>
      <c r="R480" s="4"/>
      <c r="S480" s="4"/>
      <c r="T480" s="11"/>
      <c r="U480" s="11"/>
      <c r="V480" s="11"/>
      <c r="Y480" s="109"/>
      <c r="Z480" s="109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s="31" customFormat="1" x14ac:dyDescent="0.2">
      <c r="A481" s="6"/>
      <c r="B481" s="1"/>
      <c r="C481" s="1"/>
      <c r="D481" s="4"/>
      <c r="E481" s="11"/>
      <c r="F481" s="11"/>
      <c r="G481" s="11"/>
      <c r="H481" s="11"/>
      <c r="I481" s="11"/>
      <c r="J481" s="107"/>
      <c r="K481" s="1"/>
      <c r="L481" s="1"/>
      <c r="M481" s="1"/>
      <c r="N481" s="11"/>
      <c r="O481" s="1"/>
      <c r="P481" s="1"/>
      <c r="Q481" s="4"/>
      <c r="R481" s="4"/>
      <c r="S481" s="4"/>
      <c r="T481" s="11"/>
      <c r="U481" s="11"/>
      <c r="V481" s="11"/>
      <c r="Y481" s="109"/>
      <c r="Z481" s="109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s="31" customFormat="1" x14ac:dyDescent="0.2">
      <c r="A482" s="6"/>
      <c r="B482" s="1"/>
      <c r="C482" s="1"/>
      <c r="D482" s="4"/>
      <c r="E482" s="11"/>
      <c r="F482" s="11"/>
      <c r="G482" s="11"/>
      <c r="H482" s="11"/>
      <c r="I482" s="11"/>
      <c r="J482" s="107"/>
      <c r="K482" s="1"/>
      <c r="L482" s="1"/>
      <c r="M482" s="1"/>
      <c r="N482" s="11"/>
      <c r="O482" s="1"/>
      <c r="P482" s="1"/>
      <c r="Q482" s="4"/>
      <c r="R482" s="4"/>
      <c r="S482" s="4"/>
      <c r="T482" s="11"/>
      <c r="U482" s="11"/>
      <c r="V482" s="11"/>
      <c r="Y482" s="109"/>
      <c r="Z482" s="109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s="31" customFormat="1" x14ac:dyDescent="0.2">
      <c r="A483" s="6"/>
      <c r="B483" s="1"/>
      <c r="C483" s="1"/>
      <c r="D483" s="4"/>
      <c r="E483" s="11"/>
      <c r="F483" s="11"/>
      <c r="G483" s="11"/>
      <c r="H483" s="11"/>
      <c r="I483" s="11"/>
      <c r="J483" s="107"/>
      <c r="K483" s="1"/>
      <c r="L483" s="1"/>
      <c r="M483" s="1"/>
      <c r="N483" s="11"/>
      <c r="O483" s="1"/>
      <c r="P483" s="1"/>
      <c r="Q483" s="4"/>
      <c r="R483" s="4"/>
      <c r="S483" s="4"/>
      <c r="T483" s="11"/>
      <c r="U483" s="11"/>
      <c r="V483" s="11"/>
      <c r="Y483" s="109"/>
      <c r="Z483" s="109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s="31" customFormat="1" x14ac:dyDescent="0.2">
      <c r="A484" s="6"/>
      <c r="B484" s="1"/>
      <c r="C484" s="1"/>
      <c r="D484" s="4"/>
      <c r="E484" s="11"/>
      <c r="F484" s="11"/>
      <c r="G484" s="11"/>
      <c r="H484" s="11"/>
      <c r="I484" s="11"/>
      <c r="J484" s="107"/>
      <c r="K484" s="1"/>
      <c r="L484" s="1"/>
      <c r="M484" s="1"/>
      <c r="N484" s="11"/>
      <c r="O484" s="1"/>
      <c r="P484" s="1"/>
      <c r="Q484" s="4"/>
      <c r="R484" s="4"/>
      <c r="S484" s="4"/>
      <c r="T484" s="11"/>
      <c r="U484" s="11"/>
      <c r="V484" s="11"/>
      <c r="Y484" s="109"/>
      <c r="Z484" s="109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s="31" customFormat="1" x14ac:dyDescent="0.2">
      <c r="A485" s="6"/>
      <c r="B485" s="1"/>
      <c r="C485" s="1"/>
      <c r="D485" s="4"/>
      <c r="E485" s="11"/>
      <c r="F485" s="11"/>
      <c r="G485" s="11"/>
      <c r="H485" s="11"/>
      <c r="I485" s="11"/>
      <c r="J485" s="107"/>
      <c r="K485" s="1"/>
      <c r="L485" s="1"/>
      <c r="M485" s="1"/>
      <c r="N485" s="11"/>
      <c r="O485" s="1"/>
      <c r="P485" s="1"/>
      <c r="Q485" s="4"/>
      <c r="R485" s="4"/>
      <c r="S485" s="4"/>
      <c r="T485" s="11"/>
      <c r="U485" s="11"/>
      <c r="V485" s="11"/>
      <c r="Y485" s="109"/>
      <c r="Z485" s="109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s="31" customFormat="1" x14ac:dyDescent="0.2">
      <c r="A486" s="6"/>
      <c r="B486" s="1"/>
      <c r="C486" s="1"/>
      <c r="D486" s="4"/>
      <c r="E486" s="11"/>
      <c r="F486" s="11"/>
      <c r="G486" s="11"/>
      <c r="H486" s="11"/>
      <c r="I486" s="11"/>
      <c r="J486" s="107"/>
      <c r="K486" s="1"/>
      <c r="L486" s="1"/>
      <c r="M486" s="1"/>
      <c r="N486" s="11"/>
      <c r="O486" s="1"/>
      <c r="P486" s="1"/>
      <c r="Q486" s="4"/>
      <c r="R486" s="4"/>
      <c r="S486" s="4"/>
      <c r="T486" s="11"/>
      <c r="U486" s="11"/>
      <c r="V486" s="11"/>
      <c r="Y486" s="109"/>
      <c r="Z486" s="109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s="31" customFormat="1" x14ac:dyDescent="0.2">
      <c r="A487" s="6"/>
      <c r="B487" s="1"/>
      <c r="C487" s="1"/>
      <c r="D487" s="4"/>
      <c r="E487" s="11"/>
      <c r="F487" s="11"/>
      <c r="G487" s="11"/>
      <c r="H487" s="11"/>
      <c r="I487" s="11"/>
      <c r="J487" s="107"/>
      <c r="K487" s="1"/>
      <c r="L487" s="1"/>
      <c r="M487" s="1"/>
      <c r="N487" s="11"/>
      <c r="O487" s="1"/>
      <c r="P487" s="1"/>
      <c r="Q487" s="4"/>
      <c r="R487" s="4"/>
      <c r="S487" s="4"/>
      <c r="T487" s="11"/>
      <c r="U487" s="11"/>
      <c r="V487" s="11"/>
      <c r="Y487" s="109"/>
      <c r="Z487" s="109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s="31" customFormat="1" x14ac:dyDescent="0.2">
      <c r="A488" s="6"/>
      <c r="B488" s="1"/>
      <c r="C488" s="1"/>
      <c r="D488" s="4"/>
      <c r="E488" s="11"/>
      <c r="F488" s="11"/>
      <c r="G488" s="11"/>
      <c r="H488" s="11"/>
      <c r="I488" s="11"/>
      <c r="J488" s="107"/>
      <c r="K488" s="1"/>
      <c r="L488" s="1"/>
      <c r="M488" s="1"/>
      <c r="N488" s="11"/>
      <c r="O488" s="1"/>
      <c r="P488" s="1"/>
      <c r="Q488" s="4"/>
      <c r="R488" s="4"/>
      <c r="S488" s="4"/>
      <c r="T488" s="11"/>
      <c r="U488" s="11"/>
      <c r="V488" s="11"/>
      <c r="Y488" s="109"/>
      <c r="Z488" s="109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s="31" customFormat="1" x14ac:dyDescent="0.2">
      <c r="A489" s="6"/>
      <c r="B489" s="1"/>
      <c r="C489" s="1"/>
      <c r="D489" s="4"/>
      <c r="E489" s="11"/>
      <c r="F489" s="11"/>
      <c r="G489" s="11"/>
      <c r="H489" s="11"/>
      <c r="I489" s="11"/>
      <c r="J489" s="107"/>
      <c r="K489" s="1"/>
      <c r="L489" s="1"/>
      <c r="M489" s="1"/>
      <c r="N489" s="11"/>
      <c r="O489" s="1"/>
      <c r="P489" s="1"/>
      <c r="Q489" s="4"/>
      <c r="R489" s="4"/>
      <c r="S489" s="4"/>
      <c r="T489" s="11"/>
      <c r="U489" s="11"/>
      <c r="V489" s="11"/>
      <c r="Y489" s="109"/>
      <c r="Z489" s="109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s="31" customFormat="1" x14ac:dyDescent="0.2">
      <c r="A490" s="6"/>
      <c r="B490" s="1"/>
      <c r="C490" s="1"/>
      <c r="D490" s="4"/>
      <c r="E490" s="11"/>
      <c r="F490" s="11"/>
      <c r="G490" s="11"/>
      <c r="H490" s="11"/>
      <c r="I490" s="11"/>
      <c r="J490" s="107"/>
      <c r="K490" s="1"/>
      <c r="L490" s="1"/>
      <c r="M490" s="1"/>
      <c r="N490" s="11"/>
      <c r="O490" s="1"/>
      <c r="P490" s="1"/>
      <c r="Q490" s="4"/>
      <c r="R490" s="4"/>
      <c r="S490" s="4"/>
      <c r="T490" s="11"/>
      <c r="U490" s="11"/>
      <c r="V490" s="11"/>
      <c r="Y490" s="109"/>
      <c r="Z490" s="109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s="31" customFormat="1" x14ac:dyDescent="0.2">
      <c r="A491" s="6"/>
      <c r="B491" s="1"/>
      <c r="C491" s="1"/>
      <c r="D491" s="4"/>
      <c r="E491" s="11"/>
      <c r="F491" s="11"/>
      <c r="G491" s="11"/>
      <c r="H491" s="11"/>
      <c r="I491" s="11"/>
      <c r="J491" s="107"/>
      <c r="K491" s="1"/>
      <c r="L491" s="1"/>
      <c r="M491" s="1"/>
      <c r="N491" s="11"/>
      <c r="O491" s="1"/>
      <c r="P491" s="1"/>
      <c r="Q491" s="4"/>
      <c r="R491" s="4"/>
      <c r="S491" s="4"/>
      <c r="T491" s="11"/>
      <c r="U491" s="11"/>
      <c r="V491" s="11"/>
      <c r="Y491" s="109"/>
      <c r="Z491" s="109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s="31" customFormat="1" x14ac:dyDescent="0.2">
      <c r="A492" s="6"/>
      <c r="B492" s="1"/>
      <c r="C492" s="1"/>
      <c r="D492" s="4"/>
      <c r="E492" s="11"/>
      <c r="F492" s="11"/>
      <c r="G492" s="11"/>
      <c r="H492" s="11"/>
      <c r="I492" s="11"/>
      <c r="J492" s="107"/>
      <c r="K492" s="1"/>
      <c r="L492" s="1"/>
      <c r="M492" s="1"/>
      <c r="N492" s="11"/>
      <c r="O492" s="1"/>
      <c r="P492" s="1"/>
      <c r="Q492" s="4"/>
      <c r="R492" s="4"/>
      <c r="S492" s="4"/>
      <c r="T492" s="11"/>
      <c r="U492" s="11"/>
      <c r="V492" s="11"/>
      <c r="Y492" s="109"/>
      <c r="Z492" s="109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s="31" customFormat="1" x14ac:dyDescent="0.2">
      <c r="A493" s="6"/>
      <c r="B493" s="1"/>
      <c r="C493" s="1"/>
      <c r="D493" s="4"/>
      <c r="E493" s="11"/>
      <c r="F493" s="11"/>
      <c r="G493" s="11"/>
      <c r="H493" s="11"/>
      <c r="I493" s="11"/>
      <c r="J493" s="107"/>
      <c r="K493" s="1"/>
      <c r="L493" s="1"/>
      <c r="M493" s="1"/>
      <c r="N493" s="11"/>
      <c r="O493" s="1"/>
      <c r="P493" s="1"/>
      <c r="Q493" s="4"/>
      <c r="R493" s="4"/>
      <c r="S493" s="4"/>
      <c r="T493" s="11"/>
      <c r="U493" s="11"/>
      <c r="V493" s="11"/>
      <c r="Y493" s="109"/>
      <c r="Z493" s="109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s="31" customFormat="1" x14ac:dyDescent="0.2">
      <c r="A494" s="6"/>
      <c r="B494" s="1"/>
      <c r="C494" s="1"/>
      <c r="D494" s="4"/>
      <c r="E494" s="11"/>
      <c r="F494" s="11"/>
      <c r="G494" s="11"/>
      <c r="H494" s="11"/>
      <c r="I494" s="11"/>
      <c r="J494" s="107"/>
      <c r="K494" s="1"/>
      <c r="L494" s="1"/>
      <c r="M494" s="1"/>
      <c r="N494" s="11"/>
      <c r="O494" s="1"/>
      <c r="P494" s="1"/>
      <c r="Q494" s="4"/>
      <c r="R494" s="4"/>
      <c r="S494" s="4"/>
      <c r="T494" s="11"/>
      <c r="U494" s="11"/>
      <c r="V494" s="11"/>
      <c r="Y494" s="109"/>
      <c r="Z494" s="109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s="31" customFormat="1" x14ac:dyDescent="0.2">
      <c r="A495" s="6"/>
      <c r="B495" s="1"/>
      <c r="C495" s="1"/>
      <c r="D495" s="4"/>
      <c r="E495" s="11"/>
      <c r="F495" s="11"/>
      <c r="G495" s="11"/>
      <c r="H495" s="11"/>
      <c r="I495" s="11"/>
      <c r="J495" s="107"/>
      <c r="K495" s="1"/>
      <c r="L495" s="1"/>
      <c r="M495" s="1"/>
      <c r="N495" s="11"/>
      <c r="O495" s="1"/>
      <c r="P495" s="1"/>
      <c r="Q495" s="4"/>
      <c r="R495" s="4"/>
      <c r="S495" s="4"/>
      <c r="T495" s="11"/>
      <c r="U495" s="11"/>
      <c r="V495" s="11"/>
      <c r="Y495" s="109"/>
      <c r="Z495" s="109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s="31" customFormat="1" x14ac:dyDescent="0.2">
      <c r="A496" s="6"/>
      <c r="B496" s="1"/>
      <c r="C496" s="1"/>
      <c r="D496" s="4"/>
      <c r="E496" s="11"/>
      <c r="F496" s="11"/>
      <c r="G496" s="11"/>
      <c r="H496" s="11"/>
      <c r="I496" s="11"/>
      <c r="J496" s="107"/>
      <c r="K496" s="1"/>
      <c r="L496" s="1"/>
      <c r="M496" s="1"/>
      <c r="N496" s="11"/>
      <c r="O496" s="1"/>
      <c r="P496" s="1"/>
      <c r="Q496" s="4"/>
      <c r="R496" s="4"/>
      <c r="S496" s="4"/>
      <c r="T496" s="11"/>
      <c r="U496" s="11"/>
      <c r="V496" s="11"/>
      <c r="Y496" s="109"/>
      <c r="Z496" s="109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s="31" customFormat="1" x14ac:dyDescent="0.2">
      <c r="A497" s="6"/>
      <c r="B497" s="1"/>
      <c r="C497" s="1"/>
      <c r="D497" s="4"/>
      <c r="E497" s="11"/>
      <c r="F497" s="11"/>
      <c r="G497" s="11"/>
      <c r="H497" s="11"/>
      <c r="I497" s="11"/>
      <c r="J497" s="107"/>
      <c r="K497" s="1"/>
      <c r="L497" s="1"/>
      <c r="M497" s="1"/>
      <c r="N497" s="11"/>
      <c r="O497" s="1"/>
      <c r="P497" s="1"/>
      <c r="Q497" s="4"/>
      <c r="R497" s="4"/>
      <c r="S497" s="4"/>
      <c r="T497" s="11"/>
      <c r="U497" s="11"/>
      <c r="V497" s="11"/>
      <c r="Y497" s="109"/>
      <c r="Z497" s="109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s="31" customFormat="1" x14ac:dyDescent="0.2">
      <c r="A498" s="6"/>
      <c r="B498" s="1"/>
      <c r="C498" s="1"/>
      <c r="D498" s="4"/>
      <c r="E498" s="11"/>
      <c r="F498" s="11"/>
      <c r="G498" s="11"/>
      <c r="H498" s="11"/>
      <c r="I498" s="11"/>
      <c r="J498" s="107"/>
      <c r="K498" s="1"/>
      <c r="L498" s="1"/>
      <c r="M498" s="1"/>
      <c r="N498" s="11"/>
      <c r="O498" s="1"/>
      <c r="P498" s="1"/>
      <c r="Q498" s="4"/>
      <c r="R498" s="4"/>
      <c r="S498" s="4"/>
      <c r="T498" s="11"/>
      <c r="U498" s="11"/>
      <c r="V498" s="11"/>
      <c r="Y498" s="109"/>
      <c r="Z498" s="109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s="31" customFormat="1" x14ac:dyDescent="0.2">
      <c r="A499" s="6"/>
      <c r="B499" s="1"/>
      <c r="C499" s="1"/>
      <c r="D499" s="4"/>
      <c r="E499" s="11"/>
      <c r="F499" s="11"/>
      <c r="G499" s="11"/>
      <c r="H499" s="11"/>
      <c r="I499" s="11"/>
      <c r="J499" s="107"/>
      <c r="K499" s="1"/>
      <c r="L499" s="1"/>
      <c r="M499" s="1"/>
      <c r="N499" s="11"/>
      <c r="O499" s="1"/>
      <c r="P499" s="1"/>
      <c r="Q499" s="4"/>
      <c r="R499" s="4"/>
      <c r="S499" s="4"/>
      <c r="T499" s="11"/>
      <c r="U499" s="11"/>
      <c r="V499" s="11"/>
      <c r="Y499" s="109"/>
      <c r="Z499" s="109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s="31" customFormat="1" x14ac:dyDescent="0.2">
      <c r="A500" s="6"/>
      <c r="B500" s="1"/>
      <c r="C500" s="1"/>
      <c r="D500" s="4"/>
      <c r="E500" s="11"/>
      <c r="F500" s="11"/>
      <c r="G500" s="11"/>
      <c r="H500" s="11"/>
      <c r="I500" s="11"/>
      <c r="J500" s="107"/>
      <c r="K500" s="1"/>
      <c r="L500" s="1"/>
      <c r="M500" s="1"/>
      <c r="N500" s="11"/>
      <c r="O500" s="1"/>
      <c r="P500" s="1"/>
      <c r="Q500" s="4"/>
      <c r="R500" s="4"/>
      <c r="S500" s="4"/>
      <c r="T500" s="11"/>
      <c r="U500" s="11"/>
      <c r="V500" s="11"/>
      <c r="Y500" s="109"/>
      <c r="Z500" s="109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s="31" customFormat="1" x14ac:dyDescent="0.2">
      <c r="A501" s="6"/>
      <c r="B501" s="1"/>
      <c r="C501" s="1"/>
      <c r="D501" s="4"/>
      <c r="E501" s="11"/>
      <c r="F501" s="11"/>
      <c r="G501" s="11"/>
      <c r="H501" s="11"/>
      <c r="I501" s="11"/>
      <c r="J501" s="107"/>
      <c r="K501" s="1"/>
      <c r="L501" s="1"/>
      <c r="M501" s="1"/>
      <c r="N501" s="11"/>
      <c r="O501" s="1"/>
      <c r="P501" s="1"/>
      <c r="Q501" s="4"/>
      <c r="R501" s="4"/>
      <c r="S501" s="4"/>
      <c r="T501" s="11"/>
      <c r="U501" s="11"/>
      <c r="V501" s="11"/>
      <c r="Y501" s="109"/>
      <c r="Z501" s="109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s="31" customFormat="1" x14ac:dyDescent="0.2">
      <c r="A502" s="6"/>
      <c r="B502" s="1"/>
      <c r="C502" s="1"/>
      <c r="D502" s="4"/>
      <c r="E502" s="11"/>
      <c r="F502" s="11"/>
      <c r="G502" s="11"/>
      <c r="H502" s="11"/>
      <c r="I502" s="11"/>
      <c r="J502" s="107"/>
      <c r="K502" s="1"/>
      <c r="L502" s="1"/>
      <c r="M502" s="1"/>
      <c r="N502" s="11"/>
      <c r="O502" s="1"/>
      <c r="P502" s="1"/>
      <c r="Q502" s="4"/>
      <c r="R502" s="4"/>
      <c r="S502" s="4"/>
      <c r="T502" s="11"/>
      <c r="U502" s="11"/>
      <c r="V502" s="11"/>
      <c r="Y502" s="109"/>
      <c r="Z502" s="109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s="31" customFormat="1" x14ac:dyDescent="0.2">
      <c r="A503" s="6"/>
      <c r="B503" s="1"/>
      <c r="C503" s="1"/>
      <c r="D503" s="4"/>
      <c r="E503" s="11"/>
      <c r="F503" s="11"/>
      <c r="G503" s="11"/>
      <c r="H503" s="11"/>
      <c r="I503" s="11"/>
      <c r="J503" s="107"/>
      <c r="K503" s="1"/>
      <c r="L503" s="1"/>
      <c r="M503" s="1"/>
      <c r="N503" s="11"/>
      <c r="O503" s="1"/>
      <c r="P503" s="1"/>
      <c r="Q503" s="4"/>
      <c r="R503" s="4"/>
      <c r="S503" s="4"/>
      <c r="T503" s="11"/>
      <c r="U503" s="11"/>
      <c r="V503" s="11"/>
      <c r="Y503" s="109"/>
      <c r="Z503" s="109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s="31" customFormat="1" x14ac:dyDescent="0.2">
      <c r="A504" s="6"/>
      <c r="B504" s="1"/>
      <c r="C504" s="1"/>
      <c r="D504" s="4"/>
      <c r="E504" s="11"/>
      <c r="F504" s="11"/>
      <c r="G504" s="11"/>
      <c r="H504" s="11"/>
      <c r="I504" s="11"/>
      <c r="J504" s="107"/>
      <c r="K504" s="1"/>
      <c r="L504" s="1"/>
      <c r="M504" s="1"/>
      <c r="N504" s="11"/>
      <c r="O504" s="1"/>
      <c r="P504" s="1"/>
      <c r="Q504" s="4"/>
      <c r="R504" s="4"/>
      <c r="S504" s="4"/>
      <c r="T504" s="11"/>
      <c r="U504" s="11"/>
      <c r="V504" s="11"/>
      <c r="Y504" s="109"/>
      <c r="Z504" s="109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s="31" customFormat="1" x14ac:dyDescent="0.2">
      <c r="A505" s="6"/>
      <c r="B505" s="1"/>
      <c r="C505" s="1"/>
      <c r="D505" s="4"/>
      <c r="E505" s="11"/>
      <c r="F505" s="11"/>
      <c r="G505" s="11"/>
      <c r="H505" s="11"/>
      <c r="I505" s="11"/>
      <c r="J505" s="107"/>
      <c r="K505" s="1"/>
      <c r="L505" s="1"/>
      <c r="M505" s="1"/>
      <c r="N505" s="11"/>
      <c r="O505" s="1"/>
      <c r="P505" s="1"/>
      <c r="Q505" s="4"/>
      <c r="R505" s="4"/>
      <c r="S505" s="4"/>
      <c r="T505" s="11"/>
      <c r="U505" s="11"/>
      <c r="V505" s="11"/>
      <c r="Y505" s="109"/>
      <c r="Z505" s="109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s="31" customFormat="1" x14ac:dyDescent="0.2">
      <c r="A506" s="6"/>
      <c r="B506" s="1"/>
      <c r="C506" s="1"/>
      <c r="D506" s="4"/>
      <c r="E506" s="11"/>
      <c r="F506" s="11"/>
      <c r="G506" s="11"/>
      <c r="H506" s="11"/>
      <c r="I506" s="11"/>
      <c r="J506" s="107"/>
      <c r="K506" s="1"/>
      <c r="L506" s="1"/>
      <c r="M506" s="1"/>
      <c r="N506" s="11"/>
      <c r="O506" s="1"/>
      <c r="P506" s="1"/>
      <c r="Q506" s="4"/>
      <c r="R506" s="4"/>
      <c r="S506" s="4"/>
      <c r="T506" s="11"/>
      <c r="U506" s="11"/>
      <c r="V506" s="11"/>
      <c r="Y506" s="109"/>
      <c r="Z506" s="109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s="31" customFormat="1" x14ac:dyDescent="0.2">
      <c r="A507" s="6"/>
      <c r="B507" s="1"/>
      <c r="C507" s="1"/>
      <c r="D507" s="4"/>
      <c r="E507" s="11"/>
      <c r="F507" s="11"/>
      <c r="G507" s="11"/>
      <c r="H507" s="11"/>
      <c r="I507" s="11"/>
      <c r="J507" s="107"/>
      <c r="K507" s="1"/>
      <c r="L507" s="1"/>
      <c r="M507" s="1"/>
      <c r="N507" s="11"/>
      <c r="O507" s="1"/>
      <c r="P507" s="1"/>
      <c r="Q507" s="4"/>
      <c r="R507" s="4"/>
      <c r="S507" s="4"/>
      <c r="T507" s="11"/>
      <c r="U507" s="11"/>
      <c r="V507" s="11"/>
      <c r="Y507" s="109"/>
      <c r="Z507" s="109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s="31" customFormat="1" x14ac:dyDescent="0.2">
      <c r="A508" s="6"/>
      <c r="B508" s="1"/>
      <c r="C508" s="1"/>
      <c r="D508" s="4"/>
      <c r="E508" s="11"/>
      <c r="F508" s="11"/>
      <c r="G508" s="11"/>
      <c r="H508" s="11"/>
      <c r="I508" s="11"/>
      <c r="J508" s="107"/>
      <c r="K508" s="1"/>
      <c r="L508" s="1"/>
      <c r="M508" s="1"/>
      <c r="N508" s="11"/>
      <c r="O508" s="1"/>
      <c r="P508" s="1"/>
      <c r="Q508" s="4"/>
      <c r="R508" s="4"/>
      <c r="S508" s="4"/>
      <c r="T508" s="11"/>
      <c r="U508" s="11"/>
      <c r="V508" s="11"/>
      <c r="Y508" s="109"/>
      <c r="Z508" s="109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s="31" customFormat="1" x14ac:dyDescent="0.2">
      <c r="A509" s="6"/>
      <c r="B509" s="1"/>
      <c r="C509" s="1"/>
      <c r="D509" s="4"/>
      <c r="E509" s="11"/>
      <c r="F509" s="11"/>
      <c r="G509" s="11"/>
      <c r="H509" s="11"/>
      <c r="I509" s="11"/>
      <c r="J509" s="107"/>
      <c r="K509" s="1"/>
      <c r="L509" s="1"/>
      <c r="M509" s="1"/>
      <c r="N509" s="11"/>
      <c r="O509" s="1"/>
      <c r="P509" s="1"/>
      <c r="Q509" s="4"/>
      <c r="R509" s="4"/>
      <c r="S509" s="4"/>
      <c r="T509" s="11"/>
      <c r="U509" s="11"/>
      <c r="V509" s="11"/>
      <c r="Y509" s="109"/>
      <c r="Z509" s="109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s="31" customFormat="1" x14ac:dyDescent="0.2">
      <c r="A510" s="6"/>
      <c r="B510" s="1"/>
      <c r="C510" s="1"/>
      <c r="D510" s="4"/>
      <c r="E510" s="11"/>
      <c r="F510" s="11"/>
      <c r="G510" s="11"/>
      <c r="H510" s="11"/>
      <c r="I510" s="11"/>
      <c r="J510" s="107"/>
      <c r="K510" s="1"/>
      <c r="L510" s="1"/>
      <c r="M510" s="1"/>
      <c r="N510" s="11"/>
      <c r="O510" s="1"/>
      <c r="P510" s="1"/>
      <c r="Q510" s="4"/>
      <c r="R510" s="4"/>
      <c r="S510" s="4"/>
      <c r="T510" s="11"/>
      <c r="U510" s="11"/>
      <c r="V510" s="11"/>
      <c r="Y510" s="109"/>
      <c r="Z510" s="109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s="31" customFormat="1" x14ac:dyDescent="0.2">
      <c r="A511" s="6"/>
      <c r="B511" s="1"/>
      <c r="C511" s="1"/>
      <c r="D511" s="4"/>
      <c r="E511" s="11"/>
      <c r="F511" s="11"/>
      <c r="G511" s="11"/>
      <c r="H511" s="11"/>
      <c r="I511" s="11"/>
      <c r="J511" s="107"/>
      <c r="K511" s="1"/>
      <c r="L511" s="1"/>
      <c r="M511" s="1"/>
      <c r="N511" s="11"/>
      <c r="O511" s="1"/>
      <c r="P511" s="1"/>
      <c r="Q511" s="4"/>
      <c r="R511" s="4"/>
      <c r="S511" s="4"/>
      <c r="T511" s="11"/>
      <c r="U511" s="11"/>
      <c r="V511" s="11"/>
      <c r="Y511" s="109"/>
      <c r="Z511" s="109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s="31" customFormat="1" x14ac:dyDescent="0.2">
      <c r="A512" s="6"/>
      <c r="B512" s="1"/>
      <c r="C512" s="1"/>
      <c r="D512" s="4"/>
      <c r="E512" s="11"/>
      <c r="F512" s="11"/>
      <c r="G512" s="11"/>
      <c r="H512" s="11"/>
      <c r="I512" s="11"/>
      <c r="J512" s="107"/>
      <c r="K512" s="1"/>
      <c r="L512" s="1"/>
      <c r="M512" s="1"/>
      <c r="N512" s="11"/>
      <c r="O512" s="1"/>
      <c r="P512" s="1"/>
      <c r="Q512" s="4"/>
      <c r="R512" s="4"/>
      <c r="S512" s="4"/>
      <c r="T512" s="11"/>
      <c r="U512" s="11"/>
      <c r="V512" s="11"/>
      <c r="Y512" s="109"/>
      <c r="Z512" s="109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s="31" customFormat="1" x14ac:dyDescent="0.2">
      <c r="A513" s="6"/>
      <c r="B513" s="1"/>
      <c r="C513" s="1"/>
      <c r="D513" s="4"/>
      <c r="E513" s="11"/>
      <c r="F513" s="11"/>
      <c r="G513" s="11"/>
      <c r="H513" s="11"/>
      <c r="I513" s="11"/>
      <c r="J513" s="107"/>
      <c r="K513" s="1"/>
      <c r="L513" s="1"/>
      <c r="M513" s="1"/>
      <c r="N513" s="11"/>
      <c r="O513" s="1"/>
      <c r="P513" s="1"/>
      <c r="Q513" s="4"/>
      <c r="R513" s="4"/>
      <c r="S513" s="4"/>
      <c r="T513" s="11"/>
      <c r="U513" s="11"/>
      <c r="V513" s="11"/>
      <c r="Y513" s="109"/>
      <c r="Z513" s="109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s="31" customFormat="1" x14ac:dyDescent="0.2">
      <c r="A514" s="6"/>
      <c r="B514" s="1"/>
      <c r="C514" s="1"/>
      <c r="D514" s="4"/>
      <c r="E514" s="11"/>
      <c r="F514" s="11"/>
      <c r="G514" s="11"/>
      <c r="H514" s="11"/>
      <c r="I514" s="11"/>
      <c r="J514" s="107"/>
      <c r="K514" s="1"/>
      <c r="L514" s="1"/>
      <c r="M514" s="1"/>
      <c r="N514" s="11"/>
      <c r="O514" s="1"/>
      <c r="P514" s="1"/>
      <c r="Q514" s="4"/>
      <c r="R514" s="4"/>
      <c r="S514" s="4"/>
      <c r="T514" s="11"/>
      <c r="U514" s="11"/>
      <c r="V514" s="11"/>
      <c r="Y514" s="109"/>
      <c r="Z514" s="109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s="31" customFormat="1" x14ac:dyDescent="0.2">
      <c r="A515" s="6"/>
      <c r="B515" s="1"/>
      <c r="C515" s="1"/>
      <c r="D515" s="4"/>
      <c r="E515" s="11"/>
      <c r="F515" s="11"/>
      <c r="G515" s="11"/>
      <c r="H515" s="11"/>
      <c r="I515" s="11"/>
      <c r="J515" s="107"/>
      <c r="K515" s="1"/>
      <c r="L515" s="1"/>
      <c r="M515" s="1"/>
      <c r="N515" s="11"/>
      <c r="O515" s="1"/>
      <c r="P515" s="1"/>
      <c r="Q515" s="4"/>
      <c r="R515" s="4"/>
      <c r="S515" s="4"/>
      <c r="T515" s="11"/>
      <c r="U515" s="11"/>
      <c r="V515" s="11"/>
      <c r="Y515" s="109"/>
      <c r="Z515" s="109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s="31" customFormat="1" x14ac:dyDescent="0.2">
      <c r="A516" s="6"/>
      <c r="B516" s="1"/>
      <c r="C516" s="1"/>
      <c r="D516" s="4"/>
      <c r="E516" s="11"/>
      <c r="F516" s="11"/>
      <c r="G516" s="11"/>
      <c r="H516" s="11"/>
      <c r="I516" s="11"/>
      <c r="J516" s="107"/>
      <c r="K516" s="1"/>
      <c r="L516" s="1"/>
      <c r="M516" s="1"/>
      <c r="N516" s="11"/>
      <c r="O516" s="1"/>
      <c r="P516" s="1"/>
      <c r="Q516" s="4"/>
      <c r="R516" s="4"/>
      <c r="S516" s="4"/>
      <c r="T516" s="11"/>
      <c r="U516" s="11"/>
      <c r="V516" s="11"/>
      <c r="Y516" s="109"/>
      <c r="Z516" s="109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s="31" customFormat="1" x14ac:dyDescent="0.2">
      <c r="A517" s="6"/>
      <c r="B517" s="1"/>
      <c r="C517" s="1"/>
      <c r="D517" s="4"/>
      <c r="E517" s="11"/>
      <c r="F517" s="11"/>
      <c r="G517" s="11"/>
      <c r="H517" s="11"/>
      <c r="I517" s="11"/>
      <c r="J517" s="107"/>
      <c r="K517" s="1"/>
      <c r="L517" s="1"/>
      <c r="M517" s="1"/>
      <c r="N517" s="11"/>
      <c r="O517" s="1"/>
      <c r="P517" s="1"/>
      <c r="Q517" s="4"/>
      <c r="R517" s="4"/>
      <c r="S517" s="4"/>
      <c r="T517" s="11"/>
      <c r="U517" s="11"/>
      <c r="V517" s="11"/>
      <c r="Y517" s="109"/>
      <c r="Z517" s="109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s="31" customFormat="1" x14ac:dyDescent="0.2">
      <c r="A518" s="6"/>
      <c r="B518" s="1"/>
      <c r="C518" s="1"/>
      <c r="D518" s="4"/>
      <c r="E518" s="11"/>
      <c r="F518" s="11"/>
      <c r="G518" s="11"/>
      <c r="H518" s="11"/>
      <c r="I518" s="11"/>
      <c r="J518" s="107"/>
      <c r="K518" s="1"/>
      <c r="L518" s="1"/>
      <c r="M518" s="1"/>
      <c r="N518" s="11"/>
      <c r="O518" s="1"/>
      <c r="P518" s="1"/>
      <c r="Q518" s="4"/>
      <c r="R518" s="4"/>
      <c r="S518" s="4"/>
      <c r="T518" s="11"/>
      <c r="U518" s="11"/>
      <c r="V518" s="11"/>
      <c r="Y518" s="109"/>
      <c r="Z518" s="109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s="31" customFormat="1" x14ac:dyDescent="0.2">
      <c r="A519" s="6"/>
      <c r="B519" s="1"/>
      <c r="C519" s="1"/>
      <c r="D519" s="4"/>
      <c r="E519" s="11"/>
      <c r="F519" s="11"/>
      <c r="G519" s="11"/>
      <c r="H519" s="11"/>
      <c r="I519" s="11"/>
      <c r="J519" s="107"/>
      <c r="K519" s="1"/>
      <c r="L519" s="1"/>
      <c r="M519" s="1"/>
      <c r="N519" s="11"/>
      <c r="O519" s="1"/>
      <c r="P519" s="1"/>
      <c r="Q519" s="4"/>
      <c r="R519" s="4"/>
      <c r="S519" s="4"/>
      <c r="T519" s="11"/>
      <c r="U519" s="11"/>
      <c r="V519" s="11"/>
      <c r="Y519" s="109"/>
      <c r="Z519" s="109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s="31" customFormat="1" x14ac:dyDescent="0.2">
      <c r="A520" s="6"/>
      <c r="B520" s="1"/>
      <c r="C520" s="1"/>
      <c r="D520" s="4"/>
      <c r="E520" s="11"/>
      <c r="F520" s="11"/>
      <c r="G520" s="11"/>
      <c r="H520" s="11"/>
      <c r="I520" s="11"/>
      <c r="J520" s="107"/>
      <c r="K520" s="1"/>
      <c r="L520" s="1"/>
      <c r="M520" s="1"/>
      <c r="N520" s="11"/>
      <c r="O520" s="1"/>
      <c r="P520" s="1"/>
      <c r="Q520" s="4"/>
      <c r="R520" s="4"/>
      <c r="S520" s="4"/>
      <c r="T520" s="11"/>
      <c r="U520" s="11"/>
      <c r="V520" s="11"/>
      <c r="Y520" s="109"/>
      <c r="Z520" s="109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s="31" customFormat="1" x14ac:dyDescent="0.2">
      <c r="A521" s="6"/>
      <c r="B521" s="1"/>
      <c r="C521" s="1"/>
      <c r="D521" s="4"/>
      <c r="E521" s="11"/>
      <c r="F521" s="11"/>
      <c r="G521" s="11"/>
      <c r="H521" s="11"/>
      <c r="I521" s="11"/>
      <c r="J521" s="107"/>
      <c r="K521" s="1"/>
      <c r="L521" s="1"/>
      <c r="M521" s="1"/>
      <c r="N521" s="11"/>
      <c r="O521" s="1"/>
      <c r="P521" s="1"/>
      <c r="Q521" s="4"/>
      <c r="R521" s="4"/>
      <c r="S521" s="4"/>
      <c r="T521" s="11"/>
      <c r="U521" s="11"/>
      <c r="V521" s="11"/>
      <c r="Y521" s="109"/>
      <c r="Z521" s="109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s="31" customFormat="1" x14ac:dyDescent="0.2">
      <c r="A522" s="6"/>
      <c r="B522" s="1"/>
      <c r="C522" s="1"/>
      <c r="D522" s="4"/>
      <c r="E522" s="11"/>
      <c r="F522" s="11"/>
      <c r="G522" s="11"/>
      <c r="H522" s="11"/>
      <c r="I522" s="11"/>
      <c r="J522" s="107"/>
      <c r="K522" s="1"/>
      <c r="L522" s="1"/>
      <c r="M522" s="1"/>
      <c r="N522" s="11"/>
      <c r="O522" s="1"/>
      <c r="P522" s="1"/>
      <c r="Q522" s="4"/>
      <c r="R522" s="4"/>
      <c r="S522" s="4"/>
      <c r="T522" s="11"/>
      <c r="U522" s="11"/>
      <c r="V522" s="11"/>
      <c r="Y522" s="109"/>
      <c r="Z522" s="109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s="31" customFormat="1" x14ac:dyDescent="0.2">
      <c r="A523" s="6"/>
      <c r="B523" s="1"/>
      <c r="C523" s="1"/>
      <c r="D523" s="4"/>
      <c r="E523" s="11"/>
      <c r="F523" s="11"/>
      <c r="G523" s="11"/>
      <c r="H523" s="11"/>
      <c r="I523" s="11"/>
      <c r="J523" s="107"/>
      <c r="K523" s="1"/>
      <c r="L523" s="1"/>
      <c r="M523" s="1"/>
      <c r="N523" s="11"/>
      <c r="O523" s="1"/>
      <c r="P523" s="1"/>
      <c r="Q523" s="4"/>
      <c r="R523" s="4"/>
      <c r="S523" s="4"/>
      <c r="T523" s="11"/>
      <c r="U523" s="11"/>
      <c r="V523" s="11"/>
      <c r="Y523" s="109"/>
      <c r="Z523" s="109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s="31" customFormat="1" x14ac:dyDescent="0.2">
      <c r="A524" s="6"/>
      <c r="B524" s="1"/>
      <c r="C524" s="1"/>
      <c r="D524" s="4"/>
      <c r="E524" s="11"/>
      <c r="F524" s="11"/>
      <c r="G524" s="11"/>
      <c r="H524" s="11"/>
      <c r="I524" s="11"/>
      <c r="J524" s="107"/>
      <c r="K524" s="1"/>
      <c r="L524" s="1"/>
      <c r="M524" s="1"/>
      <c r="N524" s="11"/>
      <c r="O524" s="1"/>
      <c r="P524" s="1"/>
      <c r="Q524" s="4"/>
      <c r="R524" s="4"/>
      <c r="S524" s="4"/>
      <c r="T524" s="11"/>
      <c r="U524" s="11"/>
      <c r="V524" s="11"/>
      <c r="Y524" s="109"/>
      <c r="Z524" s="109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s="31" customFormat="1" x14ac:dyDescent="0.2">
      <c r="A525" s="6"/>
      <c r="B525" s="1"/>
      <c r="C525" s="1"/>
      <c r="D525" s="4"/>
      <c r="E525" s="11"/>
      <c r="F525" s="11"/>
      <c r="G525" s="11"/>
      <c r="H525" s="11"/>
      <c r="I525" s="11"/>
      <c r="J525" s="107"/>
      <c r="K525" s="1"/>
      <c r="L525" s="1"/>
      <c r="M525" s="1"/>
      <c r="N525" s="11"/>
      <c r="O525" s="1"/>
      <c r="P525" s="1"/>
      <c r="Q525" s="4"/>
      <c r="R525" s="4"/>
      <c r="S525" s="4"/>
      <c r="T525" s="11"/>
      <c r="U525" s="11"/>
      <c r="V525" s="11"/>
      <c r="Y525" s="109"/>
      <c r="Z525" s="109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s="31" customFormat="1" x14ac:dyDescent="0.2">
      <c r="A526" s="6"/>
      <c r="B526" s="1"/>
      <c r="C526" s="1"/>
      <c r="D526" s="4"/>
      <c r="E526" s="11"/>
      <c r="F526" s="11"/>
      <c r="G526" s="11"/>
      <c r="H526" s="11"/>
      <c r="I526" s="11"/>
      <c r="J526" s="107"/>
      <c r="K526" s="1"/>
      <c r="L526" s="1"/>
      <c r="M526" s="1"/>
      <c r="N526" s="11"/>
      <c r="O526" s="1"/>
      <c r="P526" s="1"/>
      <c r="Q526" s="4"/>
      <c r="R526" s="4"/>
      <c r="S526" s="4"/>
      <c r="T526" s="11"/>
      <c r="U526" s="11"/>
      <c r="V526" s="11"/>
      <c r="Y526" s="109"/>
      <c r="Z526" s="109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s="31" customFormat="1" x14ac:dyDescent="0.2">
      <c r="A527" s="6"/>
      <c r="B527" s="1"/>
      <c r="C527" s="1"/>
      <c r="D527" s="4"/>
      <c r="E527" s="11"/>
      <c r="F527" s="11"/>
      <c r="G527" s="11"/>
      <c r="H527" s="11"/>
      <c r="I527" s="11"/>
      <c r="J527" s="107"/>
      <c r="K527" s="1"/>
      <c r="L527" s="1"/>
      <c r="M527" s="1"/>
      <c r="N527" s="11"/>
      <c r="O527" s="1"/>
      <c r="P527" s="1"/>
      <c r="Q527" s="4"/>
      <c r="R527" s="4"/>
      <c r="S527" s="4"/>
      <c r="T527" s="11"/>
      <c r="U527" s="11"/>
      <c r="V527" s="11"/>
      <c r="Y527" s="109"/>
      <c r="Z527" s="109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s="31" customFormat="1" x14ac:dyDescent="0.2">
      <c r="A528" s="6"/>
      <c r="B528" s="1"/>
      <c r="C528" s="1"/>
      <c r="D528" s="4"/>
      <c r="E528" s="11"/>
      <c r="F528" s="11"/>
      <c r="G528" s="11"/>
      <c r="H528" s="11"/>
      <c r="I528" s="11"/>
      <c r="J528" s="107"/>
      <c r="K528" s="1"/>
      <c r="L528" s="1"/>
      <c r="M528" s="1"/>
      <c r="N528" s="11"/>
      <c r="O528" s="1"/>
      <c r="P528" s="1"/>
      <c r="Q528" s="4"/>
      <c r="R528" s="4"/>
      <c r="S528" s="4"/>
      <c r="T528" s="11"/>
      <c r="U528" s="11"/>
      <c r="V528" s="11"/>
      <c r="Y528" s="109"/>
      <c r="Z528" s="109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:44" s="31" customFormat="1" x14ac:dyDescent="0.2">
      <c r="A529" s="6"/>
      <c r="B529" s="1"/>
      <c r="C529" s="1"/>
      <c r="D529" s="4"/>
      <c r="E529" s="11"/>
      <c r="F529" s="11"/>
      <c r="G529" s="11"/>
      <c r="H529" s="11"/>
      <c r="I529" s="11"/>
      <c r="J529" s="107"/>
      <c r="K529" s="1"/>
      <c r="L529" s="1"/>
      <c r="M529" s="1"/>
      <c r="N529" s="11"/>
      <c r="O529" s="1"/>
      <c r="P529" s="1"/>
      <c r="Q529" s="4"/>
      <c r="R529" s="4"/>
      <c r="S529" s="4"/>
      <c r="T529" s="11"/>
      <c r="U529" s="11"/>
      <c r="V529" s="11"/>
      <c r="Y529" s="109"/>
      <c r="Z529" s="109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:44" s="31" customFormat="1" x14ac:dyDescent="0.2">
      <c r="A530" s="6"/>
      <c r="B530" s="1"/>
      <c r="C530" s="1"/>
      <c r="D530" s="4"/>
      <c r="E530" s="11"/>
      <c r="F530" s="11"/>
      <c r="G530" s="11"/>
      <c r="H530" s="11"/>
      <c r="I530" s="11"/>
      <c r="J530" s="107"/>
      <c r="K530" s="1"/>
      <c r="L530" s="1"/>
      <c r="M530" s="1"/>
      <c r="N530" s="11"/>
      <c r="O530" s="1"/>
      <c r="P530" s="1"/>
      <c r="Q530" s="4"/>
      <c r="R530" s="4"/>
      <c r="S530" s="4"/>
      <c r="T530" s="11"/>
      <c r="U530" s="11"/>
      <c r="V530" s="11"/>
      <c r="Y530" s="109"/>
      <c r="Z530" s="109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:44" s="31" customFormat="1" x14ac:dyDescent="0.2">
      <c r="A531" s="6"/>
      <c r="B531" s="1"/>
      <c r="C531" s="1"/>
      <c r="D531" s="4"/>
      <c r="E531" s="11"/>
      <c r="F531" s="11"/>
      <c r="G531" s="11"/>
      <c r="H531" s="11"/>
      <c r="I531" s="11"/>
      <c r="J531" s="107"/>
      <c r="K531" s="1"/>
      <c r="L531" s="1"/>
      <c r="M531" s="1"/>
      <c r="N531" s="11"/>
      <c r="O531" s="1"/>
      <c r="P531" s="1"/>
      <c r="Q531" s="4"/>
      <c r="R531" s="4"/>
      <c r="S531" s="4"/>
      <c r="T531" s="11"/>
      <c r="U531" s="11"/>
      <c r="V531" s="11"/>
      <c r="Y531" s="109"/>
      <c r="Z531" s="109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:44" s="31" customFormat="1" x14ac:dyDescent="0.2">
      <c r="A532" s="6"/>
      <c r="B532" s="1"/>
      <c r="C532" s="1"/>
      <c r="D532" s="4"/>
      <c r="E532" s="11"/>
      <c r="F532" s="11"/>
      <c r="G532" s="11"/>
      <c r="H532" s="11"/>
      <c r="I532" s="11"/>
      <c r="J532" s="107"/>
      <c r="K532" s="1"/>
      <c r="L532" s="1"/>
      <c r="M532" s="1"/>
      <c r="N532" s="11"/>
      <c r="O532" s="1"/>
      <c r="P532" s="1"/>
      <c r="Q532" s="4"/>
      <c r="R532" s="4"/>
      <c r="S532" s="4"/>
      <c r="T532" s="11"/>
      <c r="U532" s="11"/>
      <c r="V532" s="11"/>
      <c r="Y532" s="109"/>
      <c r="Z532" s="109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:44" s="31" customFormat="1" x14ac:dyDescent="0.2">
      <c r="A533" s="6"/>
      <c r="B533" s="1"/>
      <c r="C533" s="1"/>
      <c r="D533" s="4"/>
      <c r="E533" s="11"/>
      <c r="F533" s="11"/>
      <c r="G533" s="11"/>
      <c r="H533" s="11"/>
      <c r="I533" s="11"/>
      <c r="J533" s="107"/>
      <c r="K533" s="1"/>
      <c r="L533" s="1"/>
      <c r="M533" s="1"/>
      <c r="N533" s="11"/>
      <c r="O533" s="1"/>
      <c r="P533" s="1"/>
      <c r="Q533" s="4"/>
      <c r="R533" s="4"/>
      <c r="S533" s="4"/>
      <c r="T533" s="11"/>
      <c r="U533" s="11"/>
      <c r="V533" s="11"/>
      <c r="Y533" s="109"/>
      <c r="Z533" s="109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:44" s="31" customFormat="1" x14ac:dyDescent="0.2">
      <c r="A534" s="6"/>
      <c r="B534" s="1"/>
      <c r="C534" s="1"/>
      <c r="D534" s="4"/>
      <c r="E534" s="11"/>
      <c r="F534" s="11"/>
      <c r="G534" s="11"/>
      <c r="H534" s="11"/>
      <c r="I534" s="11"/>
      <c r="J534" s="107"/>
      <c r="K534" s="1"/>
      <c r="L534" s="1"/>
      <c r="M534" s="1"/>
      <c r="N534" s="11"/>
      <c r="O534" s="1"/>
      <c r="P534" s="1"/>
      <c r="Q534" s="4"/>
      <c r="R534" s="4"/>
      <c r="S534" s="4"/>
      <c r="T534" s="11"/>
      <c r="U534" s="11"/>
      <c r="V534" s="11"/>
      <c r="Y534" s="109"/>
      <c r="Z534" s="109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:44" s="31" customFormat="1" x14ac:dyDescent="0.2">
      <c r="A535" s="6"/>
      <c r="B535" s="1"/>
      <c r="C535" s="1"/>
      <c r="D535" s="4"/>
      <c r="E535" s="11"/>
      <c r="F535" s="11"/>
      <c r="G535" s="11"/>
      <c r="H535" s="11"/>
      <c r="I535" s="11"/>
      <c r="J535" s="107"/>
      <c r="K535" s="1"/>
      <c r="L535" s="1"/>
      <c r="M535" s="1"/>
      <c r="N535" s="11"/>
      <c r="O535" s="1"/>
      <c r="P535" s="1"/>
      <c r="Q535" s="4"/>
      <c r="R535" s="4"/>
      <c r="S535" s="4"/>
      <c r="T535" s="11"/>
      <c r="U535" s="11"/>
      <c r="V535" s="11"/>
      <c r="Y535" s="109"/>
      <c r="Z535" s="109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:44" s="31" customFormat="1" x14ac:dyDescent="0.2">
      <c r="A536" s="6"/>
      <c r="B536" s="1"/>
      <c r="C536" s="1"/>
      <c r="D536" s="4"/>
      <c r="E536" s="11"/>
      <c r="F536" s="11"/>
      <c r="G536" s="11"/>
      <c r="H536" s="11"/>
      <c r="I536" s="11"/>
      <c r="J536" s="107"/>
      <c r="K536" s="1"/>
      <c r="L536" s="1"/>
      <c r="M536" s="1"/>
      <c r="N536" s="11"/>
      <c r="O536" s="1"/>
      <c r="P536" s="1"/>
      <c r="Q536" s="4"/>
      <c r="R536" s="4"/>
      <c r="S536" s="4"/>
      <c r="T536" s="11"/>
      <c r="U536" s="11"/>
      <c r="V536" s="11"/>
      <c r="Y536" s="109"/>
      <c r="Z536" s="109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:44" s="31" customFormat="1" x14ac:dyDescent="0.2">
      <c r="A537" s="6"/>
      <c r="B537" s="1"/>
      <c r="C537" s="1"/>
      <c r="D537" s="4"/>
      <c r="E537" s="11"/>
      <c r="F537" s="11"/>
      <c r="G537" s="11"/>
      <c r="H537" s="11"/>
      <c r="I537" s="11"/>
      <c r="J537" s="107"/>
      <c r="K537" s="1"/>
      <c r="L537" s="1"/>
      <c r="M537" s="1"/>
      <c r="N537" s="11"/>
      <c r="O537" s="1"/>
      <c r="P537" s="1"/>
      <c r="Q537" s="4"/>
      <c r="R537" s="4"/>
      <c r="S537" s="4"/>
      <c r="T537" s="11"/>
      <c r="U537" s="11"/>
      <c r="V537" s="11"/>
      <c r="Y537" s="109"/>
      <c r="Z537" s="109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:44" s="31" customFormat="1" x14ac:dyDescent="0.2">
      <c r="A538" s="6"/>
      <c r="B538" s="1"/>
      <c r="C538" s="1"/>
      <c r="D538" s="4"/>
      <c r="E538" s="11"/>
      <c r="F538" s="11"/>
      <c r="G538" s="11"/>
      <c r="H538" s="11"/>
      <c r="I538" s="11"/>
      <c r="J538" s="107"/>
      <c r="K538" s="1"/>
      <c r="L538" s="1"/>
      <c r="M538" s="1"/>
      <c r="N538" s="11"/>
      <c r="O538" s="1"/>
      <c r="P538" s="1"/>
      <c r="Q538" s="4"/>
      <c r="R538" s="4"/>
      <c r="S538" s="4"/>
      <c r="T538" s="11"/>
      <c r="U538" s="11"/>
      <c r="V538" s="11"/>
      <c r="Y538" s="109"/>
      <c r="Z538" s="109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:44" s="31" customFormat="1" x14ac:dyDescent="0.2">
      <c r="A539" s="6"/>
      <c r="B539" s="1"/>
      <c r="C539" s="1"/>
      <c r="D539" s="4"/>
      <c r="E539" s="11"/>
      <c r="F539" s="11"/>
      <c r="G539" s="11"/>
      <c r="H539" s="11"/>
      <c r="I539" s="11"/>
      <c r="J539" s="107"/>
      <c r="K539" s="1"/>
      <c r="L539" s="1"/>
      <c r="M539" s="1"/>
      <c r="N539" s="11"/>
      <c r="O539" s="1"/>
      <c r="P539" s="1"/>
      <c r="Q539" s="4"/>
      <c r="R539" s="4"/>
      <c r="S539" s="4"/>
      <c r="T539" s="11"/>
      <c r="U539" s="11"/>
      <c r="V539" s="11"/>
      <c r="Y539" s="109"/>
      <c r="Z539" s="109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:44" s="31" customFormat="1" x14ac:dyDescent="0.2">
      <c r="A540" s="6"/>
      <c r="B540" s="1"/>
      <c r="C540" s="1"/>
      <c r="D540" s="4"/>
      <c r="E540" s="11"/>
      <c r="F540" s="11"/>
      <c r="G540" s="11"/>
      <c r="H540" s="11"/>
      <c r="I540" s="11"/>
      <c r="J540" s="107"/>
      <c r="K540" s="1"/>
      <c r="L540" s="1"/>
      <c r="M540" s="1"/>
      <c r="N540" s="11"/>
      <c r="O540" s="1"/>
      <c r="P540" s="1"/>
      <c r="Q540" s="4"/>
      <c r="R540" s="4"/>
      <c r="S540" s="4"/>
      <c r="T540" s="11"/>
      <c r="U540" s="11"/>
      <c r="V540" s="11"/>
      <c r="Y540" s="109"/>
      <c r="Z540" s="109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:44" s="31" customFormat="1" x14ac:dyDescent="0.2">
      <c r="A541" s="6"/>
      <c r="B541" s="1"/>
      <c r="C541" s="1"/>
      <c r="D541" s="4"/>
      <c r="E541" s="11"/>
      <c r="F541" s="11"/>
      <c r="G541" s="11"/>
      <c r="H541" s="11"/>
      <c r="I541" s="11"/>
      <c r="J541" s="107"/>
      <c r="K541" s="1"/>
      <c r="L541" s="1"/>
      <c r="M541" s="1"/>
      <c r="N541" s="11"/>
      <c r="O541" s="1"/>
      <c r="P541" s="1"/>
      <c r="Q541" s="4"/>
      <c r="R541" s="4"/>
      <c r="S541" s="4"/>
      <c r="T541" s="11"/>
      <c r="U541" s="11"/>
      <c r="V541" s="11"/>
      <c r="Y541" s="109"/>
      <c r="Z541" s="109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:44" s="31" customFormat="1" x14ac:dyDescent="0.2">
      <c r="A542" s="6"/>
      <c r="B542" s="1"/>
      <c r="C542" s="1"/>
      <c r="D542" s="4"/>
      <c r="E542" s="11"/>
      <c r="F542" s="11"/>
      <c r="G542" s="11"/>
      <c r="H542" s="11"/>
      <c r="I542" s="11"/>
      <c r="J542" s="107"/>
      <c r="K542" s="1"/>
      <c r="L542" s="1"/>
      <c r="M542" s="1"/>
      <c r="N542" s="11"/>
      <c r="O542" s="1"/>
      <c r="P542" s="1"/>
      <c r="Q542" s="4"/>
      <c r="R542" s="4"/>
      <c r="S542" s="4"/>
      <c r="T542" s="11"/>
      <c r="U542" s="11"/>
      <c r="V542" s="11"/>
      <c r="Y542" s="109"/>
      <c r="Z542" s="109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:44" s="31" customFormat="1" x14ac:dyDescent="0.2">
      <c r="A543" s="6"/>
      <c r="B543" s="1"/>
      <c r="C543" s="1"/>
      <c r="D543" s="4"/>
      <c r="E543" s="11"/>
      <c r="F543" s="11"/>
      <c r="G543" s="11"/>
      <c r="H543" s="11"/>
      <c r="I543" s="11"/>
      <c r="J543" s="107"/>
      <c r="K543" s="1"/>
      <c r="L543" s="1"/>
      <c r="M543" s="1"/>
      <c r="N543" s="11"/>
      <c r="O543" s="1"/>
      <c r="P543" s="1"/>
      <c r="Q543" s="4"/>
      <c r="R543" s="4"/>
      <c r="S543" s="4"/>
      <c r="T543" s="11"/>
      <c r="U543" s="11"/>
      <c r="V543" s="11"/>
      <c r="Y543" s="109"/>
      <c r="Z543" s="109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:44" s="31" customFormat="1" x14ac:dyDescent="0.2">
      <c r="A544" s="6"/>
      <c r="B544" s="1"/>
      <c r="C544" s="1"/>
      <c r="D544" s="4"/>
      <c r="E544" s="11"/>
      <c r="F544" s="11"/>
      <c r="G544" s="11"/>
      <c r="H544" s="11"/>
      <c r="I544" s="11"/>
      <c r="J544" s="107"/>
      <c r="K544" s="1"/>
      <c r="L544" s="1"/>
      <c r="M544" s="1"/>
      <c r="N544" s="11"/>
      <c r="O544" s="1"/>
      <c r="P544" s="1"/>
      <c r="Q544" s="4"/>
      <c r="R544" s="4"/>
      <c r="S544" s="4"/>
      <c r="T544" s="11"/>
      <c r="U544" s="11"/>
      <c r="V544" s="11"/>
      <c r="Y544" s="109"/>
      <c r="Z544" s="109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:44" s="31" customFormat="1" x14ac:dyDescent="0.2">
      <c r="A545" s="6"/>
      <c r="B545" s="1"/>
      <c r="C545" s="1"/>
      <c r="D545" s="4"/>
      <c r="E545" s="11"/>
      <c r="F545" s="11"/>
      <c r="G545" s="11"/>
      <c r="H545" s="11"/>
      <c r="I545" s="11"/>
      <c r="J545" s="107"/>
      <c r="K545" s="1"/>
      <c r="L545" s="1"/>
      <c r="M545" s="1"/>
      <c r="N545" s="11"/>
      <c r="O545" s="1"/>
      <c r="P545" s="1"/>
      <c r="Q545" s="4"/>
      <c r="R545" s="4"/>
      <c r="S545" s="4"/>
      <c r="T545" s="11"/>
      <c r="U545" s="11"/>
      <c r="V545" s="11"/>
      <c r="Y545" s="109"/>
      <c r="Z545" s="109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:44" s="31" customFormat="1" x14ac:dyDescent="0.2">
      <c r="A546" s="6"/>
      <c r="B546" s="1"/>
      <c r="C546" s="1"/>
      <c r="D546" s="4"/>
      <c r="E546" s="11"/>
      <c r="F546" s="11"/>
      <c r="G546" s="11"/>
      <c r="H546" s="11"/>
      <c r="I546" s="11"/>
      <c r="J546" s="107"/>
      <c r="K546" s="1"/>
      <c r="L546" s="1"/>
      <c r="M546" s="1"/>
      <c r="N546" s="11"/>
      <c r="O546" s="1"/>
      <c r="P546" s="1"/>
      <c r="Q546" s="4"/>
      <c r="R546" s="4"/>
      <c r="S546" s="4"/>
      <c r="T546" s="11"/>
      <c r="U546" s="11"/>
      <c r="V546" s="11"/>
      <c r="Y546" s="109"/>
      <c r="Z546" s="109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:44" s="31" customFormat="1" x14ac:dyDescent="0.2">
      <c r="A547" s="6"/>
      <c r="B547" s="1"/>
      <c r="C547" s="1"/>
      <c r="D547" s="4"/>
      <c r="E547" s="11"/>
      <c r="F547" s="11"/>
      <c r="G547" s="11"/>
      <c r="H547" s="11"/>
      <c r="I547" s="11"/>
      <c r="J547" s="107"/>
      <c r="K547" s="1"/>
      <c r="L547" s="1"/>
      <c r="M547" s="1"/>
      <c r="N547" s="11"/>
      <c r="O547" s="1"/>
      <c r="P547" s="1"/>
      <c r="Q547" s="4"/>
      <c r="R547" s="4"/>
      <c r="S547" s="4"/>
      <c r="T547" s="11"/>
      <c r="U547" s="11"/>
      <c r="V547" s="11"/>
      <c r="Y547" s="109"/>
      <c r="Z547" s="109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:44" s="31" customFormat="1" x14ac:dyDescent="0.2">
      <c r="A548" s="6"/>
      <c r="B548" s="1"/>
      <c r="C548" s="1"/>
      <c r="D548" s="4"/>
      <c r="E548" s="11"/>
      <c r="F548" s="11"/>
      <c r="G548" s="11"/>
      <c r="H548" s="11"/>
      <c r="I548" s="11"/>
      <c r="J548" s="107"/>
      <c r="K548" s="1"/>
      <c r="L548" s="1"/>
      <c r="M548" s="1"/>
      <c r="N548" s="11"/>
      <c r="O548" s="1"/>
      <c r="P548" s="1"/>
      <c r="Q548" s="4"/>
      <c r="R548" s="4"/>
      <c r="S548" s="4"/>
      <c r="T548" s="11"/>
      <c r="U548" s="11"/>
      <c r="V548" s="11"/>
      <c r="Y548" s="109"/>
      <c r="Z548" s="109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:44" s="31" customFormat="1" x14ac:dyDescent="0.2">
      <c r="A549" s="6"/>
      <c r="B549" s="1"/>
      <c r="C549" s="1"/>
      <c r="D549" s="4"/>
      <c r="E549" s="11"/>
      <c r="F549" s="11"/>
      <c r="G549" s="11"/>
      <c r="H549" s="11"/>
      <c r="I549" s="11"/>
      <c r="J549" s="107"/>
      <c r="K549" s="1"/>
      <c r="L549" s="1"/>
      <c r="M549" s="1"/>
      <c r="N549" s="11"/>
      <c r="O549" s="1"/>
      <c r="P549" s="1"/>
      <c r="Q549" s="4"/>
      <c r="R549" s="4"/>
      <c r="S549" s="4"/>
      <c r="T549" s="11"/>
      <c r="U549" s="11"/>
      <c r="V549" s="11"/>
      <c r="Y549" s="109"/>
      <c r="Z549" s="109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:44" s="31" customFormat="1" x14ac:dyDescent="0.2">
      <c r="A550" s="6"/>
      <c r="B550" s="1"/>
      <c r="C550" s="1"/>
      <c r="D550" s="4"/>
      <c r="E550" s="11"/>
      <c r="F550" s="11"/>
      <c r="G550" s="11"/>
      <c r="H550" s="11"/>
      <c r="I550" s="11"/>
      <c r="J550" s="107"/>
      <c r="K550" s="1"/>
      <c r="L550" s="1"/>
      <c r="M550" s="1"/>
      <c r="N550" s="11"/>
      <c r="O550" s="1"/>
      <c r="P550" s="1"/>
      <c r="Q550" s="4"/>
      <c r="R550" s="4"/>
      <c r="S550" s="4"/>
      <c r="T550" s="11"/>
      <c r="U550" s="11"/>
      <c r="V550" s="11"/>
      <c r="Y550" s="109"/>
      <c r="Z550" s="109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:44" s="31" customFormat="1" x14ac:dyDescent="0.2">
      <c r="A551" s="6"/>
      <c r="B551" s="1"/>
      <c r="C551" s="1"/>
      <c r="D551" s="4"/>
      <c r="E551" s="11"/>
      <c r="F551" s="11"/>
      <c r="G551" s="11"/>
      <c r="H551" s="11"/>
      <c r="I551" s="11"/>
      <c r="J551" s="107"/>
      <c r="K551" s="1"/>
      <c r="L551" s="1"/>
      <c r="M551" s="1"/>
      <c r="N551" s="11"/>
      <c r="O551" s="1"/>
      <c r="P551" s="1"/>
      <c r="Q551" s="4"/>
      <c r="R551" s="4"/>
      <c r="S551" s="4"/>
      <c r="T551" s="11"/>
      <c r="U551" s="11"/>
      <c r="V551" s="11"/>
      <c r="Y551" s="109"/>
      <c r="Z551" s="109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44" s="31" customFormat="1" x14ac:dyDescent="0.2">
      <c r="A552" s="6"/>
      <c r="B552" s="1"/>
      <c r="C552" s="1"/>
      <c r="D552" s="4"/>
      <c r="E552" s="11"/>
      <c r="F552" s="11"/>
      <c r="G552" s="11"/>
      <c r="H552" s="11"/>
      <c r="I552" s="11"/>
      <c r="J552" s="107"/>
      <c r="K552" s="1"/>
      <c r="L552" s="1"/>
      <c r="M552" s="1"/>
      <c r="N552" s="11"/>
      <c r="O552" s="1"/>
      <c r="P552" s="1"/>
      <c r="Q552" s="4"/>
      <c r="R552" s="4"/>
      <c r="S552" s="4"/>
      <c r="T552" s="11"/>
      <c r="U552" s="11"/>
      <c r="V552" s="11"/>
      <c r="Y552" s="109"/>
      <c r="Z552" s="109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44" s="31" customFormat="1" x14ac:dyDescent="0.2">
      <c r="A553" s="6"/>
      <c r="B553" s="1"/>
      <c r="C553" s="1"/>
      <c r="D553" s="4"/>
      <c r="E553" s="11"/>
      <c r="F553" s="11"/>
      <c r="G553" s="11"/>
      <c r="H553" s="11"/>
      <c r="I553" s="11"/>
      <c r="J553" s="107"/>
      <c r="K553" s="1"/>
      <c r="L553" s="1"/>
      <c r="M553" s="1"/>
      <c r="N553" s="11"/>
      <c r="O553" s="1"/>
      <c r="P553" s="1"/>
      <c r="Q553" s="4"/>
      <c r="R553" s="4"/>
      <c r="S553" s="4"/>
      <c r="T553" s="11"/>
      <c r="U553" s="11"/>
      <c r="V553" s="11"/>
      <c r="Y553" s="109"/>
      <c r="Z553" s="109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:44" s="31" customFormat="1" x14ac:dyDescent="0.2">
      <c r="A554" s="6"/>
      <c r="B554" s="1"/>
      <c r="C554" s="1"/>
      <c r="D554" s="4"/>
      <c r="E554" s="11"/>
      <c r="F554" s="11"/>
      <c r="G554" s="11"/>
      <c r="H554" s="11"/>
      <c r="I554" s="11"/>
      <c r="J554" s="107"/>
      <c r="K554" s="1"/>
      <c r="L554" s="1"/>
      <c r="M554" s="1"/>
      <c r="N554" s="11"/>
      <c r="O554" s="1"/>
      <c r="P554" s="1"/>
      <c r="Q554" s="4"/>
      <c r="R554" s="4"/>
      <c r="S554" s="4"/>
      <c r="T554" s="11"/>
      <c r="U554" s="11"/>
      <c r="V554" s="11"/>
      <c r="Y554" s="109"/>
      <c r="Z554" s="109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:44" s="31" customFormat="1" x14ac:dyDescent="0.2">
      <c r="A555" s="6"/>
      <c r="B555" s="1"/>
      <c r="C555" s="1"/>
      <c r="D555" s="4"/>
      <c r="E555" s="11"/>
      <c r="F555" s="11"/>
      <c r="G555" s="11"/>
      <c r="H555" s="11"/>
      <c r="I555" s="11"/>
      <c r="J555" s="107"/>
      <c r="K555" s="1"/>
      <c r="L555" s="1"/>
      <c r="M555" s="1"/>
      <c r="N555" s="11"/>
      <c r="O555" s="1"/>
      <c r="P555" s="1"/>
      <c r="Q555" s="4"/>
      <c r="R555" s="4"/>
      <c r="S555" s="4"/>
      <c r="T555" s="11"/>
      <c r="U555" s="11"/>
      <c r="V555" s="11"/>
      <c r="Y555" s="109"/>
      <c r="Z555" s="109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:44" s="31" customFormat="1" x14ac:dyDescent="0.2">
      <c r="A556" s="6"/>
      <c r="B556" s="1"/>
      <c r="C556" s="1"/>
      <c r="D556" s="4"/>
      <c r="E556" s="11"/>
      <c r="F556" s="11"/>
      <c r="G556" s="11"/>
      <c r="H556" s="11"/>
      <c r="I556" s="11"/>
      <c r="J556" s="107"/>
      <c r="K556" s="1"/>
      <c r="L556" s="1"/>
      <c r="M556" s="1"/>
      <c r="N556" s="11"/>
      <c r="O556" s="1"/>
      <c r="P556" s="1"/>
      <c r="Q556" s="4"/>
      <c r="R556" s="4"/>
      <c r="S556" s="4"/>
      <c r="T556" s="11"/>
      <c r="U556" s="11"/>
      <c r="V556" s="11"/>
      <c r="Y556" s="109"/>
      <c r="Z556" s="109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:44" s="31" customFormat="1" x14ac:dyDescent="0.2">
      <c r="A557" s="6"/>
      <c r="B557" s="1"/>
      <c r="C557" s="1"/>
      <c r="D557" s="4"/>
      <c r="E557" s="11"/>
      <c r="F557" s="11"/>
      <c r="G557" s="11"/>
      <c r="H557" s="11"/>
      <c r="I557" s="11"/>
      <c r="J557" s="107"/>
      <c r="K557" s="1"/>
      <c r="L557" s="1"/>
      <c r="M557" s="1"/>
      <c r="N557" s="11"/>
      <c r="O557" s="1"/>
      <c r="P557" s="1"/>
      <c r="Q557" s="4"/>
      <c r="R557" s="4"/>
      <c r="S557" s="4"/>
      <c r="T557" s="11"/>
      <c r="U557" s="11"/>
      <c r="V557" s="11"/>
      <c r="Y557" s="109"/>
      <c r="Z557" s="109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:44" s="31" customFormat="1" x14ac:dyDescent="0.2">
      <c r="A558" s="6"/>
      <c r="B558" s="1"/>
      <c r="C558" s="1"/>
      <c r="D558" s="4"/>
      <c r="E558" s="11"/>
      <c r="F558" s="11"/>
      <c r="G558" s="11"/>
      <c r="H558" s="11"/>
      <c r="I558" s="11"/>
      <c r="J558" s="107"/>
      <c r="K558" s="1"/>
      <c r="L558" s="1"/>
      <c r="M558" s="1"/>
      <c r="N558" s="11"/>
      <c r="O558" s="1"/>
      <c r="P558" s="1"/>
      <c r="Q558" s="4"/>
      <c r="R558" s="4"/>
      <c r="S558" s="4"/>
      <c r="T558" s="11"/>
      <c r="U558" s="11"/>
      <c r="V558" s="11"/>
      <c r="Y558" s="109"/>
      <c r="Z558" s="109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:44" s="31" customFormat="1" x14ac:dyDescent="0.2">
      <c r="A559" s="6"/>
      <c r="B559" s="1"/>
      <c r="C559" s="1"/>
      <c r="D559" s="4"/>
      <c r="E559" s="11"/>
      <c r="F559" s="11"/>
      <c r="G559" s="11"/>
      <c r="H559" s="11"/>
      <c r="I559" s="11"/>
      <c r="J559" s="107"/>
      <c r="K559" s="1"/>
      <c r="L559" s="1"/>
      <c r="M559" s="1"/>
      <c r="N559" s="11"/>
      <c r="O559" s="1"/>
      <c r="P559" s="1"/>
      <c r="Q559" s="4"/>
      <c r="R559" s="4"/>
      <c r="S559" s="4"/>
      <c r="T559" s="11"/>
      <c r="U559" s="11"/>
      <c r="V559" s="11"/>
      <c r="Y559" s="109"/>
      <c r="Z559" s="109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:44" s="31" customFormat="1" x14ac:dyDescent="0.2">
      <c r="A560" s="6"/>
      <c r="B560" s="1"/>
      <c r="C560" s="1"/>
      <c r="D560" s="4"/>
      <c r="E560" s="11"/>
      <c r="F560" s="11"/>
      <c r="G560" s="11"/>
      <c r="H560" s="11"/>
      <c r="I560" s="11"/>
      <c r="J560" s="107"/>
      <c r="K560" s="1"/>
      <c r="L560" s="1"/>
      <c r="M560" s="1"/>
      <c r="N560" s="11"/>
      <c r="O560" s="1"/>
      <c r="P560" s="1"/>
      <c r="Q560" s="4"/>
      <c r="R560" s="4"/>
      <c r="S560" s="4"/>
      <c r="T560" s="11"/>
      <c r="U560" s="11"/>
      <c r="V560" s="11"/>
      <c r="Y560" s="109"/>
      <c r="Z560" s="109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:44" s="31" customFormat="1" x14ac:dyDescent="0.2">
      <c r="A561" s="6"/>
      <c r="B561" s="1"/>
      <c r="C561" s="1"/>
      <c r="D561" s="4"/>
      <c r="E561" s="11"/>
      <c r="F561" s="11"/>
      <c r="G561" s="11"/>
      <c r="H561" s="11"/>
      <c r="I561" s="11"/>
      <c r="J561" s="107"/>
      <c r="K561" s="1"/>
      <c r="L561" s="1"/>
      <c r="M561" s="1"/>
      <c r="N561" s="11"/>
      <c r="O561" s="1"/>
      <c r="P561" s="1"/>
      <c r="Q561" s="4"/>
      <c r="R561" s="4"/>
      <c r="S561" s="4"/>
      <c r="T561" s="11"/>
      <c r="U561" s="11"/>
      <c r="V561" s="11"/>
      <c r="Y561" s="109"/>
      <c r="Z561" s="109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1:44" s="31" customFormat="1" x14ac:dyDescent="0.2">
      <c r="A562" s="6"/>
      <c r="B562" s="1"/>
      <c r="C562" s="1"/>
      <c r="D562" s="4"/>
      <c r="E562" s="11"/>
      <c r="F562" s="11"/>
      <c r="G562" s="11"/>
      <c r="H562" s="11"/>
      <c r="I562" s="11"/>
      <c r="J562" s="107"/>
      <c r="K562" s="1"/>
      <c r="L562" s="1"/>
      <c r="M562" s="1"/>
      <c r="N562" s="11"/>
      <c r="O562" s="1"/>
      <c r="P562" s="1"/>
      <c r="Q562" s="4"/>
      <c r="R562" s="4"/>
      <c r="S562" s="4"/>
      <c r="T562" s="11"/>
      <c r="U562" s="11"/>
      <c r="V562" s="11"/>
      <c r="Y562" s="109"/>
      <c r="Z562" s="109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44" s="31" customFormat="1" x14ac:dyDescent="0.2">
      <c r="A563" s="6"/>
      <c r="B563" s="1"/>
      <c r="C563" s="1"/>
      <c r="D563" s="4"/>
      <c r="E563" s="11"/>
      <c r="F563" s="11"/>
      <c r="G563" s="11"/>
      <c r="H563" s="11"/>
      <c r="I563" s="11"/>
      <c r="J563" s="107"/>
      <c r="K563" s="1"/>
      <c r="L563" s="1"/>
      <c r="M563" s="1"/>
      <c r="N563" s="11"/>
      <c r="O563" s="1"/>
      <c r="P563" s="1"/>
      <c r="Q563" s="4"/>
      <c r="R563" s="4"/>
      <c r="S563" s="4"/>
      <c r="T563" s="11"/>
      <c r="U563" s="11"/>
      <c r="V563" s="11"/>
      <c r="Y563" s="109"/>
      <c r="Z563" s="109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:44" s="31" customFormat="1" x14ac:dyDescent="0.2">
      <c r="A564" s="6"/>
      <c r="B564" s="1"/>
      <c r="C564" s="1"/>
      <c r="D564" s="4"/>
      <c r="E564" s="11"/>
      <c r="F564" s="11"/>
      <c r="G564" s="11"/>
      <c r="H564" s="11"/>
      <c r="I564" s="11"/>
      <c r="J564" s="107"/>
      <c r="K564" s="1"/>
      <c r="L564" s="1"/>
      <c r="M564" s="1"/>
      <c r="N564" s="11"/>
      <c r="O564" s="1"/>
      <c r="P564" s="1"/>
      <c r="Q564" s="4"/>
      <c r="R564" s="4"/>
      <c r="S564" s="4"/>
      <c r="T564" s="11"/>
      <c r="U564" s="11"/>
      <c r="V564" s="11"/>
      <c r="Y564" s="109"/>
      <c r="Z564" s="109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1:44" s="31" customFormat="1" x14ac:dyDescent="0.2">
      <c r="A565" s="6"/>
      <c r="B565" s="1"/>
      <c r="C565" s="1"/>
      <c r="D565" s="4"/>
      <c r="E565" s="11"/>
      <c r="F565" s="11"/>
      <c r="G565" s="11"/>
      <c r="H565" s="11"/>
      <c r="I565" s="11"/>
      <c r="J565" s="107"/>
      <c r="K565" s="1"/>
      <c r="L565" s="1"/>
      <c r="M565" s="1"/>
      <c r="N565" s="11"/>
      <c r="O565" s="1"/>
      <c r="P565" s="1"/>
      <c r="Q565" s="4"/>
      <c r="R565" s="4"/>
      <c r="S565" s="4"/>
      <c r="T565" s="11"/>
      <c r="U565" s="11"/>
      <c r="V565" s="11"/>
      <c r="Y565" s="109"/>
      <c r="Z565" s="109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1:44" s="31" customFormat="1" x14ac:dyDescent="0.2">
      <c r="A566" s="6"/>
      <c r="B566" s="1"/>
      <c r="C566" s="1"/>
      <c r="D566" s="4"/>
      <c r="E566" s="11"/>
      <c r="F566" s="11"/>
      <c r="G566" s="11"/>
      <c r="H566" s="11"/>
      <c r="I566" s="11"/>
      <c r="J566" s="107"/>
      <c r="K566" s="1"/>
      <c r="L566" s="1"/>
      <c r="M566" s="1"/>
      <c r="N566" s="11"/>
      <c r="O566" s="1"/>
      <c r="P566" s="1"/>
      <c r="Q566" s="4"/>
      <c r="R566" s="4"/>
      <c r="S566" s="4"/>
      <c r="T566" s="11"/>
      <c r="U566" s="11"/>
      <c r="V566" s="11"/>
      <c r="Y566" s="109"/>
      <c r="Z566" s="109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1:44" s="31" customFormat="1" x14ac:dyDescent="0.2">
      <c r="A567" s="6"/>
      <c r="B567" s="1"/>
      <c r="C567" s="1"/>
      <c r="D567" s="4"/>
      <c r="E567" s="11"/>
      <c r="F567" s="11"/>
      <c r="G567" s="11"/>
      <c r="H567" s="11"/>
      <c r="I567" s="11"/>
      <c r="J567" s="107"/>
      <c r="K567" s="1"/>
      <c r="L567" s="1"/>
      <c r="M567" s="1"/>
      <c r="N567" s="11"/>
      <c r="O567" s="1"/>
      <c r="P567" s="1"/>
      <c r="Q567" s="4"/>
      <c r="R567" s="4"/>
      <c r="S567" s="4"/>
      <c r="T567" s="11"/>
      <c r="U567" s="11"/>
      <c r="V567" s="11"/>
      <c r="Y567" s="109"/>
      <c r="Z567" s="109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1:44" s="31" customFormat="1" x14ac:dyDescent="0.2">
      <c r="A568" s="6"/>
      <c r="B568" s="1"/>
      <c r="C568" s="1"/>
      <c r="D568" s="4"/>
      <c r="E568" s="11"/>
      <c r="F568" s="11"/>
      <c r="G568" s="11"/>
      <c r="H568" s="11"/>
      <c r="I568" s="11"/>
      <c r="J568" s="107"/>
      <c r="K568" s="1"/>
      <c r="L568" s="1"/>
      <c r="M568" s="1"/>
      <c r="N568" s="11"/>
      <c r="O568" s="1"/>
      <c r="P568" s="1"/>
      <c r="Q568" s="4"/>
      <c r="R568" s="4"/>
      <c r="S568" s="4"/>
      <c r="T568" s="11"/>
      <c r="U568" s="11"/>
      <c r="V568" s="11"/>
      <c r="Y568" s="109"/>
      <c r="Z568" s="109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1:44" s="31" customFormat="1" x14ac:dyDescent="0.2">
      <c r="A569" s="6"/>
      <c r="B569" s="1"/>
      <c r="C569" s="1"/>
      <c r="D569" s="4"/>
      <c r="E569" s="11"/>
      <c r="F569" s="11"/>
      <c r="G569" s="11"/>
      <c r="H569" s="11"/>
      <c r="I569" s="11"/>
      <c r="J569" s="107"/>
      <c r="K569" s="1"/>
      <c r="L569" s="1"/>
      <c r="M569" s="1"/>
      <c r="N569" s="11"/>
      <c r="O569" s="1"/>
      <c r="P569" s="1"/>
      <c r="Q569" s="4"/>
      <c r="R569" s="4"/>
      <c r="S569" s="4"/>
      <c r="T569" s="11"/>
      <c r="U569" s="11"/>
      <c r="V569" s="11"/>
      <c r="Y569" s="109"/>
      <c r="Z569" s="109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1:44" s="31" customFormat="1" x14ac:dyDescent="0.2">
      <c r="A570" s="6"/>
      <c r="B570" s="1"/>
      <c r="C570" s="1"/>
      <c r="D570" s="4"/>
      <c r="E570" s="11"/>
      <c r="F570" s="11"/>
      <c r="G570" s="11"/>
      <c r="H570" s="11"/>
      <c r="I570" s="11"/>
      <c r="J570" s="107"/>
      <c r="K570" s="1"/>
      <c r="L570" s="1"/>
      <c r="M570" s="1"/>
      <c r="N570" s="11"/>
      <c r="O570" s="1"/>
      <c r="P570" s="1"/>
      <c r="Q570" s="4"/>
      <c r="R570" s="4"/>
      <c r="S570" s="4"/>
      <c r="T570" s="11"/>
      <c r="U570" s="11"/>
      <c r="V570" s="11"/>
      <c r="Y570" s="109"/>
      <c r="Z570" s="109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1:44" s="31" customFormat="1" x14ac:dyDescent="0.2">
      <c r="A571" s="6"/>
      <c r="B571" s="1"/>
      <c r="C571" s="1"/>
      <c r="D571" s="4"/>
      <c r="E571" s="11"/>
      <c r="F571" s="11"/>
      <c r="G571" s="11"/>
      <c r="H571" s="11"/>
      <c r="I571" s="11"/>
      <c r="J571" s="107"/>
      <c r="K571" s="1"/>
      <c r="L571" s="1"/>
      <c r="M571" s="1"/>
      <c r="N571" s="11"/>
      <c r="O571" s="1"/>
      <c r="P571" s="1"/>
      <c r="Q571" s="4"/>
      <c r="R571" s="4"/>
      <c r="S571" s="4"/>
      <c r="T571" s="11"/>
      <c r="U571" s="11"/>
      <c r="V571" s="11"/>
      <c r="Y571" s="109"/>
      <c r="Z571" s="109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1:44" s="31" customFormat="1" x14ac:dyDescent="0.2">
      <c r="A572" s="6"/>
      <c r="B572" s="1"/>
      <c r="C572" s="1"/>
      <c r="D572" s="4"/>
      <c r="E572" s="11"/>
      <c r="F572" s="11"/>
      <c r="G572" s="11"/>
      <c r="H572" s="11"/>
      <c r="I572" s="11"/>
      <c r="J572" s="107"/>
      <c r="K572" s="1"/>
      <c r="L572" s="1"/>
      <c r="M572" s="1"/>
      <c r="N572" s="11"/>
      <c r="O572" s="1"/>
      <c r="P572" s="1"/>
      <c r="Q572" s="4"/>
      <c r="R572" s="4"/>
      <c r="S572" s="4"/>
      <c r="T572" s="11"/>
      <c r="U572" s="11"/>
      <c r="V572" s="11"/>
      <c r="Y572" s="109"/>
      <c r="Z572" s="109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1:44" s="31" customFormat="1" x14ac:dyDescent="0.2">
      <c r="A573" s="6"/>
      <c r="B573" s="1"/>
      <c r="C573" s="1"/>
      <c r="D573" s="4"/>
      <c r="E573" s="11"/>
      <c r="F573" s="11"/>
      <c r="G573" s="11"/>
      <c r="H573" s="11"/>
      <c r="I573" s="11"/>
      <c r="J573" s="107"/>
      <c r="K573" s="1"/>
      <c r="L573" s="1"/>
      <c r="M573" s="1"/>
      <c r="N573" s="11"/>
      <c r="O573" s="1"/>
      <c r="P573" s="1"/>
      <c r="Q573" s="4"/>
      <c r="R573" s="4"/>
      <c r="S573" s="4"/>
      <c r="T573" s="11"/>
      <c r="U573" s="11"/>
      <c r="V573" s="11"/>
      <c r="Y573" s="109"/>
      <c r="Z573" s="109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1:44" s="31" customFormat="1" x14ac:dyDescent="0.2">
      <c r="A574" s="6"/>
      <c r="B574" s="1"/>
      <c r="C574" s="1"/>
      <c r="D574" s="4"/>
      <c r="E574" s="11"/>
      <c r="F574" s="11"/>
      <c r="G574" s="11"/>
      <c r="H574" s="11"/>
      <c r="I574" s="11"/>
      <c r="J574" s="107"/>
      <c r="K574" s="1"/>
      <c r="L574" s="1"/>
      <c r="M574" s="1"/>
      <c r="N574" s="11"/>
      <c r="O574" s="1"/>
      <c r="P574" s="1"/>
      <c r="Q574" s="4"/>
      <c r="R574" s="4"/>
      <c r="S574" s="4"/>
      <c r="T574" s="11"/>
      <c r="U574" s="11"/>
      <c r="V574" s="11"/>
      <c r="Y574" s="109"/>
      <c r="Z574" s="109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1:44" s="31" customFormat="1" x14ac:dyDescent="0.2">
      <c r="A575" s="6"/>
      <c r="B575" s="1"/>
      <c r="C575" s="1"/>
      <c r="D575" s="4"/>
      <c r="E575" s="11"/>
      <c r="F575" s="11"/>
      <c r="G575" s="11"/>
      <c r="H575" s="11"/>
      <c r="I575" s="11"/>
      <c r="J575" s="107"/>
      <c r="K575" s="1"/>
      <c r="L575" s="1"/>
      <c r="M575" s="1"/>
      <c r="N575" s="11"/>
      <c r="O575" s="1"/>
      <c r="P575" s="1"/>
      <c r="Q575" s="4"/>
      <c r="R575" s="4"/>
      <c r="S575" s="4"/>
      <c r="T575" s="11"/>
      <c r="U575" s="11"/>
      <c r="V575" s="11"/>
      <c r="Y575" s="109"/>
      <c r="Z575" s="109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1:44" s="31" customFormat="1" x14ac:dyDescent="0.2">
      <c r="A576" s="6"/>
      <c r="B576" s="1"/>
      <c r="C576" s="1"/>
      <c r="D576" s="4"/>
      <c r="E576" s="11"/>
      <c r="F576" s="11"/>
      <c r="G576" s="11"/>
      <c r="H576" s="11"/>
      <c r="I576" s="11"/>
      <c r="J576" s="107"/>
      <c r="K576" s="1"/>
      <c r="L576" s="1"/>
      <c r="M576" s="1"/>
      <c r="N576" s="11"/>
      <c r="O576" s="1"/>
      <c r="P576" s="1"/>
      <c r="Q576" s="4"/>
      <c r="R576" s="4"/>
      <c r="S576" s="4"/>
      <c r="T576" s="11"/>
      <c r="U576" s="11"/>
      <c r="V576" s="11"/>
      <c r="Y576" s="109"/>
      <c r="Z576" s="109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1:44" s="31" customFormat="1" x14ac:dyDescent="0.2">
      <c r="A577" s="6"/>
      <c r="B577" s="1"/>
      <c r="C577" s="1"/>
      <c r="D577" s="4"/>
      <c r="E577" s="11"/>
      <c r="F577" s="11"/>
      <c r="G577" s="11"/>
      <c r="H577" s="11"/>
      <c r="I577" s="11"/>
      <c r="J577" s="107"/>
      <c r="K577" s="1"/>
      <c r="L577" s="1"/>
      <c r="M577" s="1"/>
      <c r="N577" s="11"/>
      <c r="O577" s="1"/>
      <c r="P577" s="1"/>
      <c r="Q577" s="4"/>
      <c r="R577" s="4"/>
      <c r="S577" s="4"/>
      <c r="T577" s="11"/>
      <c r="U577" s="11"/>
      <c r="V577" s="11"/>
      <c r="Y577" s="109"/>
      <c r="Z577" s="109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1:44" s="31" customFormat="1" x14ac:dyDescent="0.2">
      <c r="A578" s="6"/>
      <c r="B578" s="1"/>
      <c r="C578" s="1"/>
      <c r="D578" s="4"/>
      <c r="E578" s="11"/>
      <c r="F578" s="11"/>
      <c r="G578" s="11"/>
      <c r="H578" s="11"/>
      <c r="I578" s="11"/>
      <c r="J578" s="107"/>
      <c r="K578" s="1"/>
      <c r="L578" s="1"/>
      <c r="M578" s="1"/>
      <c r="N578" s="11"/>
      <c r="O578" s="1"/>
      <c r="P578" s="1"/>
      <c r="Q578" s="4"/>
      <c r="R578" s="4"/>
      <c r="S578" s="4"/>
      <c r="T578" s="11"/>
      <c r="U578" s="11"/>
      <c r="V578" s="11"/>
      <c r="Y578" s="109"/>
      <c r="Z578" s="109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1:44" s="31" customFormat="1" x14ac:dyDescent="0.2">
      <c r="A579" s="6"/>
      <c r="B579" s="1"/>
      <c r="C579" s="1"/>
      <c r="D579" s="4"/>
      <c r="E579" s="11"/>
      <c r="F579" s="11"/>
      <c r="G579" s="11"/>
      <c r="H579" s="11"/>
      <c r="I579" s="11"/>
      <c r="J579" s="107"/>
      <c r="K579" s="1"/>
      <c r="L579" s="1"/>
      <c r="M579" s="1"/>
      <c r="N579" s="11"/>
      <c r="O579" s="1"/>
      <c r="P579" s="1"/>
      <c r="Q579" s="4"/>
      <c r="R579" s="4"/>
      <c r="S579" s="4"/>
      <c r="T579" s="11"/>
      <c r="U579" s="11"/>
      <c r="V579" s="11"/>
      <c r="Y579" s="109"/>
      <c r="Z579" s="109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1:44" s="31" customFormat="1" x14ac:dyDescent="0.2">
      <c r="A580" s="6"/>
      <c r="B580" s="1"/>
      <c r="C580" s="1"/>
      <c r="D580" s="4"/>
      <c r="E580" s="11"/>
      <c r="F580" s="11"/>
      <c r="G580" s="11"/>
      <c r="H580" s="11"/>
      <c r="I580" s="11"/>
      <c r="J580" s="107"/>
      <c r="K580" s="1"/>
      <c r="L580" s="1"/>
      <c r="M580" s="1"/>
      <c r="N580" s="11"/>
      <c r="O580" s="1"/>
      <c r="P580" s="1"/>
      <c r="Q580" s="4"/>
      <c r="R580" s="4"/>
      <c r="S580" s="4"/>
      <c r="T580" s="11"/>
      <c r="U580" s="11"/>
      <c r="V580" s="11"/>
      <c r="Y580" s="109"/>
      <c r="Z580" s="109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1:44" s="31" customFormat="1" x14ac:dyDescent="0.2">
      <c r="A581" s="6"/>
      <c r="B581" s="1"/>
      <c r="C581" s="1"/>
      <c r="D581" s="4"/>
      <c r="E581" s="11"/>
      <c r="F581" s="11"/>
      <c r="G581" s="11"/>
      <c r="H581" s="11"/>
      <c r="I581" s="11"/>
      <c r="J581" s="107"/>
      <c r="K581" s="1"/>
      <c r="L581" s="1"/>
      <c r="M581" s="1"/>
      <c r="N581" s="11"/>
      <c r="O581" s="1"/>
      <c r="P581" s="1"/>
      <c r="Q581" s="4"/>
      <c r="R581" s="4"/>
      <c r="S581" s="4"/>
      <c r="T581" s="11"/>
      <c r="U581" s="11"/>
      <c r="V581" s="11"/>
      <c r="Y581" s="109"/>
      <c r="Z581" s="109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:44" s="31" customFormat="1" x14ac:dyDescent="0.2">
      <c r="A582" s="6"/>
      <c r="B582" s="1"/>
      <c r="C582" s="1"/>
      <c r="D582" s="4"/>
      <c r="E582" s="11"/>
      <c r="F582" s="11"/>
      <c r="G582" s="11"/>
      <c r="H582" s="11"/>
      <c r="I582" s="11"/>
      <c r="J582" s="107"/>
      <c r="K582" s="1"/>
      <c r="L582" s="1"/>
      <c r="M582" s="1"/>
      <c r="N582" s="11"/>
      <c r="O582" s="1"/>
      <c r="P582" s="1"/>
      <c r="Q582" s="4"/>
      <c r="R582" s="4"/>
      <c r="S582" s="4"/>
      <c r="T582" s="11"/>
      <c r="U582" s="11"/>
      <c r="V582" s="11"/>
      <c r="Y582" s="109"/>
      <c r="Z582" s="109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1:44" s="31" customFormat="1" x14ac:dyDescent="0.2">
      <c r="A583" s="6"/>
      <c r="B583" s="1"/>
      <c r="C583" s="1"/>
      <c r="D583" s="4"/>
      <c r="E583" s="11"/>
      <c r="F583" s="11"/>
      <c r="G583" s="11"/>
      <c r="H583" s="11"/>
      <c r="I583" s="11"/>
      <c r="J583" s="107"/>
      <c r="K583" s="1"/>
      <c r="L583" s="1"/>
      <c r="M583" s="1"/>
      <c r="N583" s="11"/>
      <c r="O583" s="1"/>
      <c r="P583" s="1"/>
      <c r="Q583" s="4"/>
      <c r="R583" s="4"/>
      <c r="S583" s="4"/>
      <c r="T583" s="11"/>
      <c r="U583" s="11"/>
      <c r="V583" s="11"/>
      <c r="Y583" s="109"/>
      <c r="Z583" s="109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1:44" s="31" customFormat="1" x14ac:dyDescent="0.2">
      <c r="A584" s="6"/>
      <c r="B584" s="1"/>
      <c r="C584" s="1"/>
      <c r="D584" s="4"/>
      <c r="E584" s="11"/>
      <c r="F584" s="11"/>
      <c r="G584" s="11"/>
      <c r="H584" s="11"/>
      <c r="I584" s="11"/>
      <c r="J584" s="107"/>
      <c r="K584" s="1"/>
      <c r="L584" s="1"/>
      <c r="M584" s="1"/>
      <c r="N584" s="11"/>
      <c r="O584" s="1"/>
      <c r="P584" s="1"/>
      <c r="Q584" s="4"/>
      <c r="R584" s="4"/>
      <c r="S584" s="4"/>
      <c r="T584" s="11"/>
      <c r="U584" s="11"/>
      <c r="V584" s="11"/>
      <c r="Y584" s="109"/>
      <c r="Z584" s="109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1:44" s="31" customFormat="1" x14ac:dyDescent="0.2">
      <c r="A585" s="6"/>
      <c r="B585" s="1"/>
      <c r="C585" s="1"/>
      <c r="D585" s="4"/>
      <c r="E585" s="11"/>
      <c r="F585" s="11"/>
      <c r="G585" s="11"/>
      <c r="H585" s="11"/>
      <c r="I585" s="11"/>
      <c r="J585" s="107"/>
      <c r="K585" s="1"/>
      <c r="L585" s="1"/>
      <c r="M585" s="1"/>
      <c r="N585" s="11"/>
      <c r="O585" s="1"/>
      <c r="P585" s="1"/>
      <c r="Q585" s="4"/>
      <c r="R585" s="4"/>
      <c r="S585" s="4"/>
      <c r="T585" s="11"/>
      <c r="U585" s="11"/>
      <c r="V585" s="11"/>
      <c r="Y585" s="109"/>
      <c r="Z585" s="109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1:44" s="31" customFormat="1" x14ac:dyDescent="0.2">
      <c r="A586" s="6"/>
      <c r="B586" s="1"/>
      <c r="C586" s="1"/>
      <c r="D586" s="4"/>
      <c r="E586" s="11"/>
      <c r="F586" s="11"/>
      <c r="G586" s="11"/>
      <c r="H586" s="11"/>
      <c r="I586" s="11"/>
      <c r="J586" s="107"/>
      <c r="K586" s="1"/>
      <c r="L586" s="1"/>
      <c r="M586" s="1"/>
      <c r="N586" s="11"/>
      <c r="O586" s="1"/>
      <c r="P586" s="1"/>
      <c r="Q586" s="4"/>
      <c r="R586" s="4"/>
      <c r="S586" s="4"/>
      <c r="T586" s="11"/>
      <c r="U586" s="11"/>
      <c r="V586" s="11"/>
      <c r="Y586" s="109"/>
      <c r="Z586" s="109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1:44" s="31" customFormat="1" x14ac:dyDescent="0.2">
      <c r="A587" s="6"/>
      <c r="B587" s="1"/>
      <c r="C587" s="1"/>
      <c r="D587" s="4"/>
      <c r="E587" s="11"/>
      <c r="F587" s="11"/>
      <c r="G587" s="11"/>
      <c r="H587" s="11"/>
      <c r="I587" s="11"/>
      <c r="J587" s="107"/>
      <c r="K587" s="1"/>
      <c r="L587" s="1"/>
      <c r="M587" s="1"/>
      <c r="N587" s="11"/>
      <c r="O587" s="1"/>
      <c r="P587" s="1"/>
      <c r="Q587" s="4"/>
      <c r="R587" s="4"/>
      <c r="S587" s="4"/>
      <c r="T587" s="11"/>
      <c r="U587" s="11"/>
      <c r="V587" s="11"/>
      <c r="Y587" s="109"/>
      <c r="Z587" s="109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1:44" s="31" customFormat="1" x14ac:dyDescent="0.2">
      <c r="A588" s="6"/>
      <c r="B588" s="1"/>
      <c r="C588" s="1"/>
      <c r="D588" s="4"/>
      <c r="E588" s="11"/>
      <c r="F588" s="11"/>
      <c r="G588" s="11"/>
      <c r="H588" s="11"/>
      <c r="I588" s="11"/>
      <c r="J588" s="107"/>
      <c r="K588" s="1"/>
      <c r="L588" s="1"/>
      <c r="M588" s="1"/>
      <c r="N588" s="11"/>
      <c r="O588" s="1"/>
      <c r="P588" s="1"/>
      <c r="Q588" s="4"/>
      <c r="R588" s="4"/>
      <c r="S588" s="4"/>
      <c r="T588" s="11"/>
      <c r="U588" s="11"/>
      <c r="V588" s="11"/>
      <c r="Y588" s="109"/>
      <c r="Z588" s="109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1:44" s="31" customFormat="1" x14ac:dyDescent="0.2">
      <c r="A589" s="6"/>
      <c r="B589" s="1"/>
      <c r="C589" s="1"/>
      <c r="D589" s="4"/>
      <c r="E589" s="11"/>
      <c r="F589" s="11"/>
      <c r="G589" s="11"/>
      <c r="H589" s="11"/>
      <c r="I589" s="11"/>
      <c r="J589" s="107"/>
      <c r="K589" s="1"/>
      <c r="L589" s="1"/>
      <c r="M589" s="1"/>
      <c r="N589" s="11"/>
      <c r="O589" s="1"/>
      <c r="P589" s="1"/>
      <c r="Q589" s="4"/>
      <c r="R589" s="4"/>
      <c r="S589" s="4"/>
      <c r="T589" s="11"/>
      <c r="U589" s="11"/>
      <c r="V589" s="11"/>
      <c r="Y589" s="109"/>
      <c r="Z589" s="109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1:44" s="31" customFormat="1" x14ac:dyDescent="0.2">
      <c r="A590" s="6"/>
      <c r="B590" s="1"/>
      <c r="C590" s="1"/>
      <c r="D590" s="4"/>
      <c r="E590" s="11"/>
      <c r="F590" s="11"/>
      <c r="G590" s="11"/>
      <c r="H590" s="11"/>
      <c r="I590" s="11"/>
      <c r="J590" s="107"/>
      <c r="K590" s="1"/>
      <c r="L590" s="1"/>
      <c r="M590" s="1"/>
      <c r="N590" s="11"/>
      <c r="O590" s="1"/>
      <c r="P590" s="1"/>
      <c r="Q590" s="4"/>
      <c r="R590" s="4"/>
      <c r="S590" s="4"/>
      <c r="T590" s="11"/>
      <c r="U590" s="11"/>
      <c r="V590" s="11"/>
      <c r="Y590" s="109"/>
      <c r="Z590" s="109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1:44" s="31" customFormat="1" x14ac:dyDescent="0.2">
      <c r="A591" s="6"/>
      <c r="B591" s="1"/>
      <c r="C591" s="1"/>
      <c r="D591" s="4"/>
      <c r="E591" s="11"/>
      <c r="F591" s="11"/>
      <c r="G591" s="11"/>
      <c r="H591" s="11"/>
      <c r="I591" s="11"/>
      <c r="J591" s="107"/>
      <c r="K591" s="1"/>
      <c r="L591" s="1"/>
      <c r="M591" s="1"/>
      <c r="N591" s="11"/>
      <c r="O591" s="1"/>
      <c r="P591" s="1"/>
      <c r="Q591" s="4"/>
      <c r="R591" s="4"/>
      <c r="S591" s="4"/>
      <c r="T591" s="11"/>
      <c r="U591" s="11"/>
      <c r="V591" s="11"/>
      <c r="Y591" s="109"/>
      <c r="Z591" s="109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1:44" s="31" customFormat="1" x14ac:dyDescent="0.2">
      <c r="A592" s="6"/>
      <c r="B592" s="1"/>
      <c r="C592" s="1"/>
      <c r="D592" s="4"/>
      <c r="E592" s="11"/>
      <c r="F592" s="11"/>
      <c r="G592" s="11"/>
      <c r="H592" s="11"/>
      <c r="I592" s="11"/>
      <c r="J592" s="107"/>
      <c r="K592" s="1"/>
      <c r="L592" s="1"/>
      <c r="M592" s="1"/>
      <c r="N592" s="11"/>
      <c r="O592" s="1"/>
      <c r="P592" s="1"/>
      <c r="Q592" s="4"/>
      <c r="R592" s="4"/>
      <c r="S592" s="4"/>
      <c r="T592" s="11"/>
      <c r="U592" s="11"/>
      <c r="V592" s="11"/>
      <c r="Y592" s="109"/>
      <c r="Z592" s="109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s="31" customFormat="1" x14ac:dyDescent="0.2">
      <c r="A593" s="6"/>
      <c r="B593" s="1"/>
      <c r="C593" s="1"/>
      <c r="D593" s="4"/>
      <c r="E593" s="11"/>
      <c r="F593" s="11"/>
      <c r="G593" s="11"/>
      <c r="H593" s="11"/>
      <c r="I593" s="11"/>
      <c r="J593" s="107"/>
      <c r="K593" s="1"/>
      <c r="L593" s="1"/>
      <c r="M593" s="1"/>
      <c r="N593" s="11"/>
      <c r="O593" s="1"/>
      <c r="P593" s="1"/>
      <c r="Q593" s="4"/>
      <c r="R593" s="4"/>
      <c r="S593" s="4"/>
      <c r="T593" s="11"/>
      <c r="U593" s="11"/>
      <c r="V593" s="11"/>
      <c r="Y593" s="109"/>
      <c r="Z593" s="109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s="31" customFormat="1" x14ac:dyDescent="0.2">
      <c r="A594" s="6"/>
      <c r="B594" s="1"/>
      <c r="C594" s="1"/>
      <c r="D594" s="4"/>
      <c r="E594" s="11"/>
      <c r="F594" s="11"/>
      <c r="G594" s="11"/>
      <c r="H594" s="11"/>
      <c r="I594" s="11"/>
      <c r="J594" s="107"/>
      <c r="K594" s="1"/>
      <c r="L594" s="1"/>
      <c r="M594" s="1"/>
      <c r="N594" s="11"/>
      <c r="O594" s="1"/>
      <c r="P594" s="1"/>
      <c r="Q594" s="4"/>
      <c r="R594" s="4"/>
      <c r="S594" s="4"/>
      <c r="T594" s="11"/>
      <c r="U594" s="11"/>
      <c r="V594" s="11"/>
      <c r="Y594" s="109"/>
      <c r="Z594" s="109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1:44" s="31" customFormat="1" x14ac:dyDescent="0.2">
      <c r="A595" s="6"/>
      <c r="B595" s="1"/>
      <c r="C595" s="1"/>
      <c r="D595" s="4"/>
      <c r="E595" s="11"/>
      <c r="F595" s="11"/>
      <c r="G595" s="11"/>
      <c r="H595" s="11"/>
      <c r="I595" s="11"/>
      <c r="J595" s="107"/>
      <c r="K595" s="1"/>
      <c r="L595" s="1"/>
      <c r="M595" s="1"/>
      <c r="N595" s="11"/>
      <c r="O595" s="1"/>
      <c r="P595" s="1"/>
      <c r="Q595" s="4"/>
      <c r="R595" s="4"/>
      <c r="S595" s="4"/>
      <c r="T595" s="11"/>
      <c r="U595" s="11"/>
      <c r="V595" s="11"/>
      <c r="Y595" s="109"/>
      <c r="Z595" s="109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1:44" s="31" customFormat="1" x14ac:dyDescent="0.2">
      <c r="A596" s="6"/>
      <c r="B596" s="1"/>
      <c r="C596" s="1"/>
      <c r="D596" s="4"/>
      <c r="E596" s="11"/>
      <c r="F596" s="11"/>
      <c r="G596" s="11"/>
      <c r="H596" s="11"/>
      <c r="I596" s="11"/>
      <c r="J596" s="107"/>
      <c r="K596" s="1"/>
      <c r="L596" s="1"/>
      <c r="M596" s="1"/>
      <c r="N596" s="11"/>
      <c r="O596" s="1"/>
      <c r="P596" s="1"/>
      <c r="Q596" s="4"/>
      <c r="R596" s="4"/>
      <c r="S596" s="4"/>
      <c r="T596" s="11"/>
      <c r="U596" s="11"/>
      <c r="V596" s="11"/>
      <c r="Y596" s="109"/>
      <c r="Z596" s="109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1:44" s="31" customFormat="1" x14ac:dyDescent="0.2">
      <c r="A597" s="6"/>
      <c r="B597" s="1"/>
      <c r="C597" s="1"/>
      <c r="D597" s="4"/>
      <c r="E597" s="11"/>
      <c r="F597" s="11"/>
      <c r="G597" s="11"/>
      <c r="H597" s="11"/>
      <c r="I597" s="11"/>
      <c r="J597" s="107"/>
      <c r="K597" s="1"/>
      <c r="L597" s="1"/>
      <c r="M597" s="1"/>
      <c r="N597" s="11"/>
      <c r="O597" s="1"/>
      <c r="P597" s="1"/>
      <c r="Q597" s="4"/>
      <c r="R597" s="4"/>
      <c r="S597" s="4"/>
      <c r="T597" s="11"/>
      <c r="U597" s="11"/>
      <c r="V597" s="11"/>
      <c r="Y597" s="109"/>
      <c r="Z597" s="109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1:44" s="31" customFormat="1" x14ac:dyDescent="0.2">
      <c r="A598" s="6"/>
      <c r="B598" s="1"/>
      <c r="C598" s="1"/>
      <c r="D598" s="4"/>
      <c r="E598" s="11"/>
      <c r="F598" s="11"/>
      <c r="G598" s="11"/>
      <c r="H598" s="11"/>
      <c r="I598" s="11"/>
      <c r="J598" s="107"/>
      <c r="K598" s="1"/>
      <c r="L598" s="1"/>
      <c r="M598" s="1"/>
      <c r="N598" s="11"/>
      <c r="O598" s="1"/>
      <c r="P598" s="1"/>
      <c r="Q598" s="4"/>
      <c r="R598" s="4"/>
      <c r="S598" s="4"/>
      <c r="T598" s="11"/>
      <c r="U598" s="11"/>
      <c r="V598" s="11"/>
      <c r="Y598" s="109"/>
      <c r="Z598" s="109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1:44" s="31" customFormat="1" x14ac:dyDescent="0.2">
      <c r="A599" s="6"/>
      <c r="B599" s="1"/>
      <c r="C599" s="1"/>
      <c r="D599" s="4"/>
      <c r="E599" s="11"/>
      <c r="F599" s="11"/>
      <c r="G599" s="11"/>
      <c r="H599" s="11"/>
      <c r="I599" s="11"/>
      <c r="J599" s="107"/>
      <c r="K599" s="1"/>
      <c r="L599" s="1"/>
      <c r="M599" s="1"/>
      <c r="N599" s="11"/>
      <c r="O599" s="1"/>
      <c r="P599" s="1"/>
      <c r="Q599" s="4"/>
      <c r="R599" s="4"/>
      <c r="S599" s="4"/>
      <c r="T599" s="11"/>
      <c r="U599" s="11"/>
      <c r="V599" s="11"/>
      <c r="Y599" s="109"/>
      <c r="Z599" s="109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1:44" s="31" customFormat="1" x14ac:dyDescent="0.2">
      <c r="A600" s="6"/>
      <c r="B600" s="1"/>
      <c r="C600" s="1"/>
      <c r="D600" s="4"/>
      <c r="E600" s="11"/>
      <c r="F600" s="11"/>
      <c r="G600" s="11"/>
      <c r="H600" s="11"/>
      <c r="I600" s="11"/>
      <c r="J600" s="107"/>
      <c r="K600" s="1"/>
      <c r="L600" s="1"/>
      <c r="M600" s="1"/>
      <c r="N600" s="11"/>
      <c r="O600" s="1"/>
      <c r="P600" s="1"/>
      <c r="Q600" s="4"/>
      <c r="R600" s="4"/>
      <c r="S600" s="4"/>
      <c r="T600" s="11"/>
      <c r="U600" s="11"/>
      <c r="V600" s="11"/>
      <c r="Y600" s="109"/>
      <c r="Z600" s="109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s="31" customFormat="1" x14ac:dyDescent="0.2">
      <c r="A601" s="6"/>
      <c r="B601" s="1"/>
      <c r="C601" s="1"/>
      <c r="D601" s="4"/>
      <c r="E601" s="11"/>
      <c r="F601" s="11"/>
      <c r="G601" s="11"/>
      <c r="H601" s="11"/>
      <c r="I601" s="11"/>
      <c r="J601" s="107"/>
      <c r="K601" s="1"/>
      <c r="L601" s="1"/>
      <c r="M601" s="1"/>
      <c r="N601" s="11"/>
      <c r="O601" s="1"/>
      <c r="P601" s="1"/>
      <c r="Q601" s="4"/>
      <c r="R601" s="4"/>
      <c r="S601" s="4"/>
      <c r="T601" s="11"/>
      <c r="U601" s="11"/>
      <c r="V601" s="11"/>
      <c r="Y601" s="109"/>
      <c r="Z601" s="109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s="31" customFormat="1" x14ac:dyDescent="0.2">
      <c r="A602" s="6"/>
      <c r="B602" s="1"/>
      <c r="C602" s="1"/>
      <c r="D602" s="4"/>
      <c r="E602" s="11"/>
      <c r="F602" s="11"/>
      <c r="G602" s="11"/>
      <c r="H602" s="11"/>
      <c r="I602" s="11"/>
      <c r="J602" s="107"/>
      <c r="K602" s="1"/>
      <c r="L602" s="1"/>
      <c r="M602" s="1"/>
      <c r="N602" s="11"/>
      <c r="O602" s="1"/>
      <c r="P602" s="1"/>
      <c r="Q602" s="4"/>
      <c r="R602" s="4"/>
      <c r="S602" s="4"/>
      <c r="T602" s="11"/>
      <c r="U602" s="11"/>
      <c r="V602" s="11"/>
      <c r="Y602" s="109"/>
      <c r="Z602" s="109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1:44" s="31" customFormat="1" x14ac:dyDescent="0.2">
      <c r="A603" s="6"/>
      <c r="B603" s="1"/>
      <c r="C603" s="1"/>
      <c r="D603" s="4"/>
      <c r="E603" s="11"/>
      <c r="F603" s="11"/>
      <c r="G603" s="11"/>
      <c r="H603" s="11"/>
      <c r="I603" s="11"/>
      <c r="J603" s="107"/>
      <c r="K603" s="1"/>
      <c r="L603" s="1"/>
      <c r="M603" s="1"/>
      <c r="N603" s="11"/>
      <c r="O603" s="1"/>
      <c r="P603" s="1"/>
      <c r="Q603" s="4"/>
      <c r="R603" s="4"/>
      <c r="S603" s="4"/>
      <c r="T603" s="11"/>
      <c r="U603" s="11"/>
      <c r="V603" s="11"/>
      <c r="Y603" s="109"/>
      <c r="Z603" s="109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1:44" s="31" customFormat="1" x14ac:dyDescent="0.2">
      <c r="A604" s="6"/>
      <c r="B604" s="1"/>
      <c r="C604" s="1"/>
      <c r="D604" s="4"/>
      <c r="E604" s="11"/>
      <c r="F604" s="11"/>
      <c r="G604" s="11"/>
      <c r="H604" s="11"/>
      <c r="I604" s="11"/>
      <c r="J604" s="107"/>
      <c r="K604" s="1"/>
      <c r="L604" s="1"/>
      <c r="M604" s="1"/>
      <c r="N604" s="11"/>
      <c r="O604" s="1"/>
      <c r="P604" s="1"/>
      <c r="Q604" s="4"/>
      <c r="R604" s="4"/>
      <c r="S604" s="4"/>
      <c r="T604" s="11"/>
      <c r="U604" s="11"/>
      <c r="V604" s="11"/>
      <c r="Y604" s="109"/>
      <c r="Z604" s="109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1:44" s="31" customFormat="1" x14ac:dyDescent="0.2">
      <c r="A605" s="6"/>
      <c r="B605" s="1"/>
      <c r="C605" s="1"/>
      <c r="D605" s="4"/>
      <c r="E605" s="11"/>
      <c r="F605" s="11"/>
      <c r="G605" s="11"/>
      <c r="H605" s="11"/>
      <c r="I605" s="11"/>
      <c r="J605" s="107"/>
      <c r="K605" s="1"/>
      <c r="L605" s="1"/>
      <c r="M605" s="1"/>
      <c r="N605" s="11"/>
      <c r="O605" s="1"/>
      <c r="P605" s="1"/>
      <c r="Q605" s="4"/>
      <c r="R605" s="4"/>
      <c r="S605" s="4"/>
      <c r="T605" s="11"/>
      <c r="U605" s="11"/>
      <c r="V605" s="11"/>
      <c r="Y605" s="109"/>
      <c r="Z605" s="109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1:44" s="31" customFormat="1" x14ac:dyDescent="0.2">
      <c r="A606" s="6"/>
      <c r="B606" s="1"/>
      <c r="C606" s="1"/>
      <c r="D606" s="4"/>
      <c r="E606" s="11"/>
      <c r="F606" s="11"/>
      <c r="G606" s="11"/>
      <c r="H606" s="11"/>
      <c r="I606" s="11"/>
      <c r="J606" s="107"/>
      <c r="K606" s="1"/>
      <c r="L606" s="1"/>
      <c r="M606" s="1"/>
      <c r="N606" s="11"/>
      <c r="O606" s="1"/>
      <c r="P606" s="1"/>
      <c r="Q606" s="4"/>
      <c r="R606" s="4"/>
      <c r="S606" s="4"/>
      <c r="T606" s="11"/>
      <c r="U606" s="11"/>
      <c r="V606" s="11"/>
      <c r="Y606" s="109"/>
      <c r="Z606" s="109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1:44" s="31" customFormat="1" x14ac:dyDescent="0.2">
      <c r="A607" s="6"/>
      <c r="B607" s="1"/>
      <c r="C607" s="1"/>
      <c r="D607" s="4"/>
      <c r="E607" s="11"/>
      <c r="F607" s="11"/>
      <c r="G607" s="11"/>
      <c r="H607" s="11"/>
      <c r="I607" s="11"/>
      <c r="J607" s="107"/>
      <c r="K607" s="1"/>
      <c r="L607" s="1"/>
      <c r="M607" s="1"/>
      <c r="N607" s="11"/>
      <c r="O607" s="1"/>
      <c r="P607" s="1"/>
      <c r="Q607" s="4"/>
      <c r="R607" s="4"/>
      <c r="S607" s="4"/>
      <c r="T607" s="11"/>
      <c r="U607" s="11"/>
      <c r="V607" s="11"/>
      <c r="Y607" s="109"/>
      <c r="Z607" s="109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1:44" s="31" customFormat="1" x14ac:dyDescent="0.2">
      <c r="A608" s="6"/>
      <c r="B608" s="1"/>
      <c r="C608" s="1"/>
      <c r="D608" s="4"/>
      <c r="E608" s="11"/>
      <c r="F608" s="11"/>
      <c r="G608" s="11"/>
      <c r="H608" s="11"/>
      <c r="I608" s="11"/>
      <c r="J608" s="107"/>
      <c r="K608" s="1"/>
      <c r="L608" s="1"/>
      <c r="M608" s="1"/>
      <c r="N608" s="11"/>
      <c r="O608" s="1"/>
      <c r="P608" s="1"/>
      <c r="Q608" s="4"/>
      <c r="R608" s="4"/>
      <c r="S608" s="4"/>
      <c r="T608" s="11"/>
      <c r="U608" s="11"/>
      <c r="V608" s="11"/>
      <c r="Y608" s="109"/>
      <c r="Z608" s="109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1:44" s="31" customFormat="1" x14ac:dyDescent="0.2">
      <c r="A609" s="6"/>
      <c r="B609" s="1"/>
      <c r="C609" s="1"/>
      <c r="D609" s="4"/>
      <c r="E609" s="11"/>
      <c r="F609" s="11"/>
      <c r="G609" s="11"/>
      <c r="H609" s="11"/>
      <c r="I609" s="11"/>
      <c r="J609" s="107"/>
      <c r="K609" s="1"/>
      <c r="L609" s="1"/>
      <c r="M609" s="1"/>
      <c r="N609" s="11"/>
      <c r="O609" s="1"/>
      <c r="P609" s="1"/>
      <c r="Q609" s="4"/>
      <c r="R609" s="4"/>
      <c r="S609" s="4"/>
      <c r="T609" s="11"/>
      <c r="U609" s="11"/>
      <c r="V609" s="11"/>
      <c r="Y609" s="109"/>
      <c r="Z609" s="109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1:44" s="31" customFormat="1" x14ac:dyDescent="0.2">
      <c r="A610" s="6"/>
      <c r="B610" s="1"/>
      <c r="C610" s="1"/>
      <c r="D610" s="4"/>
      <c r="E610" s="11"/>
      <c r="F610" s="11"/>
      <c r="G610" s="11"/>
      <c r="H610" s="11"/>
      <c r="I610" s="11"/>
      <c r="J610" s="107"/>
      <c r="K610" s="1"/>
      <c r="L610" s="1"/>
      <c r="M610" s="1"/>
      <c r="N610" s="11"/>
      <c r="O610" s="1"/>
      <c r="P610" s="1"/>
      <c r="Q610" s="4"/>
      <c r="R610" s="4"/>
      <c r="S610" s="4"/>
      <c r="T610" s="11"/>
      <c r="U610" s="11"/>
      <c r="V610" s="11"/>
      <c r="Y610" s="109"/>
      <c r="Z610" s="109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1:44" s="31" customFormat="1" x14ac:dyDescent="0.2">
      <c r="A611" s="6"/>
      <c r="B611" s="1"/>
      <c r="C611" s="1"/>
      <c r="D611" s="4"/>
      <c r="E611" s="11"/>
      <c r="F611" s="11"/>
      <c r="G611" s="11"/>
      <c r="H611" s="11"/>
      <c r="I611" s="11"/>
      <c r="J611" s="107"/>
      <c r="K611" s="1"/>
      <c r="L611" s="1"/>
      <c r="M611" s="1"/>
      <c r="N611" s="11"/>
      <c r="O611" s="1"/>
      <c r="P611" s="1"/>
      <c r="Q611" s="4"/>
      <c r="R611" s="4"/>
      <c r="S611" s="4"/>
      <c r="T611" s="11"/>
      <c r="U611" s="11"/>
      <c r="V611" s="11"/>
      <c r="Y611" s="109"/>
      <c r="Z611" s="109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1:44" s="31" customFormat="1" x14ac:dyDescent="0.2">
      <c r="A612" s="6"/>
      <c r="B612" s="1"/>
      <c r="C612" s="1"/>
      <c r="D612" s="4"/>
      <c r="E612" s="11"/>
      <c r="F612" s="11"/>
      <c r="G612" s="11"/>
      <c r="H612" s="11"/>
      <c r="I612" s="11"/>
      <c r="J612" s="107"/>
      <c r="K612" s="1"/>
      <c r="L612" s="1"/>
      <c r="M612" s="1"/>
      <c r="N612" s="11"/>
      <c r="O612" s="1"/>
      <c r="P612" s="1"/>
      <c r="Q612" s="4"/>
      <c r="R612" s="4"/>
      <c r="S612" s="4"/>
      <c r="T612" s="11"/>
      <c r="U612" s="11"/>
      <c r="V612" s="11"/>
      <c r="Y612" s="109"/>
      <c r="Z612" s="109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1:44" s="31" customFormat="1" x14ac:dyDescent="0.2">
      <c r="A613" s="6"/>
      <c r="B613" s="1"/>
      <c r="C613" s="1"/>
      <c r="D613" s="4"/>
      <c r="E613" s="11"/>
      <c r="F613" s="11"/>
      <c r="G613" s="11"/>
      <c r="H613" s="11"/>
      <c r="I613" s="11"/>
      <c r="J613" s="107"/>
      <c r="K613" s="1"/>
      <c r="L613" s="1"/>
      <c r="M613" s="1"/>
      <c r="N613" s="11"/>
      <c r="O613" s="1"/>
      <c r="P613" s="1"/>
      <c r="Q613" s="4"/>
      <c r="R613" s="4"/>
      <c r="S613" s="4"/>
      <c r="T613" s="11"/>
      <c r="U613" s="11"/>
      <c r="V613" s="11"/>
      <c r="Y613" s="109"/>
      <c r="Z613" s="109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1:44" s="31" customFormat="1" x14ac:dyDescent="0.2">
      <c r="A614" s="6"/>
      <c r="B614" s="1"/>
      <c r="C614" s="1"/>
      <c r="D614" s="4"/>
      <c r="E614" s="11"/>
      <c r="F614" s="11"/>
      <c r="G614" s="11"/>
      <c r="H614" s="11"/>
      <c r="I614" s="11"/>
      <c r="J614" s="107"/>
      <c r="K614" s="1"/>
      <c r="L614" s="1"/>
      <c r="M614" s="1"/>
      <c r="N614" s="11"/>
      <c r="O614" s="1"/>
      <c r="P614" s="1"/>
      <c r="Q614" s="4"/>
      <c r="R614" s="4"/>
      <c r="S614" s="4"/>
      <c r="T614" s="11"/>
      <c r="U614" s="11"/>
      <c r="V614" s="11"/>
      <c r="Y614" s="109"/>
      <c r="Z614" s="109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1:44" s="31" customFormat="1" x14ac:dyDescent="0.2">
      <c r="A615" s="6"/>
      <c r="B615" s="1"/>
      <c r="C615" s="1"/>
      <c r="D615" s="4"/>
      <c r="E615" s="11"/>
      <c r="F615" s="11"/>
      <c r="G615" s="11"/>
      <c r="H615" s="11"/>
      <c r="I615" s="11"/>
      <c r="J615" s="107"/>
      <c r="K615" s="1"/>
      <c r="L615" s="1"/>
      <c r="M615" s="1"/>
      <c r="N615" s="11"/>
      <c r="O615" s="1"/>
      <c r="P615" s="1"/>
      <c r="Q615" s="4"/>
      <c r="R615" s="4"/>
      <c r="S615" s="4"/>
      <c r="T615" s="11"/>
      <c r="U615" s="11"/>
      <c r="V615" s="11"/>
      <c r="Y615" s="109"/>
      <c r="Z615" s="109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1:44" s="31" customFormat="1" x14ac:dyDescent="0.2">
      <c r="A616" s="6"/>
      <c r="B616" s="1"/>
      <c r="C616" s="1"/>
      <c r="D616" s="4"/>
      <c r="E616" s="11"/>
      <c r="F616" s="11"/>
      <c r="G616" s="11"/>
      <c r="H616" s="11"/>
      <c r="I616" s="11"/>
      <c r="J616" s="107"/>
      <c r="K616" s="1"/>
      <c r="L616" s="1"/>
      <c r="M616" s="1"/>
      <c r="N616" s="11"/>
      <c r="O616" s="1"/>
      <c r="P616" s="1"/>
      <c r="Q616" s="4"/>
      <c r="R616" s="4"/>
      <c r="S616" s="4"/>
      <c r="T616" s="11"/>
      <c r="U616" s="11"/>
      <c r="V616" s="11"/>
      <c r="Y616" s="109"/>
      <c r="Z616" s="109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1:44" s="31" customFormat="1" x14ac:dyDescent="0.2">
      <c r="A617" s="6"/>
      <c r="B617" s="1"/>
      <c r="C617" s="1"/>
      <c r="D617" s="4"/>
      <c r="E617" s="11"/>
      <c r="F617" s="11"/>
      <c r="G617" s="11"/>
      <c r="H617" s="11"/>
      <c r="I617" s="11"/>
      <c r="J617" s="107"/>
      <c r="K617" s="1"/>
      <c r="L617" s="1"/>
      <c r="M617" s="1"/>
      <c r="N617" s="11"/>
      <c r="O617" s="1"/>
      <c r="P617" s="1"/>
      <c r="Q617" s="4"/>
      <c r="R617" s="4"/>
      <c r="S617" s="4"/>
      <c r="T617" s="11"/>
      <c r="U617" s="11"/>
      <c r="V617" s="11"/>
      <c r="Y617" s="109"/>
      <c r="Z617" s="109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1:44" s="31" customFormat="1" x14ac:dyDescent="0.2">
      <c r="A618" s="6"/>
      <c r="B618" s="1"/>
      <c r="C618" s="1"/>
      <c r="D618" s="4"/>
      <c r="E618" s="11"/>
      <c r="F618" s="11"/>
      <c r="G618" s="11"/>
      <c r="H618" s="11"/>
      <c r="I618" s="11"/>
      <c r="J618" s="107"/>
      <c r="K618" s="1"/>
      <c r="L618" s="1"/>
      <c r="M618" s="1"/>
      <c r="N618" s="11"/>
      <c r="O618" s="1"/>
      <c r="P618" s="1"/>
      <c r="Q618" s="4"/>
      <c r="R618" s="4"/>
      <c r="S618" s="4"/>
      <c r="T618" s="11"/>
      <c r="U618" s="11"/>
      <c r="V618" s="11"/>
      <c r="Y618" s="109"/>
      <c r="Z618" s="109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1:44" s="31" customFormat="1" x14ac:dyDescent="0.2">
      <c r="A619" s="6"/>
      <c r="B619" s="1"/>
      <c r="C619" s="1"/>
      <c r="D619" s="4"/>
      <c r="E619" s="11"/>
      <c r="F619" s="11"/>
      <c r="G619" s="11"/>
      <c r="H619" s="11"/>
      <c r="I619" s="11"/>
      <c r="J619" s="107"/>
      <c r="K619" s="1"/>
      <c r="L619" s="1"/>
      <c r="M619" s="1"/>
      <c r="N619" s="11"/>
      <c r="O619" s="1"/>
      <c r="P619" s="1"/>
      <c r="Q619" s="4"/>
      <c r="R619" s="4"/>
      <c r="S619" s="4"/>
      <c r="T619" s="11"/>
      <c r="U619" s="11"/>
      <c r="V619" s="11"/>
      <c r="Y619" s="109"/>
      <c r="Z619" s="109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1:44" s="31" customFormat="1" x14ac:dyDescent="0.2">
      <c r="A620" s="6"/>
      <c r="B620" s="1"/>
      <c r="C620" s="1"/>
      <c r="D620" s="4"/>
      <c r="E620" s="11"/>
      <c r="F620" s="11"/>
      <c r="G620" s="11"/>
      <c r="H620" s="11"/>
      <c r="I620" s="11"/>
      <c r="J620" s="107"/>
      <c r="K620" s="1"/>
      <c r="L620" s="1"/>
      <c r="M620" s="1"/>
      <c r="N620" s="11"/>
      <c r="O620" s="1"/>
      <c r="P620" s="1"/>
      <c r="Q620" s="4"/>
      <c r="R620" s="4"/>
      <c r="S620" s="4"/>
      <c r="T620" s="11"/>
      <c r="U620" s="11"/>
      <c r="V620" s="11"/>
      <c r="Y620" s="109"/>
      <c r="Z620" s="109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1:44" s="31" customFormat="1" x14ac:dyDescent="0.2">
      <c r="A621" s="6"/>
      <c r="B621" s="1"/>
      <c r="C621" s="1"/>
      <c r="D621" s="4"/>
      <c r="E621" s="11"/>
      <c r="F621" s="11"/>
      <c r="G621" s="11"/>
      <c r="H621" s="11"/>
      <c r="I621" s="11"/>
      <c r="J621" s="107"/>
      <c r="K621" s="1"/>
      <c r="L621" s="1"/>
      <c r="M621" s="1"/>
      <c r="N621" s="11"/>
      <c r="O621" s="1"/>
      <c r="P621" s="1"/>
      <c r="Q621" s="4"/>
      <c r="R621" s="4"/>
      <c r="S621" s="4"/>
      <c r="T621" s="11"/>
      <c r="U621" s="11"/>
      <c r="V621" s="11"/>
      <c r="Y621" s="109"/>
      <c r="Z621" s="109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1:44" s="31" customFormat="1" x14ac:dyDescent="0.2">
      <c r="A622" s="6"/>
      <c r="B622" s="1"/>
      <c r="C622" s="1"/>
      <c r="D622" s="4"/>
      <c r="E622" s="11"/>
      <c r="F622" s="11"/>
      <c r="G622" s="11"/>
      <c r="H622" s="11"/>
      <c r="I622" s="11"/>
      <c r="J622" s="107"/>
      <c r="K622" s="1"/>
      <c r="L622" s="1"/>
      <c r="M622" s="1"/>
      <c r="N622" s="11"/>
      <c r="O622" s="1"/>
      <c r="P622" s="1"/>
      <c r="Q622" s="4"/>
      <c r="R622" s="4"/>
      <c r="S622" s="4"/>
      <c r="T622" s="11"/>
      <c r="U622" s="11"/>
      <c r="V622" s="11"/>
      <c r="Y622" s="109"/>
      <c r="Z622" s="109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1:44" s="31" customFormat="1" x14ac:dyDescent="0.2">
      <c r="A623" s="6"/>
      <c r="B623" s="1"/>
      <c r="C623" s="1"/>
      <c r="D623" s="4"/>
      <c r="E623" s="11"/>
      <c r="F623" s="11"/>
      <c r="G623" s="11"/>
      <c r="H623" s="11"/>
      <c r="I623" s="11"/>
      <c r="J623" s="107"/>
      <c r="K623" s="1"/>
      <c r="L623" s="1"/>
      <c r="M623" s="1"/>
      <c r="N623" s="11"/>
      <c r="O623" s="1"/>
      <c r="P623" s="1"/>
      <c r="Q623" s="4"/>
      <c r="R623" s="4"/>
      <c r="S623" s="4"/>
      <c r="T623" s="11"/>
      <c r="U623" s="11"/>
      <c r="V623" s="11"/>
      <c r="Y623" s="109"/>
      <c r="Z623" s="109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1:44" s="31" customFormat="1" x14ac:dyDescent="0.2">
      <c r="A624" s="6"/>
      <c r="B624" s="1"/>
      <c r="C624" s="1"/>
      <c r="D624" s="4"/>
      <c r="E624" s="11"/>
      <c r="F624" s="11"/>
      <c r="G624" s="11"/>
      <c r="H624" s="11"/>
      <c r="I624" s="11"/>
      <c r="J624" s="107"/>
      <c r="K624" s="1"/>
      <c r="L624" s="1"/>
      <c r="M624" s="1"/>
      <c r="N624" s="11"/>
      <c r="O624" s="1"/>
      <c r="P624" s="1"/>
      <c r="Q624" s="4"/>
      <c r="R624" s="4"/>
      <c r="S624" s="4"/>
      <c r="T624" s="11"/>
      <c r="U624" s="11"/>
      <c r="V624" s="11"/>
      <c r="Y624" s="109"/>
      <c r="Z624" s="109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1:44" s="31" customFormat="1" x14ac:dyDescent="0.2">
      <c r="A625" s="6"/>
      <c r="B625" s="1"/>
      <c r="C625" s="1"/>
      <c r="D625" s="4"/>
      <c r="E625" s="11"/>
      <c r="F625" s="11"/>
      <c r="G625" s="11"/>
      <c r="H625" s="11"/>
      <c r="I625" s="11"/>
      <c r="J625" s="107"/>
      <c r="K625" s="1"/>
      <c r="L625" s="1"/>
      <c r="M625" s="1"/>
      <c r="N625" s="11"/>
      <c r="O625" s="1"/>
      <c r="P625" s="1"/>
      <c r="Q625" s="4"/>
      <c r="R625" s="4"/>
      <c r="S625" s="4"/>
      <c r="T625" s="11"/>
      <c r="U625" s="11"/>
      <c r="V625" s="11"/>
      <c r="Y625" s="109"/>
      <c r="Z625" s="109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1:44" s="31" customFormat="1" x14ac:dyDescent="0.2">
      <c r="A626" s="6"/>
      <c r="B626" s="1"/>
      <c r="C626" s="1"/>
      <c r="D626" s="4"/>
      <c r="E626" s="11"/>
      <c r="F626" s="11"/>
      <c r="G626" s="11"/>
      <c r="H626" s="11"/>
      <c r="I626" s="11"/>
      <c r="J626" s="107"/>
      <c r="K626" s="1"/>
      <c r="L626" s="1"/>
      <c r="M626" s="1"/>
      <c r="N626" s="11"/>
      <c r="O626" s="1"/>
      <c r="P626" s="1"/>
      <c r="Q626" s="4"/>
      <c r="R626" s="4"/>
      <c r="S626" s="4"/>
      <c r="T626" s="11"/>
      <c r="U626" s="11"/>
      <c r="V626" s="11"/>
      <c r="Y626" s="109"/>
      <c r="Z626" s="109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1:44" s="31" customFormat="1" x14ac:dyDescent="0.2">
      <c r="A627" s="6"/>
      <c r="B627" s="1"/>
      <c r="C627" s="1"/>
      <c r="D627" s="4"/>
      <c r="E627" s="11"/>
      <c r="F627" s="11"/>
      <c r="G627" s="11"/>
      <c r="H627" s="11"/>
      <c r="I627" s="11"/>
      <c r="J627" s="107"/>
      <c r="K627" s="1"/>
      <c r="L627" s="1"/>
      <c r="M627" s="1"/>
      <c r="N627" s="11"/>
      <c r="O627" s="1"/>
      <c r="P627" s="1"/>
      <c r="Q627" s="4"/>
      <c r="R627" s="4"/>
      <c r="S627" s="4"/>
      <c r="T627" s="11"/>
      <c r="U627" s="11"/>
      <c r="V627" s="11"/>
      <c r="Y627" s="109"/>
      <c r="Z627" s="109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1:44" s="31" customFormat="1" x14ac:dyDescent="0.2">
      <c r="A628" s="6"/>
      <c r="B628" s="1"/>
      <c r="C628" s="1"/>
      <c r="D628" s="4"/>
      <c r="E628" s="11"/>
      <c r="F628" s="11"/>
      <c r="G628" s="11"/>
      <c r="H628" s="11"/>
      <c r="I628" s="11"/>
      <c r="J628" s="107"/>
      <c r="K628" s="1"/>
      <c r="L628" s="1"/>
      <c r="M628" s="1"/>
      <c r="N628" s="11"/>
      <c r="O628" s="1"/>
      <c r="P628" s="1"/>
      <c r="Q628" s="4"/>
      <c r="R628" s="4"/>
      <c r="S628" s="4"/>
      <c r="T628" s="11"/>
      <c r="U628" s="11"/>
      <c r="V628" s="11"/>
      <c r="Y628" s="109"/>
      <c r="Z628" s="109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1:44" s="31" customFormat="1" x14ac:dyDescent="0.2">
      <c r="A629" s="6"/>
      <c r="B629" s="1"/>
      <c r="C629" s="1"/>
      <c r="D629" s="4"/>
      <c r="E629" s="11"/>
      <c r="F629" s="11"/>
      <c r="G629" s="11"/>
      <c r="H629" s="11"/>
      <c r="I629" s="11"/>
      <c r="J629" s="107"/>
      <c r="K629" s="1"/>
      <c r="L629" s="1"/>
      <c r="M629" s="1"/>
      <c r="N629" s="11"/>
      <c r="O629" s="1"/>
      <c r="P629" s="1"/>
      <c r="Q629" s="4"/>
      <c r="R629" s="4"/>
      <c r="S629" s="4"/>
      <c r="T629" s="11"/>
      <c r="U629" s="11"/>
      <c r="V629" s="11"/>
      <c r="Y629" s="109"/>
      <c r="Z629" s="109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1:44" s="31" customFormat="1" x14ac:dyDescent="0.2">
      <c r="A630" s="6"/>
      <c r="B630" s="1"/>
      <c r="C630" s="1"/>
      <c r="D630" s="4"/>
      <c r="E630" s="11"/>
      <c r="F630" s="11"/>
      <c r="G630" s="11"/>
      <c r="H630" s="11"/>
      <c r="I630" s="11"/>
      <c r="J630" s="107"/>
      <c r="K630" s="1"/>
      <c r="L630" s="1"/>
      <c r="M630" s="1"/>
      <c r="N630" s="11"/>
      <c r="O630" s="1"/>
      <c r="P630" s="1"/>
      <c r="Q630" s="4"/>
      <c r="R630" s="4"/>
      <c r="S630" s="4"/>
      <c r="T630" s="11"/>
      <c r="U630" s="11"/>
      <c r="V630" s="11"/>
      <c r="Y630" s="109"/>
      <c r="Z630" s="109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1:44" s="31" customFormat="1" x14ac:dyDescent="0.2">
      <c r="A631" s="6"/>
      <c r="B631" s="1"/>
      <c r="C631" s="1"/>
      <c r="D631" s="4"/>
      <c r="E631" s="11"/>
      <c r="F631" s="11"/>
      <c r="G631" s="11"/>
      <c r="H631" s="11"/>
      <c r="I631" s="11"/>
      <c r="J631" s="107"/>
      <c r="K631" s="1"/>
      <c r="L631" s="1"/>
      <c r="M631" s="1"/>
      <c r="N631" s="11"/>
      <c r="O631" s="1"/>
      <c r="P631" s="1"/>
      <c r="Q631" s="4"/>
      <c r="R631" s="4"/>
      <c r="S631" s="4"/>
      <c r="T631" s="11"/>
      <c r="U631" s="11"/>
      <c r="V631" s="11"/>
      <c r="Y631" s="109"/>
      <c r="Z631" s="109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1:44" s="31" customFormat="1" x14ac:dyDescent="0.2">
      <c r="A632" s="6"/>
      <c r="B632" s="1"/>
      <c r="C632" s="1"/>
      <c r="D632" s="4"/>
      <c r="E632" s="11"/>
      <c r="F632" s="11"/>
      <c r="G632" s="11"/>
      <c r="H632" s="11"/>
      <c r="I632" s="11"/>
      <c r="J632" s="107"/>
      <c r="K632" s="1"/>
      <c r="L632" s="1"/>
      <c r="M632" s="1"/>
      <c r="N632" s="11"/>
      <c r="O632" s="1"/>
      <c r="P632" s="1"/>
      <c r="Q632" s="4"/>
      <c r="R632" s="4"/>
      <c r="S632" s="4"/>
      <c r="T632" s="11"/>
      <c r="U632" s="11"/>
      <c r="V632" s="11"/>
      <c r="Y632" s="109"/>
      <c r="Z632" s="109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1:44" s="31" customFormat="1" x14ac:dyDescent="0.2">
      <c r="A633" s="6"/>
      <c r="B633" s="1"/>
      <c r="C633" s="1"/>
      <c r="D633" s="4"/>
      <c r="E633" s="11"/>
      <c r="F633" s="11"/>
      <c r="G633" s="11"/>
      <c r="H633" s="11"/>
      <c r="I633" s="11"/>
      <c r="J633" s="107"/>
      <c r="K633" s="1"/>
      <c r="L633" s="1"/>
      <c r="M633" s="1"/>
      <c r="N633" s="11"/>
      <c r="O633" s="1"/>
      <c r="P633" s="1"/>
      <c r="Q633" s="4"/>
      <c r="R633" s="4"/>
      <c r="S633" s="4"/>
      <c r="T633" s="11"/>
      <c r="U633" s="11"/>
      <c r="V633" s="11"/>
      <c r="Y633" s="109"/>
      <c r="Z633" s="109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1:44" s="31" customFormat="1" x14ac:dyDescent="0.2">
      <c r="A634" s="6"/>
      <c r="B634" s="1"/>
      <c r="C634" s="1"/>
      <c r="D634" s="4"/>
      <c r="E634" s="11"/>
      <c r="F634" s="11"/>
      <c r="G634" s="11"/>
      <c r="H634" s="11"/>
      <c r="I634" s="11"/>
      <c r="J634" s="107"/>
      <c r="K634" s="1"/>
      <c r="L634" s="1"/>
      <c r="M634" s="1"/>
      <c r="N634" s="11"/>
      <c r="O634" s="1"/>
      <c r="P634" s="1"/>
      <c r="Q634" s="4"/>
      <c r="R634" s="4"/>
      <c r="S634" s="4"/>
      <c r="T634" s="11"/>
      <c r="U634" s="11"/>
      <c r="V634" s="11"/>
      <c r="Y634" s="109"/>
      <c r="Z634" s="109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1:44" s="31" customFormat="1" x14ac:dyDescent="0.2">
      <c r="A635" s="6"/>
      <c r="B635" s="1"/>
      <c r="C635" s="1"/>
      <c r="D635" s="4"/>
      <c r="E635" s="11"/>
      <c r="F635" s="11"/>
      <c r="G635" s="11"/>
      <c r="H635" s="11"/>
      <c r="I635" s="11"/>
      <c r="J635" s="107"/>
      <c r="K635" s="1"/>
      <c r="L635" s="1"/>
      <c r="M635" s="1"/>
      <c r="N635" s="11"/>
      <c r="O635" s="1"/>
      <c r="P635" s="1"/>
      <c r="Q635" s="4"/>
      <c r="R635" s="4"/>
      <c r="S635" s="4"/>
      <c r="T635" s="11"/>
      <c r="U635" s="11"/>
      <c r="V635" s="11"/>
      <c r="Y635" s="109"/>
      <c r="Z635" s="109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1:44" s="31" customFormat="1" x14ac:dyDescent="0.2">
      <c r="A636" s="6"/>
      <c r="B636" s="1"/>
      <c r="C636" s="1"/>
      <c r="D636" s="4"/>
      <c r="E636" s="11"/>
      <c r="F636" s="11"/>
      <c r="G636" s="11"/>
      <c r="H636" s="11"/>
      <c r="I636" s="11"/>
      <c r="J636" s="107"/>
      <c r="K636" s="1"/>
      <c r="L636" s="1"/>
      <c r="M636" s="1"/>
      <c r="N636" s="11"/>
      <c r="O636" s="1"/>
      <c r="P636" s="1"/>
      <c r="Q636" s="4"/>
      <c r="R636" s="4"/>
      <c r="S636" s="4"/>
      <c r="T636" s="11"/>
      <c r="U636" s="11"/>
      <c r="V636" s="11"/>
      <c r="Y636" s="109"/>
      <c r="Z636" s="109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1:44" s="31" customFormat="1" x14ac:dyDescent="0.2">
      <c r="A637" s="6"/>
      <c r="B637" s="1"/>
      <c r="C637" s="1"/>
      <c r="D637" s="4"/>
      <c r="E637" s="11"/>
      <c r="F637" s="11"/>
      <c r="G637" s="11"/>
      <c r="H637" s="11"/>
      <c r="I637" s="11"/>
      <c r="J637" s="107"/>
      <c r="K637" s="1"/>
      <c r="L637" s="1"/>
      <c r="M637" s="1"/>
      <c r="N637" s="11"/>
      <c r="O637" s="1"/>
      <c r="P637" s="1"/>
      <c r="Q637" s="4"/>
      <c r="R637" s="4"/>
      <c r="S637" s="4"/>
      <c r="T637" s="11"/>
      <c r="U637" s="11"/>
      <c r="V637" s="11"/>
      <c r="Y637" s="109"/>
      <c r="Z637" s="109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1:44" s="31" customFormat="1" x14ac:dyDescent="0.2">
      <c r="A638" s="6"/>
      <c r="B638" s="1"/>
      <c r="C638" s="1"/>
      <c r="D638" s="4"/>
      <c r="E638" s="11"/>
      <c r="F638" s="11"/>
      <c r="G638" s="11"/>
      <c r="H638" s="11"/>
      <c r="I638" s="11"/>
      <c r="J638" s="107"/>
      <c r="K638" s="1"/>
      <c r="L638" s="1"/>
      <c r="M638" s="1"/>
      <c r="N638" s="11"/>
      <c r="O638" s="1"/>
      <c r="P638" s="1"/>
      <c r="Q638" s="4"/>
      <c r="R638" s="4"/>
      <c r="S638" s="4"/>
      <c r="T638" s="11"/>
      <c r="U638" s="11"/>
      <c r="V638" s="11"/>
      <c r="Y638" s="109"/>
      <c r="Z638" s="109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1:44" s="31" customFormat="1" x14ac:dyDescent="0.2">
      <c r="A639" s="6"/>
      <c r="B639" s="1"/>
      <c r="C639" s="1"/>
      <c r="D639" s="4"/>
      <c r="E639" s="11"/>
      <c r="F639" s="11"/>
      <c r="G639" s="11"/>
      <c r="H639" s="11"/>
      <c r="I639" s="11"/>
      <c r="J639" s="107"/>
      <c r="K639" s="1"/>
      <c r="L639" s="1"/>
      <c r="M639" s="1"/>
      <c r="N639" s="11"/>
      <c r="O639" s="1"/>
      <c r="P639" s="1"/>
      <c r="Q639" s="4"/>
      <c r="R639" s="4"/>
      <c r="S639" s="4"/>
      <c r="T639" s="11"/>
      <c r="U639" s="11"/>
      <c r="V639" s="11"/>
      <c r="Y639" s="109"/>
      <c r="Z639" s="109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1:44" s="31" customFormat="1" x14ac:dyDescent="0.2">
      <c r="A640" s="6"/>
      <c r="B640" s="1"/>
      <c r="C640" s="1"/>
      <c r="D640" s="4"/>
      <c r="E640" s="11"/>
      <c r="F640" s="11"/>
      <c r="G640" s="11"/>
      <c r="H640" s="11"/>
      <c r="I640" s="11"/>
      <c r="J640" s="107"/>
      <c r="K640" s="1"/>
      <c r="L640" s="1"/>
      <c r="M640" s="1"/>
      <c r="N640" s="11"/>
      <c r="O640" s="1"/>
      <c r="P640" s="1"/>
      <c r="Q640" s="4"/>
      <c r="R640" s="4"/>
      <c r="S640" s="4"/>
      <c r="T640" s="11"/>
      <c r="U640" s="11"/>
      <c r="V640" s="11"/>
      <c r="Y640" s="109"/>
      <c r="Z640" s="109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1:44" s="31" customFormat="1" x14ac:dyDescent="0.2">
      <c r="A641" s="6"/>
      <c r="B641" s="1"/>
      <c r="C641" s="1"/>
      <c r="D641" s="4"/>
      <c r="E641" s="11"/>
      <c r="F641" s="11"/>
      <c r="G641" s="11"/>
      <c r="H641" s="11"/>
      <c r="I641" s="11"/>
      <c r="J641" s="107"/>
      <c r="K641" s="1"/>
      <c r="L641" s="1"/>
      <c r="M641" s="1"/>
      <c r="N641" s="11"/>
      <c r="O641" s="1"/>
      <c r="P641" s="1"/>
      <c r="Q641" s="4"/>
      <c r="R641" s="4"/>
      <c r="S641" s="4"/>
      <c r="T641" s="11"/>
      <c r="U641" s="11"/>
      <c r="V641" s="11"/>
      <c r="Y641" s="109"/>
      <c r="Z641" s="109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1:44" s="31" customFormat="1" x14ac:dyDescent="0.2">
      <c r="A642" s="6"/>
      <c r="B642" s="1"/>
      <c r="C642" s="1"/>
      <c r="D642" s="4"/>
      <c r="E642" s="11"/>
      <c r="F642" s="11"/>
      <c r="G642" s="11"/>
      <c r="H642" s="11"/>
      <c r="I642" s="11"/>
      <c r="J642" s="107"/>
      <c r="K642" s="1"/>
      <c r="L642" s="1"/>
      <c r="M642" s="1"/>
      <c r="N642" s="11"/>
      <c r="O642" s="1"/>
      <c r="P642" s="1"/>
      <c r="Q642" s="4"/>
      <c r="R642" s="4"/>
      <c r="S642" s="4"/>
      <c r="T642" s="11"/>
      <c r="U642" s="11"/>
      <c r="V642" s="11"/>
      <c r="Y642" s="109"/>
      <c r="Z642" s="109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1:44" s="31" customFormat="1" x14ac:dyDescent="0.2">
      <c r="A643" s="6"/>
      <c r="B643" s="1"/>
      <c r="C643" s="1"/>
      <c r="D643" s="4"/>
      <c r="E643" s="11"/>
      <c r="F643" s="11"/>
      <c r="G643" s="11"/>
      <c r="H643" s="11"/>
      <c r="I643" s="11"/>
      <c r="J643" s="107"/>
      <c r="K643" s="1"/>
      <c r="L643" s="1"/>
      <c r="M643" s="1"/>
      <c r="N643" s="11"/>
      <c r="O643" s="1"/>
      <c r="P643" s="1"/>
      <c r="Q643" s="4"/>
      <c r="R643" s="4"/>
      <c r="S643" s="4"/>
      <c r="T643" s="11"/>
      <c r="U643" s="11"/>
      <c r="V643" s="11"/>
      <c r="Y643" s="109"/>
      <c r="Z643" s="109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1:44" s="31" customFormat="1" x14ac:dyDescent="0.2">
      <c r="A644" s="6"/>
      <c r="B644" s="1"/>
      <c r="C644" s="1"/>
      <c r="D644" s="4"/>
      <c r="E644" s="11"/>
      <c r="F644" s="11"/>
      <c r="G644" s="11"/>
      <c r="H644" s="11"/>
      <c r="I644" s="11"/>
      <c r="J644" s="107"/>
      <c r="K644" s="1"/>
      <c r="L644" s="1"/>
      <c r="M644" s="1"/>
      <c r="N644" s="11"/>
      <c r="O644" s="1"/>
      <c r="P644" s="1"/>
      <c r="Q644" s="4"/>
      <c r="R644" s="4"/>
      <c r="S644" s="4"/>
      <c r="T644" s="11"/>
      <c r="U644" s="11"/>
      <c r="V644" s="11"/>
      <c r="Y644" s="109"/>
      <c r="Z644" s="109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1:44" s="31" customFormat="1" x14ac:dyDescent="0.2">
      <c r="A645" s="6"/>
      <c r="B645" s="1"/>
      <c r="C645" s="1"/>
      <c r="D645" s="4"/>
      <c r="E645" s="11"/>
      <c r="F645" s="11"/>
      <c r="G645" s="11"/>
      <c r="H645" s="11"/>
      <c r="I645" s="11"/>
      <c r="J645" s="107"/>
      <c r="K645" s="1"/>
      <c r="L645" s="1"/>
      <c r="M645" s="1"/>
      <c r="N645" s="11"/>
      <c r="O645" s="1"/>
      <c r="P645" s="1"/>
      <c r="Q645" s="4"/>
      <c r="R645" s="4"/>
      <c r="S645" s="4"/>
      <c r="T645" s="11"/>
      <c r="U645" s="11"/>
      <c r="V645" s="11"/>
      <c r="Y645" s="109"/>
      <c r="Z645" s="109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1:44" s="31" customFormat="1" x14ac:dyDescent="0.2">
      <c r="A646" s="6"/>
      <c r="B646" s="1"/>
      <c r="C646" s="1"/>
      <c r="D646" s="4"/>
      <c r="E646" s="11"/>
      <c r="F646" s="11"/>
      <c r="G646" s="11"/>
      <c r="H646" s="11"/>
      <c r="I646" s="11"/>
      <c r="J646" s="107"/>
      <c r="K646" s="1"/>
      <c r="L646" s="1"/>
      <c r="M646" s="1"/>
      <c r="N646" s="11"/>
      <c r="O646" s="1"/>
      <c r="P646" s="1"/>
      <c r="Q646" s="4"/>
      <c r="R646" s="4"/>
      <c r="S646" s="4"/>
      <c r="T646" s="11"/>
      <c r="U646" s="11"/>
      <c r="V646" s="11"/>
      <c r="Y646" s="109"/>
      <c r="Z646" s="109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1:44" s="31" customFormat="1" x14ac:dyDescent="0.2">
      <c r="A647" s="6"/>
      <c r="B647" s="1"/>
      <c r="C647" s="1"/>
      <c r="D647" s="4"/>
      <c r="E647" s="11"/>
      <c r="F647" s="11"/>
      <c r="G647" s="11"/>
      <c r="H647" s="11"/>
      <c r="I647" s="11"/>
      <c r="J647" s="107"/>
      <c r="K647" s="1"/>
      <c r="L647" s="1"/>
      <c r="M647" s="1"/>
      <c r="N647" s="11"/>
      <c r="O647" s="1"/>
      <c r="P647" s="1"/>
      <c r="Q647" s="4"/>
      <c r="R647" s="4"/>
      <c r="S647" s="4"/>
      <c r="T647" s="11"/>
      <c r="U647" s="11"/>
      <c r="V647" s="11"/>
      <c r="Y647" s="109"/>
      <c r="Z647" s="109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1:44" s="31" customFormat="1" x14ac:dyDescent="0.2">
      <c r="A648" s="6"/>
      <c r="B648" s="1"/>
      <c r="C648" s="1"/>
      <c r="D648" s="4"/>
      <c r="E648" s="11"/>
      <c r="F648" s="11"/>
      <c r="G648" s="11"/>
      <c r="H648" s="11"/>
      <c r="I648" s="11"/>
      <c r="J648" s="107"/>
      <c r="K648" s="1"/>
      <c r="L648" s="1"/>
      <c r="M648" s="1"/>
      <c r="N648" s="11"/>
      <c r="O648" s="1"/>
      <c r="P648" s="1"/>
      <c r="Q648" s="4"/>
      <c r="R648" s="4"/>
      <c r="S648" s="4"/>
      <c r="T648" s="11"/>
      <c r="U648" s="11"/>
      <c r="V648" s="11"/>
      <c r="Y648" s="109"/>
      <c r="Z648" s="109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1:44" s="31" customFormat="1" x14ac:dyDescent="0.2">
      <c r="A649" s="6"/>
      <c r="B649" s="1"/>
      <c r="C649" s="1"/>
      <c r="D649" s="4"/>
      <c r="E649" s="11"/>
      <c r="F649" s="11"/>
      <c r="G649" s="11"/>
      <c r="H649" s="11"/>
      <c r="I649" s="11"/>
      <c r="J649" s="107"/>
      <c r="K649" s="1"/>
      <c r="L649" s="1"/>
      <c r="M649" s="1"/>
      <c r="N649" s="11"/>
      <c r="O649" s="1"/>
      <c r="P649" s="1"/>
      <c r="Q649" s="4"/>
      <c r="R649" s="4"/>
      <c r="S649" s="4"/>
      <c r="T649" s="11"/>
      <c r="U649" s="11"/>
      <c r="V649" s="11"/>
      <c r="Y649" s="109"/>
      <c r="Z649" s="109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1:44" s="31" customFormat="1" x14ac:dyDescent="0.2">
      <c r="A650" s="6"/>
      <c r="B650" s="1"/>
      <c r="C650" s="1"/>
      <c r="D650" s="4"/>
      <c r="E650" s="11"/>
      <c r="F650" s="11"/>
      <c r="G650" s="11"/>
      <c r="H650" s="11"/>
      <c r="I650" s="11"/>
      <c r="J650" s="107"/>
      <c r="K650" s="1"/>
      <c r="L650" s="1"/>
      <c r="M650" s="1"/>
      <c r="N650" s="11"/>
      <c r="O650" s="1"/>
      <c r="P650" s="1"/>
      <c r="Q650" s="4"/>
      <c r="R650" s="4"/>
      <c r="S650" s="4"/>
      <c r="T650" s="11"/>
      <c r="U650" s="11"/>
      <c r="V650" s="11"/>
      <c r="Y650" s="109"/>
      <c r="Z650" s="109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1:44" s="31" customFormat="1" x14ac:dyDescent="0.2">
      <c r="A651" s="6"/>
      <c r="B651" s="1"/>
      <c r="C651" s="1"/>
      <c r="D651" s="4"/>
      <c r="E651" s="11"/>
      <c r="F651" s="11"/>
      <c r="G651" s="11"/>
      <c r="H651" s="11"/>
      <c r="I651" s="11"/>
      <c r="J651" s="107"/>
      <c r="K651" s="1"/>
      <c r="L651" s="1"/>
      <c r="M651" s="1"/>
      <c r="N651" s="11"/>
      <c r="O651" s="1"/>
      <c r="P651" s="1"/>
      <c r="Q651" s="4"/>
      <c r="R651" s="4"/>
      <c r="S651" s="4"/>
      <c r="T651" s="11"/>
      <c r="U651" s="11"/>
      <c r="V651" s="11"/>
      <c r="Y651" s="109"/>
      <c r="Z651" s="109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1:44" s="31" customFormat="1" x14ac:dyDescent="0.2">
      <c r="A652" s="6"/>
      <c r="B652" s="1"/>
      <c r="C652" s="1"/>
      <c r="D652" s="4"/>
      <c r="E652" s="11"/>
      <c r="F652" s="11"/>
      <c r="G652" s="11"/>
      <c r="H652" s="11"/>
      <c r="I652" s="11"/>
      <c r="J652" s="107"/>
      <c r="K652" s="1"/>
      <c r="L652" s="1"/>
      <c r="M652" s="1"/>
      <c r="N652" s="11"/>
      <c r="O652" s="1"/>
      <c r="P652" s="1"/>
      <c r="Q652" s="4"/>
      <c r="R652" s="4"/>
      <c r="S652" s="4"/>
      <c r="T652" s="11"/>
      <c r="U652" s="11"/>
      <c r="V652" s="11"/>
      <c r="Y652" s="109"/>
      <c r="Z652" s="109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1:44" s="31" customFormat="1" x14ac:dyDescent="0.2">
      <c r="A653" s="6"/>
      <c r="B653" s="1"/>
      <c r="C653" s="1"/>
      <c r="D653" s="4"/>
      <c r="E653" s="11"/>
      <c r="F653" s="11"/>
      <c r="G653" s="11"/>
      <c r="H653" s="11"/>
      <c r="I653" s="11"/>
      <c r="J653" s="107"/>
      <c r="K653" s="1"/>
      <c r="L653" s="1"/>
      <c r="M653" s="1"/>
      <c r="N653" s="11"/>
      <c r="O653" s="1"/>
      <c r="P653" s="1"/>
      <c r="Q653" s="4"/>
      <c r="R653" s="4"/>
      <c r="S653" s="4"/>
      <c r="T653" s="11"/>
      <c r="U653" s="11"/>
      <c r="V653" s="11"/>
      <c r="Y653" s="109"/>
      <c r="Z653" s="109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1:44" s="31" customFormat="1" x14ac:dyDescent="0.2">
      <c r="A654" s="6"/>
      <c r="B654" s="1"/>
      <c r="C654" s="1"/>
      <c r="D654" s="4"/>
      <c r="E654" s="11"/>
      <c r="F654" s="11"/>
      <c r="G654" s="11"/>
      <c r="H654" s="11"/>
      <c r="I654" s="11"/>
      <c r="J654" s="107"/>
      <c r="K654" s="1"/>
      <c r="L654" s="1"/>
      <c r="M654" s="1"/>
      <c r="N654" s="11"/>
      <c r="O654" s="1"/>
      <c r="P654" s="1"/>
      <c r="Q654" s="4"/>
      <c r="R654" s="4"/>
      <c r="S654" s="4"/>
      <c r="T654" s="11"/>
      <c r="U654" s="11"/>
      <c r="V654" s="11"/>
      <c r="Y654" s="109"/>
      <c r="Z654" s="109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1:44" s="31" customFormat="1" x14ac:dyDescent="0.2">
      <c r="A655" s="6"/>
      <c r="B655" s="1"/>
      <c r="C655" s="1"/>
      <c r="D655" s="4"/>
      <c r="E655" s="11"/>
      <c r="F655" s="11"/>
      <c r="G655" s="11"/>
      <c r="H655" s="11"/>
      <c r="I655" s="11"/>
      <c r="J655" s="107"/>
      <c r="K655" s="1"/>
      <c r="L655" s="1"/>
      <c r="M655" s="1"/>
      <c r="N655" s="11"/>
      <c r="O655" s="1"/>
      <c r="P655" s="1"/>
      <c r="Q655" s="4"/>
      <c r="R655" s="4"/>
      <c r="S655" s="4"/>
      <c r="T655" s="11"/>
      <c r="U655" s="11"/>
      <c r="V655" s="11"/>
      <c r="Y655" s="109"/>
      <c r="Z655" s="109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1:44" s="31" customFormat="1" x14ac:dyDescent="0.2">
      <c r="A656" s="6"/>
      <c r="B656" s="1"/>
      <c r="C656" s="1"/>
      <c r="D656" s="4"/>
      <c r="E656" s="11"/>
      <c r="F656" s="11"/>
      <c r="G656" s="11"/>
      <c r="H656" s="11"/>
      <c r="I656" s="11"/>
      <c r="J656" s="107"/>
      <c r="K656" s="1"/>
      <c r="L656" s="1"/>
      <c r="M656" s="1"/>
      <c r="N656" s="11"/>
      <c r="O656" s="1"/>
      <c r="P656" s="1"/>
      <c r="Q656" s="4"/>
      <c r="R656" s="4"/>
      <c r="S656" s="4"/>
      <c r="T656" s="11"/>
      <c r="U656" s="11"/>
      <c r="V656" s="11"/>
      <c r="Y656" s="109"/>
      <c r="Z656" s="109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1:44" s="31" customFormat="1" x14ac:dyDescent="0.2">
      <c r="A657" s="6"/>
      <c r="B657" s="1"/>
      <c r="C657" s="1"/>
      <c r="D657" s="4"/>
      <c r="E657" s="11"/>
      <c r="F657" s="11"/>
      <c r="G657" s="11"/>
      <c r="H657" s="11"/>
      <c r="I657" s="11"/>
      <c r="J657" s="107"/>
      <c r="K657" s="1"/>
      <c r="L657" s="1"/>
      <c r="M657" s="1"/>
      <c r="N657" s="11"/>
      <c r="O657" s="1"/>
      <c r="P657" s="1"/>
      <c r="Q657" s="4"/>
      <c r="R657" s="4"/>
      <c r="S657" s="4"/>
      <c r="T657" s="11"/>
      <c r="U657" s="11"/>
      <c r="V657" s="11"/>
      <c r="Y657" s="109"/>
      <c r="Z657" s="109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1:44" s="31" customFormat="1" x14ac:dyDescent="0.2">
      <c r="A658" s="6"/>
      <c r="B658" s="1"/>
      <c r="C658" s="1"/>
      <c r="D658" s="4"/>
      <c r="E658" s="11"/>
      <c r="F658" s="11"/>
      <c r="G658" s="11"/>
      <c r="H658" s="11"/>
      <c r="I658" s="11"/>
      <c r="J658" s="107"/>
      <c r="K658" s="1"/>
      <c r="L658" s="1"/>
      <c r="M658" s="1"/>
      <c r="N658" s="11"/>
      <c r="O658" s="1"/>
      <c r="P658" s="1"/>
      <c r="Q658" s="4"/>
      <c r="R658" s="4"/>
      <c r="S658" s="4"/>
      <c r="T658" s="11"/>
      <c r="U658" s="11"/>
      <c r="V658" s="11"/>
      <c r="Y658" s="109"/>
      <c r="Z658" s="109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1:44" s="31" customFormat="1" x14ac:dyDescent="0.2">
      <c r="A659" s="6"/>
      <c r="B659" s="1"/>
      <c r="C659" s="1"/>
      <c r="D659" s="4"/>
      <c r="E659" s="11"/>
      <c r="F659" s="11"/>
      <c r="G659" s="11"/>
      <c r="H659" s="11"/>
      <c r="I659" s="11"/>
      <c r="J659" s="107"/>
      <c r="K659" s="1"/>
      <c r="L659" s="1"/>
      <c r="M659" s="1"/>
      <c r="N659" s="11"/>
      <c r="O659" s="1"/>
      <c r="P659" s="1"/>
      <c r="Q659" s="4"/>
      <c r="R659" s="4"/>
      <c r="S659" s="4"/>
      <c r="T659" s="11"/>
      <c r="U659" s="11"/>
      <c r="V659" s="11"/>
      <c r="Y659" s="109"/>
      <c r="Z659" s="109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1:44" s="31" customFormat="1" x14ac:dyDescent="0.2">
      <c r="A660" s="6"/>
      <c r="B660" s="1"/>
      <c r="C660" s="1"/>
      <c r="D660" s="4"/>
      <c r="E660" s="11"/>
      <c r="F660" s="11"/>
      <c r="G660" s="11"/>
      <c r="H660" s="11"/>
      <c r="I660" s="11"/>
      <c r="J660" s="107"/>
      <c r="K660" s="1"/>
      <c r="L660" s="1"/>
      <c r="M660" s="1"/>
      <c r="N660" s="11"/>
      <c r="O660" s="1"/>
      <c r="P660" s="1"/>
      <c r="Q660" s="4"/>
      <c r="R660" s="4"/>
      <c r="S660" s="4"/>
      <c r="T660" s="11"/>
      <c r="U660" s="11"/>
      <c r="V660" s="11"/>
      <c r="Y660" s="109"/>
      <c r="Z660" s="109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1:44" s="31" customFormat="1" x14ac:dyDescent="0.2">
      <c r="A661" s="6"/>
      <c r="B661" s="1"/>
      <c r="C661" s="1"/>
      <c r="D661" s="4"/>
      <c r="E661" s="11"/>
      <c r="F661" s="11"/>
      <c r="G661" s="11"/>
      <c r="H661" s="11"/>
      <c r="I661" s="11"/>
      <c r="J661" s="107"/>
      <c r="K661" s="1"/>
      <c r="L661" s="1"/>
      <c r="M661" s="1"/>
      <c r="N661" s="11"/>
      <c r="O661" s="1"/>
      <c r="P661" s="1"/>
      <c r="Q661" s="4"/>
      <c r="R661" s="4"/>
      <c r="S661" s="4"/>
      <c r="T661" s="11"/>
      <c r="U661" s="11"/>
      <c r="V661" s="11"/>
      <c r="Y661" s="109"/>
      <c r="Z661" s="109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1:44" s="31" customFormat="1" x14ac:dyDescent="0.2">
      <c r="A662" s="6"/>
      <c r="B662" s="1"/>
      <c r="C662" s="1"/>
      <c r="D662" s="4"/>
      <c r="E662" s="11"/>
      <c r="F662" s="11"/>
      <c r="G662" s="11"/>
      <c r="H662" s="11"/>
      <c r="I662" s="11"/>
      <c r="J662" s="107"/>
      <c r="K662" s="1"/>
      <c r="L662" s="1"/>
      <c r="M662" s="1"/>
      <c r="N662" s="11"/>
      <c r="O662" s="1"/>
      <c r="P662" s="1"/>
      <c r="Q662" s="4"/>
      <c r="R662" s="4"/>
      <c r="S662" s="4"/>
      <c r="T662" s="11"/>
      <c r="U662" s="11"/>
      <c r="V662" s="11"/>
      <c r="Y662" s="109"/>
      <c r="Z662" s="109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1:44" s="31" customFormat="1" x14ac:dyDescent="0.2">
      <c r="A663" s="6"/>
      <c r="B663" s="1"/>
      <c r="C663" s="1"/>
      <c r="D663" s="4"/>
      <c r="E663" s="11"/>
      <c r="F663" s="11"/>
      <c r="G663" s="11"/>
      <c r="H663" s="11"/>
      <c r="I663" s="11"/>
      <c r="J663" s="107"/>
      <c r="K663" s="1"/>
      <c r="L663" s="1"/>
      <c r="M663" s="1"/>
      <c r="N663" s="11"/>
      <c r="O663" s="1"/>
      <c r="P663" s="1"/>
      <c r="Q663" s="4"/>
      <c r="R663" s="4"/>
      <c r="S663" s="4"/>
      <c r="T663" s="11"/>
      <c r="U663" s="11"/>
      <c r="V663" s="11"/>
      <c r="Y663" s="109"/>
      <c r="Z663" s="109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1:44" s="31" customFormat="1" x14ac:dyDescent="0.2">
      <c r="A664" s="6"/>
      <c r="B664" s="1"/>
      <c r="C664" s="1"/>
      <c r="D664" s="4"/>
      <c r="E664" s="11"/>
      <c r="F664" s="11"/>
      <c r="G664" s="11"/>
      <c r="H664" s="11"/>
      <c r="I664" s="11"/>
      <c r="J664" s="107"/>
      <c r="K664" s="1"/>
      <c r="L664" s="1"/>
      <c r="M664" s="1"/>
      <c r="N664" s="11"/>
      <c r="O664" s="1"/>
      <c r="P664" s="1"/>
      <c r="Q664" s="4"/>
      <c r="R664" s="4"/>
      <c r="S664" s="4"/>
      <c r="T664" s="11"/>
      <c r="U664" s="11"/>
      <c r="V664" s="11"/>
      <c r="Y664" s="109"/>
      <c r="Z664" s="109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1:44" s="31" customFormat="1" x14ac:dyDescent="0.2">
      <c r="A665" s="6"/>
      <c r="B665" s="1"/>
      <c r="C665" s="1"/>
      <c r="D665" s="4"/>
      <c r="E665" s="11"/>
      <c r="F665" s="11"/>
      <c r="G665" s="11"/>
      <c r="H665" s="11"/>
      <c r="I665" s="11"/>
      <c r="J665" s="107"/>
      <c r="K665" s="1"/>
      <c r="L665" s="1"/>
      <c r="M665" s="1"/>
      <c r="N665" s="11"/>
      <c r="O665" s="1"/>
      <c r="P665" s="1"/>
      <c r="Q665" s="4"/>
      <c r="R665" s="4"/>
      <c r="S665" s="4"/>
      <c r="T665" s="11"/>
      <c r="U665" s="11"/>
      <c r="V665" s="11"/>
      <c r="Y665" s="109"/>
      <c r="Z665" s="109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1:44" s="31" customFormat="1" x14ac:dyDescent="0.2">
      <c r="A666" s="6"/>
      <c r="B666" s="1"/>
      <c r="C666" s="1"/>
      <c r="D666" s="4"/>
      <c r="E666" s="11"/>
      <c r="F666" s="11"/>
      <c r="G666" s="11"/>
      <c r="H666" s="11"/>
      <c r="I666" s="11"/>
      <c r="J666" s="107"/>
      <c r="K666" s="1"/>
      <c r="L666" s="1"/>
      <c r="M666" s="1"/>
      <c r="N666" s="11"/>
      <c r="O666" s="1"/>
      <c r="P666" s="1"/>
      <c r="Q666" s="4"/>
      <c r="R666" s="4"/>
      <c r="S666" s="4"/>
      <c r="T666" s="11"/>
      <c r="U666" s="11"/>
      <c r="V666" s="11"/>
      <c r="Y666" s="109"/>
      <c r="Z666" s="109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1:44" s="31" customFormat="1" x14ac:dyDescent="0.2">
      <c r="A667" s="6"/>
      <c r="B667" s="1"/>
      <c r="C667" s="1"/>
      <c r="D667" s="4"/>
      <c r="E667" s="11"/>
      <c r="F667" s="11"/>
      <c r="G667" s="11"/>
      <c r="H667" s="11"/>
      <c r="I667" s="11"/>
      <c r="J667" s="107"/>
      <c r="K667" s="1"/>
      <c r="L667" s="1"/>
      <c r="M667" s="1"/>
      <c r="N667" s="11"/>
      <c r="O667" s="1"/>
      <c r="P667" s="1"/>
      <c r="Q667" s="4"/>
      <c r="R667" s="4"/>
      <c r="S667" s="4"/>
      <c r="T667" s="11"/>
      <c r="U667" s="11"/>
      <c r="V667" s="11"/>
      <c r="Y667" s="109"/>
      <c r="Z667" s="109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1:44" s="31" customFormat="1" x14ac:dyDescent="0.2">
      <c r="A668" s="6"/>
      <c r="B668" s="1"/>
      <c r="C668" s="1"/>
      <c r="D668" s="4"/>
      <c r="E668" s="11"/>
      <c r="F668" s="11"/>
      <c r="G668" s="11"/>
      <c r="H668" s="11"/>
      <c r="I668" s="11"/>
      <c r="J668" s="107"/>
      <c r="K668" s="1"/>
      <c r="L668" s="1"/>
      <c r="M668" s="1"/>
      <c r="N668" s="11"/>
      <c r="O668" s="1"/>
      <c r="P668" s="1"/>
      <c r="Q668" s="4"/>
      <c r="R668" s="4"/>
      <c r="S668" s="4"/>
      <c r="T668" s="11"/>
      <c r="U668" s="11"/>
      <c r="V668" s="11"/>
      <c r="Y668" s="109"/>
      <c r="Z668" s="109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1:44" s="31" customFormat="1" x14ac:dyDescent="0.2">
      <c r="A669" s="6"/>
      <c r="B669" s="1"/>
      <c r="C669" s="1"/>
      <c r="D669" s="4"/>
      <c r="E669" s="11"/>
      <c r="F669" s="11"/>
      <c r="G669" s="11"/>
      <c r="H669" s="11"/>
      <c r="I669" s="11"/>
      <c r="J669" s="107"/>
      <c r="K669" s="1"/>
      <c r="L669" s="1"/>
      <c r="M669" s="1"/>
      <c r="N669" s="11"/>
      <c r="O669" s="1"/>
      <c r="P669" s="1"/>
      <c r="Q669" s="4"/>
      <c r="R669" s="4"/>
      <c r="S669" s="4"/>
      <c r="T669" s="11"/>
      <c r="U669" s="11"/>
      <c r="V669" s="11"/>
      <c r="Y669" s="109"/>
      <c r="Z669" s="109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1:44" s="31" customFormat="1" x14ac:dyDescent="0.2">
      <c r="A670" s="6"/>
      <c r="B670" s="1"/>
      <c r="C670" s="1"/>
      <c r="D670" s="4"/>
      <c r="E670" s="11"/>
      <c r="F670" s="11"/>
      <c r="G670" s="11"/>
      <c r="H670" s="11"/>
      <c r="I670" s="11"/>
      <c r="J670" s="107"/>
      <c r="K670" s="1"/>
      <c r="L670" s="1"/>
      <c r="M670" s="1"/>
      <c r="N670" s="11"/>
      <c r="O670" s="1"/>
      <c r="P670" s="1"/>
      <c r="Q670" s="4"/>
      <c r="R670" s="4"/>
      <c r="S670" s="4"/>
      <c r="T670" s="11"/>
      <c r="U670" s="11"/>
      <c r="V670" s="11"/>
      <c r="Y670" s="109"/>
      <c r="Z670" s="109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1:44" s="31" customFormat="1" x14ac:dyDescent="0.2">
      <c r="A671" s="6"/>
      <c r="B671" s="1"/>
      <c r="C671" s="1"/>
      <c r="D671" s="4"/>
      <c r="E671" s="11"/>
      <c r="F671" s="11"/>
      <c r="G671" s="11"/>
      <c r="H671" s="11"/>
      <c r="I671" s="11"/>
      <c r="J671" s="107"/>
      <c r="K671" s="1"/>
      <c r="L671" s="1"/>
      <c r="M671" s="1"/>
      <c r="N671" s="11"/>
      <c r="O671" s="1"/>
      <c r="P671" s="1"/>
      <c r="Q671" s="4"/>
      <c r="R671" s="4"/>
      <c r="S671" s="4"/>
      <c r="T671" s="11"/>
      <c r="U671" s="11"/>
      <c r="V671" s="11"/>
      <c r="Y671" s="109"/>
      <c r="Z671" s="109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1:44" s="31" customFormat="1" x14ac:dyDescent="0.2">
      <c r="A672" s="6"/>
      <c r="B672" s="1"/>
      <c r="C672" s="1"/>
      <c r="D672" s="4"/>
      <c r="E672" s="11"/>
      <c r="F672" s="11"/>
      <c r="G672" s="11"/>
      <c r="H672" s="11"/>
      <c r="I672" s="11"/>
      <c r="J672" s="107"/>
      <c r="K672" s="1"/>
      <c r="L672" s="1"/>
      <c r="M672" s="1"/>
      <c r="N672" s="11"/>
      <c r="O672" s="1"/>
      <c r="P672" s="1"/>
      <c r="Q672" s="4"/>
      <c r="R672" s="4"/>
      <c r="S672" s="4"/>
      <c r="T672" s="11"/>
      <c r="U672" s="11"/>
      <c r="V672" s="11"/>
      <c r="Y672" s="109"/>
      <c r="Z672" s="109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1:44" s="31" customFormat="1" x14ac:dyDescent="0.2">
      <c r="A673" s="6"/>
      <c r="B673" s="1"/>
      <c r="C673" s="1"/>
      <c r="D673" s="4"/>
      <c r="E673" s="11"/>
      <c r="F673" s="11"/>
      <c r="G673" s="11"/>
      <c r="H673" s="11"/>
      <c r="I673" s="11"/>
      <c r="J673" s="107"/>
      <c r="K673" s="1"/>
      <c r="L673" s="1"/>
      <c r="M673" s="1"/>
      <c r="N673" s="11"/>
      <c r="O673" s="1"/>
      <c r="P673" s="1"/>
      <c r="Q673" s="4"/>
      <c r="R673" s="4"/>
      <c r="S673" s="4"/>
      <c r="T673" s="11"/>
      <c r="U673" s="11"/>
      <c r="V673" s="11"/>
      <c r="Y673" s="109"/>
      <c r="Z673" s="109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1:44" s="31" customFormat="1" x14ac:dyDescent="0.2">
      <c r="A674" s="6"/>
      <c r="B674" s="1"/>
      <c r="C674" s="1"/>
      <c r="D674" s="4"/>
      <c r="E674" s="11"/>
      <c r="F674" s="11"/>
      <c r="G674" s="11"/>
      <c r="H674" s="11"/>
      <c r="I674" s="11"/>
      <c r="J674" s="107"/>
      <c r="K674" s="1"/>
      <c r="L674" s="1"/>
      <c r="M674" s="1"/>
      <c r="N674" s="11"/>
      <c r="O674" s="1"/>
      <c r="P674" s="1"/>
      <c r="Q674" s="4"/>
      <c r="R674" s="4"/>
      <c r="S674" s="4"/>
      <c r="T674" s="11"/>
      <c r="U674" s="11"/>
      <c r="V674" s="11"/>
      <c r="Y674" s="109"/>
      <c r="Z674" s="109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1:44" s="31" customFormat="1" x14ac:dyDescent="0.2">
      <c r="A675" s="6"/>
      <c r="B675" s="1"/>
      <c r="C675" s="1"/>
      <c r="D675" s="4"/>
      <c r="E675" s="11"/>
      <c r="F675" s="11"/>
      <c r="G675" s="11"/>
      <c r="H675" s="11"/>
      <c r="I675" s="11"/>
      <c r="J675" s="107"/>
      <c r="K675" s="1"/>
      <c r="L675" s="1"/>
      <c r="M675" s="1"/>
      <c r="N675" s="11"/>
      <c r="O675" s="1"/>
      <c r="P675" s="1"/>
      <c r="Q675" s="4"/>
      <c r="R675" s="4"/>
      <c r="S675" s="4"/>
      <c r="T675" s="11"/>
      <c r="U675" s="11"/>
      <c r="V675" s="11"/>
      <c r="Y675" s="109"/>
      <c r="Z675" s="109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1:44" s="31" customFormat="1" x14ac:dyDescent="0.2">
      <c r="A676" s="6"/>
      <c r="B676" s="1"/>
      <c r="C676" s="1"/>
      <c r="D676" s="4"/>
      <c r="E676" s="11"/>
      <c r="F676" s="11"/>
      <c r="G676" s="11"/>
      <c r="H676" s="11"/>
      <c r="I676" s="11"/>
      <c r="J676" s="107"/>
      <c r="K676" s="1"/>
      <c r="L676" s="1"/>
      <c r="M676" s="1"/>
      <c r="N676" s="11"/>
      <c r="O676" s="1"/>
      <c r="P676" s="1"/>
      <c r="Q676" s="4"/>
      <c r="R676" s="4"/>
      <c r="S676" s="4"/>
      <c r="T676" s="11"/>
      <c r="U676" s="11"/>
      <c r="V676" s="11"/>
      <c r="Y676" s="109"/>
      <c r="Z676" s="109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1:44" s="31" customFormat="1" x14ac:dyDescent="0.2">
      <c r="A677" s="6"/>
      <c r="B677" s="1"/>
      <c r="C677" s="1"/>
      <c r="D677" s="4"/>
      <c r="E677" s="11"/>
      <c r="F677" s="11"/>
      <c r="G677" s="11"/>
      <c r="H677" s="11"/>
      <c r="I677" s="11"/>
      <c r="J677" s="107"/>
      <c r="K677" s="1"/>
      <c r="L677" s="1"/>
      <c r="M677" s="1"/>
      <c r="N677" s="11"/>
      <c r="O677" s="1"/>
      <c r="P677" s="1"/>
      <c r="Q677" s="4"/>
      <c r="R677" s="4"/>
      <c r="S677" s="4"/>
      <c r="T677" s="11"/>
      <c r="U677" s="11"/>
      <c r="V677" s="11"/>
      <c r="Y677" s="109"/>
      <c r="Z677" s="109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1:44" s="31" customFormat="1" x14ac:dyDescent="0.2">
      <c r="A678" s="6"/>
      <c r="B678" s="1"/>
      <c r="C678" s="1"/>
      <c r="D678" s="4"/>
      <c r="E678" s="11"/>
      <c r="F678" s="11"/>
      <c r="G678" s="11"/>
      <c r="H678" s="11"/>
      <c r="I678" s="11"/>
      <c r="J678" s="107"/>
      <c r="K678" s="1"/>
      <c r="L678" s="1"/>
      <c r="M678" s="1"/>
      <c r="N678" s="11"/>
      <c r="O678" s="1"/>
      <c r="P678" s="1"/>
      <c r="Q678" s="4"/>
      <c r="R678" s="4"/>
      <c r="S678" s="4"/>
      <c r="T678" s="11"/>
      <c r="U678" s="11"/>
      <c r="V678" s="11"/>
      <c r="Y678" s="109"/>
      <c r="Z678" s="109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1:44" s="31" customFormat="1" x14ac:dyDescent="0.2">
      <c r="A679" s="6"/>
      <c r="B679" s="1"/>
      <c r="C679" s="1"/>
      <c r="D679" s="4"/>
      <c r="E679" s="11"/>
      <c r="F679" s="11"/>
      <c r="G679" s="11"/>
      <c r="H679" s="11"/>
      <c r="I679" s="11"/>
      <c r="J679" s="107"/>
      <c r="K679" s="1"/>
      <c r="L679" s="1"/>
      <c r="M679" s="1"/>
      <c r="N679" s="11"/>
      <c r="O679" s="1"/>
      <c r="P679" s="1"/>
      <c r="Q679" s="4"/>
      <c r="R679" s="4"/>
      <c r="S679" s="4"/>
      <c r="T679" s="11"/>
      <c r="U679" s="11"/>
      <c r="V679" s="11"/>
      <c r="Y679" s="109"/>
      <c r="Z679" s="109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1:44" s="31" customFormat="1" x14ac:dyDescent="0.2">
      <c r="A680" s="6"/>
      <c r="B680" s="1"/>
      <c r="C680" s="1"/>
      <c r="D680" s="4"/>
      <c r="E680" s="11"/>
      <c r="F680" s="11"/>
      <c r="G680" s="11"/>
      <c r="H680" s="11"/>
      <c r="I680" s="11"/>
      <c r="J680" s="107"/>
      <c r="K680" s="1"/>
      <c r="L680" s="1"/>
      <c r="M680" s="1"/>
      <c r="N680" s="11"/>
      <c r="O680" s="1"/>
      <c r="P680" s="1"/>
      <c r="Q680" s="4"/>
      <c r="R680" s="4"/>
      <c r="S680" s="4"/>
      <c r="T680" s="11"/>
      <c r="U680" s="11"/>
      <c r="V680" s="11"/>
      <c r="Y680" s="109"/>
      <c r="Z680" s="109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1:44" s="31" customFormat="1" x14ac:dyDescent="0.2">
      <c r="A681" s="6"/>
      <c r="B681" s="1"/>
      <c r="C681" s="1"/>
      <c r="D681" s="4"/>
      <c r="E681" s="11"/>
      <c r="F681" s="11"/>
      <c r="G681" s="11"/>
      <c r="H681" s="11"/>
      <c r="I681" s="11"/>
      <c r="J681" s="107"/>
      <c r="K681" s="1"/>
      <c r="L681" s="1"/>
      <c r="M681" s="1"/>
      <c r="N681" s="11"/>
      <c r="O681" s="1"/>
      <c r="P681" s="1"/>
      <c r="Q681" s="4"/>
      <c r="R681" s="4"/>
      <c r="S681" s="4"/>
      <c r="T681" s="11"/>
      <c r="U681" s="11"/>
      <c r="V681" s="11"/>
      <c r="Y681" s="109"/>
      <c r="Z681" s="109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1:44" s="31" customFormat="1" x14ac:dyDescent="0.2">
      <c r="A682" s="6"/>
      <c r="B682" s="1"/>
      <c r="C682" s="1"/>
      <c r="D682" s="4"/>
      <c r="E682" s="11"/>
      <c r="F682" s="11"/>
      <c r="G682" s="11"/>
      <c r="H682" s="11"/>
      <c r="I682" s="11"/>
      <c r="J682" s="107"/>
      <c r="K682" s="1"/>
      <c r="L682" s="1"/>
      <c r="M682" s="1"/>
      <c r="N682" s="11"/>
      <c r="O682" s="1"/>
      <c r="P682" s="1"/>
      <c r="Q682" s="4"/>
      <c r="R682" s="4"/>
      <c r="S682" s="4"/>
      <c r="T682" s="11"/>
      <c r="U682" s="11"/>
      <c r="V682" s="11"/>
      <c r="Y682" s="109"/>
      <c r="Z682" s="109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1:44" s="31" customFormat="1" x14ac:dyDescent="0.2">
      <c r="A683" s="6"/>
      <c r="B683" s="1"/>
      <c r="C683" s="1"/>
      <c r="D683" s="4"/>
      <c r="E683" s="11"/>
      <c r="F683" s="11"/>
      <c r="G683" s="11"/>
      <c r="H683" s="11"/>
      <c r="I683" s="11"/>
      <c r="J683" s="107"/>
      <c r="K683" s="1"/>
      <c r="L683" s="1"/>
      <c r="M683" s="1"/>
      <c r="N683" s="11"/>
      <c r="O683" s="1"/>
      <c r="P683" s="1"/>
      <c r="Q683" s="4"/>
      <c r="R683" s="4"/>
      <c r="S683" s="4"/>
      <c r="T683" s="11"/>
      <c r="U683" s="11"/>
      <c r="V683" s="11"/>
      <c r="Y683" s="109"/>
      <c r="Z683" s="109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1:44" s="31" customFormat="1" x14ac:dyDescent="0.2">
      <c r="A684" s="6"/>
      <c r="B684" s="1"/>
      <c r="C684" s="1"/>
      <c r="D684" s="4"/>
      <c r="E684" s="11"/>
      <c r="F684" s="11"/>
      <c r="G684" s="11"/>
      <c r="H684" s="11"/>
      <c r="I684" s="11"/>
      <c r="J684" s="107"/>
      <c r="K684" s="1"/>
      <c r="L684" s="1"/>
      <c r="M684" s="1"/>
      <c r="N684" s="11"/>
      <c r="O684" s="1"/>
      <c r="P684" s="1"/>
      <c r="Q684" s="4"/>
      <c r="R684" s="4"/>
      <c r="S684" s="4"/>
      <c r="T684" s="11"/>
      <c r="U684" s="11"/>
      <c r="V684" s="11"/>
      <c r="Y684" s="109"/>
      <c r="Z684" s="109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1:44" s="31" customFormat="1" x14ac:dyDescent="0.2">
      <c r="A685" s="6"/>
      <c r="B685" s="1"/>
      <c r="C685" s="1"/>
      <c r="D685" s="4"/>
      <c r="E685" s="11"/>
      <c r="F685" s="11"/>
      <c r="G685" s="11"/>
      <c r="H685" s="11"/>
      <c r="I685" s="11"/>
      <c r="J685" s="107"/>
      <c r="K685" s="1"/>
      <c r="L685" s="1"/>
      <c r="M685" s="1"/>
      <c r="N685" s="11"/>
      <c r="O685" s="1"/>
      <c r="P685" s="1"/>
      <c r="Q685" s="4"/>
      <c r="R685" s="4"/>
      <c r="S685" s="4"/>
      <c r="T685" s="11"/>
      <c r="U685" s="11"/>
      <c r="V685" s="11"/>
      <c r="Y685" s="109"/>
      <c r="Z685" s="109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1:44" s="31" customFormat="1" x14ac:dyDescent="0.2">
      <c r="A686" s="6"/>
      <c r="B686" s="1"/>
      <c r="C686" s="1"/>
      <c r="D686" s="4"/>
      <c r="E686" s="11"/>
      <c r="F686" s="11"/>
      <c r="G686" s="11"/>
      <c r="H686" s="11"/>
      <c r="I686" s="11"/>
      <c r="J686" s="107"/>
      <c r="K686" s="1"/>
      <c r="L686" s="1"/>
      <c r="M686" s="1"/>
      <c r="N686" s="11"/>
      <c r="O686" s="1"/>
      <c r="P686" s="1"/>
      <c r="Q686" s="4"/>
      <c r="R686" s="4"/>
      <c r="S686" s="4"/>
      <c r="T686" s="11"/>
      <c r="U686" s="11"/>
      <c r="V686" s="11"/>
      <c r="Y686" s="109"/>
      <c r="Z686" s="109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1:44" s="31" customFormat="1" x14ac:dyDescent="0.2">
      <c r="A687" s="6"/>
      <c r="B687" s="1"/>
      <c r="C687" s="1"/>
      <c r="D687" s="4"/>
      <c r="E687" s="11"/>
      <c r="F687" s="11"/>
      <c r="G687" s="11"/>
      <c r="H687" s="11"/>
      <c r="I687" s="11"/>
      <c r="J687" s="107"/>
      <c r="K687" s="1"/>
      <c r="L687" s="1"/>
      <c r="M687" s="1"/>
      <c r="N687" s="11"/>
      <c r="O687" s="1"/>
      <c r="P687" s="1"/>
      <c r="Q687" s="4"/>
      <c r="R687" s="4"/>
      <c r="S687" s="4"/>
      <c r="T687" s="11"/>
      <c r="U687" s="11"/>
      <c r="V687" s="11"/>
      <c r="Y687" s="109"/>
      <c r="Z687" s="109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1:44" s="31" customFormat="1" x14ac:dyDescent="0.2">
      <c r="A688" s="6"/>
      <c r="B688" s="1"/>
      <c r="C688" s="1"/>
      <c r="D688" s="4"/>
      <c r="E688" s="11"/>
      <c r="F688" s="11"/>
      <c r="G688" s="11"/>
      <c r="H688" s="11"/>
      <c r="I688" s="11"/>
      <c r="J688" s="107"/>
      <c r="K688" s="1"/>
      <c r="L688" s="1"/>
      <c r="M688" s="1"/>
      <c r="N688" s="11"/>
      <c r="O688" s="1"/>
      <c r="P688" s="1"/>
      <c r="Q688" s="4"/>
      <c r="R688" s="4"/>
      <c r="S688" s="4"/>
      <c r="T688" s="11"/>
      <c r="U688" s="11"/>
      <c r="V688" s="11"/>
      <c r="Y688" s="109"/>
      <c r="Z688" s="109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1:44" s="31" customFormat="1" x14ac:dyDescent="0.2">
      <c r="A689" s="6"/>
      <c r="B689" s="1"/>
      <c r="C689" s="1"/>
      <c r="D689" s="4"/>
      <c r="E689" s="11"/>
      <c r="F689" s="11"/>
      <c r="G689" s="11"/>
      <c r="H689" s="11"/>
      <c r="I689" s="11"/>
      <c r="J689" s="107"/>
      <c r="K689" s="1"/>
      <c r="L689" s="1"/>
      <c r="M689" s="1"/>
      <c r="N689" s="11"/>
      <c r="O689" s="1"/>
      <c r="P689" s="1"/>
      <c r="Q689" s="4"/>
      <c r="R689" s="4"/>
      <c r="S689" s="4"/>
      <c r="T689" s="11"/>
      <c r="U689" s="11"/>
      <c r="V689" s="11"/>
      <c r="Y689" s="109"/>
      <c r="Z689" s="109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1:44" s="31" customFormat="1" x14ac:dyDescent="0.2">
      <c r="A690" s="6"/>
      <c r="B690" s="1"/>
      <c r="C690" s="1"/>
      <c r="D690" s="4"/>
      <c r="E690" s="11"/>
      <c r="F690" s="11"/>
      <c r="G690" s="11"/>
      <c r="H690" s="11"/>
      <c r="I690" s="11"/>
      <c r="J690" s="107"/>
      <c r="K690" s="1"/>
      <c r="L690" s="1"/>
      <c r="M690" s="1"/>
      <c r="N690" s="11"/>
      <c r="O690" s="1"/>
      <c r="P690" s="1"/>
      <c r="Q690" s="4"/>
      <c r="R690" s="4"/>
      <c r="S690" s="4"/>
      <c r="T690" s="11"/>
      <c r="U690" s="11"/>
      <c r="V690" s="11"/>
      <c r="Y690" s="109"/>
      <c r="Z690" s="109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1:44" s="31" customFormat="1" x14ac:dyDescent="0.2">
      <c r="A691" s="6"/>
      <c r="B691" s="1"/>
      <c r="C691" s="1"/>
      <c r="D691" s="4"/>
      <c r="E691" s="11"/>
      <c r="F691" s="11"/>
      <c r="G691" s="11"/>
      <c r="H691" s="11"/>
      <c r="I691" s="11"/>
      <c r="J691" s="107"/>
      <c r="K691" s="1"/>
      <c r="L691" s="1"/>
      <c r="M691" s="1"/>
      <c r="N691" s="11"/>
      <c r="O691" s="1"/>
      <c r="P691" s="1"/>
      <c r="Q691" s="4"/>
      <c r="R691" s="4"/>
      <c r="S691" s="4"/>
      <c r="T691" s="11"/>
      <c r="U691" s="11"/>
      <c r="V691" s="11"/>
      <c r="Y691" s="109"/>
      <c r="Z691" s="109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1:44" s="31" customFormat="1" x14ac:dyDescent="0.2">
      <c r="A692" s="6"/>
      <c r="B692" s="1"/>
      <c r="C692" s="1"/>
      <c r="D692" s="4"/>
      <c r="E692" s="11"/>
      <c r="F692" s="11"/>
      <c r="G692" s="11"/>
      <c r="H692" s="11"/>
      <c r="I692" s="11"/>
      <c r="J692" s="107"/>
      <c r="K692" s="1"/>
      <c r="L692" s="1"/>
      <c r="M692" s="1"/>
      <c r="N692" s="11"/>
      <c r="O692" s="1"/>
      <c r="P692" s="1"/>
      <c r="Q692" s="4"/>
      <c r="R692" s="4"/>
      <c r="S692" s="4"/>
      <c r="T692" s="11"/>
      <c r="U692" s="11"/>
      <c r="V692" s="11"/>
      <c r="Y692" s="109"/>
      <c r="Z692" s="109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1:44" s="31" customFormat="1" x14ac:dyDescent="0.2">
      <c r="A693" s="6"/>
      <c r="B693" s="1"/>
      <c r="C693" s="1"/>
      <c r="D693" s="4"/>
      <c r="E693" s="11"/>
      <c r="F693" s="11"/>
      <c r="G693" s="11"/>
      <c r="H693" s="11"/>
      <c r="I693" s="11"/>
      <c r="J693" s="107"/>
      <c r="K693" s="1"/>
      <c r="L693" s="1"/>
      <c r="M693" s="1"/>
      <c r="N693" s="11"/>
      <c r="O693" s="1"/>
      <c r="P693" s="1"/>
      <c r="Q693" s="4"/>
      <c r="R693" s="4"/>
      <c r="S693" s="4"/>
      <c r="T693" s="11"/>
      <c r="U693" s="11"/>
      <c r="V693" s="11"/>
      <c r="Y693" s="109"/>
      <c r="Z693" s="109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1:44" s="31" customFormat="1" x14ac:dyDescent="0.2">
      <c r="A694" s="6"/>
      <c r="B694" s="1"/>
      <c r="C694" s="1"/>
      <c r="D694" s="4"/>
      <c r="E694" s="11"/>
      <c r="F694" s="11"/>
      <c r="G694" s="11"/>
      <c r="H694" s="11"/>
      <c r="I694" s="11"/>
      <c r="J694" s="107"/>
      <c r="K694" s="1"/>
      <c r="L694" s="1"/>
      <c r="M694" s="1"/>
      <c r="N694" s="11"/>
      <c r="O694" s="1"/>
      <c r="P694" s="1"/>
      <c r="Q694" s="4"/>
      <c r="R694" s="4"/>
      <c r="S694" s="4"/>
      <c r="T694" s="11"/>
      <c r="U694" s="11"/>
      <c r="V694" s="11"/>
      <c r="Y694" s="109"/>
      <c r="Z694" s="109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1:44" s="31" customFormat="1" x14ac:dyDescent="0.2">
      <c r="A695" s="6"/>
      <c r="B695" s="1"/>
      <c r="C695" s="1"/>
      <c r="D695" s="4"/>
      <c r="E695" s="11"/>
      <c r="F695" s="11"/>
      <c r="G695" s="11"/>
      <c r="H695" s="11"/>
      <c r="I695" s="11"/>
      <c r="J695" s="107"/>
      <c r="K695" s="1"/>
      <c r="L695" s="1"/>
      <c r="M695" s="1"/>
      <c r="N695" s="11"/>
      <c r="O695" s="1"/>
      <c r="P695" s="1"/>
      <c r="Q695" s="4"/>
      <c r="R695" s="4"/>
      <c r="S695" s="4"/>
      <c r="T695" s="11"/>
      <c r="U695" s="11"/>
      <c r="V695" s="11"/>
      <c r="Y695" s="109"/>
      <c r="Z695" s="109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1:44" s="31" customFormat="1" x14ac:dyDescent="0.2">
      <c r="A696" s="6"/>
      <c r="B696" s="1"/>
      <c r="C696" s="1"/>
      <c r="D696" s="4"/>
      <c r="E696" s="11"/>
      <c r="F696" s="11"/>
      <c r="G696" s="11"/>
      <c r="H696" s="11"/>
      <c r="I696" s="11"/>
      <c r="J696" s="107"/>
      <c r="K696" s="1"/>
      <c r="L696" s="1"/>
      <c r="M696" s="1"/>
      <c r="N696" s="11"/>
      <c r="O696" s="1"/>
      <c r="P696" s="1"/>
      <c r="Q696" s="4"/>
      <c r="R696" s="4"/>
      <c r="S696" s="4"/>
      <c r="T696" s="11"/>
      <c r="U696" s="11"/>
      <c r="V696" s="11"/>
      <c r="Y696" s="109"/>
      <c r="Z696" s="109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1:44" s="31" customFormat="1" x14ac:dyDescent="0.2">
      <c r="A697" s="6"/>
      <c r="B697" s="1"/>
      <c r="C697" s="1"/>
      <c r="D697" s="4"/>
      <c r="E697" s="11"/>
      <c r="F697" s="11"/>
      <c r="G697" s="11"/>
      <c r="H697" s="11"/>
      <c r="I697" s="11"/>
      <c r="J697" s="107"/>
      <c r="K697" s="1"/>
      <c r="L697" s="1"/>
      <c r="M697" s="1"/>
      <c r="N697" s="11"/>
      <c r="O697" s="1"/>
      <c r="P697" s="1"/>
      <c r="Q697" s="4"/>
      <c r="R697" s="4"/>
      <c r="S697" s="4"/>
      <c r="T697" s="11"/>
      <c r="U697" s="11"/>
      <c r="V697" s="11"/>
      <c r="Y697" s="109"/>
      <c r="Z697" s="109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1:44" s="31" customFormat="1" x14ac:dyDescent="0.2">
      <c r="A698" s="6"/>
      <c r="B698" s="1"/>
      <c r="C698" s="1"/>
      <c r="D698" s="4"/>
      <c r="E698" s="11"/>
      <c r="F698" s="11"/>
      <c r="G698" s="11"/>
      <c r="H698" s="11"/>
      <c r="I698" s="11"/>
      <c r="J698" s="107"/>
      <c r="K698" s="1"/>
      <c r="L698" s="1"/>
      <c r="M698" s="1"/>
      <c r="N698" s="11"/>
      <c r="O698" s="1"/>
      <c r="P698" s="1"/>
      <c r="Q698" s="4"/>
      <c r="R698" s="4"/>
      <c r="S698" s="4"/>
      <c r="T698" s="11"/>
      <c r="U698" s="11"/>
      <c r="V698" s="11"/>
      <c r="Y698" s="109"/>
      <c r="Z698" s="109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1:44" s="31" customFormat="1" x14ac:dyDescent="0.2">
      <c r="A699" s="6"/>
      <c r="B699" s="1"/>
      <c r="C699" s="1"/>
      <c r="D699" s="4"/>
      <c r="E699" s="11"/>
      <c r="F699" s="11"/>
      <c r="G699" s="11"/>
      <c r="H699" s="11"/>
      <c r="I699" s="11"/>
      <c r="J699" s="107"/>
      <c r="K699" s="1"/>
      <c r="L699" s="1"/>
      <c r="M699" s="1"/>
      <c r="N699" s="11"/>
      <c r="O699" s="1"/>
      <c r="P699" s="1"/>
      <c r="Q699" s="4"/>
      <c r="R699" s="4"/>
      <c r="S699" s="4"/>
      <c r="T699" s="11"/>
      <c r="U699" s="11"/>
      <c r="V699" s="11"/>
      <c r="Y699" s="109"/>
      <c r="Z699" s="109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1:44" s="31" customFormat="1" x14ac:dyDescent="0.2">
      <c r="A700" s="6"/>
      <c r="B700" s="1"/>
      <c r="C700" s="1"/>
      <c r="D700" s="4"/>
      <c r="E700" s="11"/>
      <c r="F700" s="11"/>
      <c r="G700" s="11"/>
      <c r="H700" s="11"/>
      <c r="I700" s="11"/>
      <c r="J700" s="107"/>
      <c r="K700" s="1"/>
      <c r="L700" s="1"/>
      <c r="M700" s="1"/>
      <c r="N700" s="11"/>
      <c r="O700" s="1"/>
      <c r="P700" s="1"/>
      <c r="Q700" s="4"/>
      <c r="R700" s="4"/>
      <c r="S700" s="4"/>
      <c r="T700" s="11"/>
      <c r="U700" s="11"/>
      <c r="V700" s="11"/>
      <c r="Y700" s="109"/>
      <c r="Z700" s="109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1:44" s="31" customFormat="1" x14ac:dyDescent="0.2">
      <c r="A701" s="6"/>
      <c r="B701" s="1"/>
      <c r="C701" s="1"/>
      <c r="D701" s="4"/>
      <c r="E701" s="11"/>
      <c r="F701" s="11"/>
      <c r="G701" s="11"/>
      <c r="H701" s="11"/>
      <c r="I701" s="11"/>
      <c r="J701" s="107"/>
      <c r="K701" s="1"/>
      <c r="L701" s="1"/>
      <c r="M701" s="1"/>
      <c r="N701" s="11"/>
      <c r="O701" s="1"/>
      <c r="P701" s="1"/>
      <c r="Q701" s="4"/>
      <c r="R701" s="4"/>
      <c r="S701" s="4"/>
      <c r="T701" s="11"/>
      <c r="U701" s="11"/>
      <c r="V701" s="11"/>
      <c r="Y701" s="109"/>
      <c r="Z701" s="109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1:44" s="31" customFormat="1" x14ac:dyDescent="0.2">
      <c r="A702" s="6"/>
      <c r="B702" s="1"/>
      <c r="C702" s="1"/>
      <c r="D702" s="4"/>
      <c r="E702" s="11"/>
      <c r="F702" s="11"/>
      <c r="G702" s="11"/>
      <c r="H702" s="11"/>
      <c r="I702" s="11"/>
      <c r="J702" s="107"/>
      <c r="K702" s="1"/>
      <c r="L702" s="1"/>
      <c r="M702" s="1"/>
      <c r="N702" s="11"/>
      <c r="O702" s="1"/>
      <c r="P702" s="1"/>
      <c r="Q702" s="4"/>
      <c r="R702" s="4"/>
      <c r="S702" s="4"/>
      <c r="T702" s="11"/>
      <c r="U702" s="11"/>
      <c r="V702" s="11"/>
      <c r="Y702" s="109"/>
      <c r="Z702" s="109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1:44" s="31" customFormat="1" x14ac:dyDescent="0.2">
      <c r="A703" s="6"/>
      <c r="B703" s="1"/>
      <c r="C703" s="1"/>
      <c r="D703" s="4"/>
      <c r="E703" s="11"/>
      <c r="F703" s="11"/>
      <c r="G703" s="11"/>
      <c r="H703" s="11"/>
      <c r="I703" s="11"/>
      <c r="J703" s="107"/>
      <c r="K703" s="1"/>
      <c r="L703" s="1"/>
      <c r="M703" s="1"/>
      <c r="N703" s="11"/>
      <c r="O703" s="1"/>
      <c r="P703" s="1"/>
      <c r="Q703" s="4"/>
      <c r="R703" s="4"/>
      <c r="S703" s="4"/>
      <c r="T703" s="11"/>
      <c r="U703" s="11"/>
      <c r="V703" s="11"/>
      <c r="Y703" s="109"/>
      <c r="Z703" s="109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1:44" s="31" customFormat="1" x14ac:dyDescent="0.2">
      <c r="A704" s="6"/>
      <c r="B704" s="1"/>
      <c r="C704" s="1"/>
      <c r="D704" s="4"/>
      <c r="E704" s="11"/>
      <c r="F704" s="11"/>
      <c r="G704" s="11"/>
      <c r="H704" s="11"/>
      <c r="I704" s="11"/>
      <c r="J704" s="107"/>
      <c r="K704" s="1"/>
      <c r="L704" s="1"/>
      <c r="M704" s="1"/>
      <c r="N704" s="11"/>
      <c r="O704" s="1"/>
      <c r="P704" s="1"/>
      <c r="Q704" s="4"/>
      <c r="R704" s="4"/>
      <c r="S704" s="4"/>
      <c r="T704" s="11"/>
      <c r="U704" s="11"/>
      <c r="V704" s="11"/>
      <c r="Y704" s="109"/>
      <c r="Z704" s="109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1:44" s="31" customFormat="1" x14ac:dyDescent="0.2">
      <c r="A705" s="6"/>
      <c r="B705" s="1"/>
      <c r="C705" s="1"/>
      <c r="D705" s="4"/>
      <c r="E705" s="11"/>
      <c r="F705" s="11"/>
      <c r="G705" s="11"/>
      <c r="H705" s="11"/>
      <c r="I705" s="11"/>
      <c r="J705" s="107"/>
      <c r="K705" s="1"/>
      <c r="L705" s="1"/>
      <c r="M705" s="1"/>
      <c r="N705" s="11"/>
      <c r="O705" s="1"/>
      <c r="P705" s="1"/>
      <c r="Q705" s="4"/>
      <c r="R705" s="4"/>
      <c r="S705" s="4"/>
      <c r="T705" s="11"/>
      <c r="U705" s="11"/>
      <c r="V705" s="11"/>
      <c r="Y705" s="109"/>
      <c r="Z705" s="109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1:44" s="31" customFormat="1" x14ac:dyDescent="0.2">
      <c r="A706" s="6"/>
      <c r="B706" s="1"/>
      <c r="C706" s="1"/>
      <c r="D706" s="4"/>
      <c r="E706" s="11"/>
      <c r="F706" s="11"/>
      <c r="G706" s="11"/>
      <c r="H706" s="11"/>
      <c r="I706" s="11"/>
      <c r="J706" s="107"/>
      <c r="K706" s="1"/>
      <c r="L706" s="1"/>
      <c r="M706" s="1"/>
      <c r="N706" s="11"/>
      <c r="O706" s="1"/>
      <c r="P706" s="1"/>
      <c r="Q706" s="4"/>
      <c r="R706" s="4"/>
      <c r="S706" s="4"/>
      <c r="T706" s="11"/>
      <c r="U706" s="11"/>
      <c r="V706" s="11"/>
      <c r="Y706" s="109"/>
      <c r="Z706" s="109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1:44" s="31" customFormat="1" x14ac:dyDescent="0.2">
      <c r="A707" s="6"/>
      <c r="B707" s="1"/>
      <c r="C707" s="1"/>
      <c r="D707" s="4"/>
      <c r="E707" s="11"/>
      <c r="F707" s="11"/>
      <c r="G707" s="11"/>
      <c r="H707" s="11"/>
      <c r="I707" s="11"/>
      <c r="J707" s="107"/>
      <c r="K707" s="1"/>
      <c r="L707" s="1"/>
      <c r="M707" s="1"/>
      <c r="N707" s="11"/>
      <c r="O707" s="1"/>
      <c r="P707" s="1"/>
      <c r="Q707" s="4"/>
      <c r="R707" s="4"/>
      <c r="S707" s="4"/>
      <c r="T707" s="11"/>
      <c r="U707" s="11"/>
      <c r="V707" s="11"/>
      <c r="Y707" s="109"/>
      <c r="Z707" s="109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1:44" s="31" customFormat="1" x14ac:dyDescent="0.2">
      <c r="A708" s="6"/>
      <c r="B708" s="1"/>
      <c r="C708" s="1"/>
      <c r="D708" s="4"/>
      <c r="E708" s="11"/>
      <c r="F708" s="11"/>
      <c r="G708" s="11"/>
      <c r="H708" s="11"/>
      <c r="I708" s="11"/>
      <c r="J708" s="107"/>
      <c r="K708" s="1"/>
      <c r="L708" s="1"/>
      <c r="M708" s="1"/>
      <c r="N708" s="11"/>
      <c r="O708" s="1"/>
      <c r="P708" s="1"/>
      <c r="Q708" s="4"/>
      <c r="R708" s="4"/>
      <c r="S708" s="4"/>
      <c r="T708" s="11"/>
      <c r="U708" s="11"/>
      <c r="V708" s="11"/>
      <c r="Y708" s="109"/>
      <c r="Z708" s="109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1:44" s="31" customFormat="1" x14ac:dyDescent="0.2">
      <c r="A709" s="6"/>
      <c r="B709" s="1"/>
      <c r="C709" s="1"/>
      <c r="D709" s="4"/>
      <c r="E709" s="11"/>
      <c r="F709" s="11"/>
      <c r="G709" s="11"/>
      <c r="H709" s="11"/>
      <c r="I709" s="11"/>
      <c r="J709" s="107"/>
      <c r="K709" s="1"/>
      <c r="L709" s="1"/>
      <c r="M709" s="1"/>
      <c r="N709" s="11"/>
      <c r="O709" s="1"/>
      <c r="P709" s="1"/>
      <c r="Q709" s="4"/>
      <c r="R709" s="4"/>
      <c r="S709" s="4"/>
      <c r="T709" s="11"/>
      <c r="U709" s="11"/>
      <c r="V709" s="11"/>
      <c r="Y709" s="109"/>
      <c r="Z709" s="109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1:44" s="31" customFormat="1" x14ac:dyDescent="0.2">
      <c r="A710" s="6"/>
      <c r="B710" s="1"/>
      <c r="C710" s="1"/>
      <c r="D710" s="4"/>
      <c r="E710" s="11"/>
      <c r="F710" s="11"/>
      <c r="G710" s="11"/>
      <c r="H710" s="11"/>
      <c r="I710" s="11"/>
      <c r="J710" s="107"/>
      <c r="K710" s="1"/>
      <c r="L710" s="1"/>
      <c r="M710" s="1"/>
      <c r="N710" s="11"/>
      <c r="O710" s="1"/>
      <c r="P710" s="1"/>
      <c r="Q710" s="4"/>
      <c r="R710" s="4"/>
      <c r="S710" s="4"/>
      <c r="T710" s="11"/>
      <c r="U710" s="11"/>
      <c r="V710" s="11"/>
      <c r="Y710" s="109"/>
      <c r="Z710" s="109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1:44" s="31" customFormat="1" x14ac:dyDescent="0.2">
      <c r="A711" s="6"/>
      <c r="B711" s="1"/>
      <c r="C711" s="1"/>
      <c r="D711" s="4"/>
      <c r="E711" s="11"/>
      <c r="F711" s="11"/>
      <c r="G711" s="11"/>
      <c r="H711" s="11"/>
      <c r="I711" s="11"/>
      <c r="J711" s="107"/>
      <c r="K711" s="1"/>
      <c r="L711" s="1"/>
      <c r="M711" s="1"/>
      <c r="N711" s="11"/>
      <c r="O711" s="1"/>
      <c r="P711" s="1"/>
      <c r="Q711" s="4"/>
      <c r="R711" s="4"/>
      <c r="S711" s="4"/>
      <c r="T711" s="11"/>
      <c r="U711" s="11"/>
      <c r="V711" s="11"/>
      <c r="Y711" s="109"/>
      <c r="Z711" s="109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1:44" s="31" customFormat="1" x14ac:dyDescent="0.2">
      <c r="A712" s="6"/>
      <c r="B712" s="1"/>
      <c r="C712" s="1"/>
      <c r="D712" s="4"/>
      <c r="E712" s="11"/>
      <c r="F712" s="11"/>
      <c r="G712" s="11"/>
      <c r="H712" s="11"/>
      <c r="I712" s="11"/>
      <c r="J712" s="107"/>
      <c r="K712" s="1"/>
      <c r="L712" s="1"/>
      <c r="M712" s="1"/>
      <c r="N712" s="11"/>
      <c r="O712" s="1"/>
      <c r="P712" s="1"/>
      <c r="Q712" s="4"/>
      <c r="R712" s="4"/>
      <c r="S712" s="4"/>
      <c r="T712" s="11"/>
      <c r="U712" s="11"/>
      <c r="V712" s="11"/>
      <c r="Y712" s="109"/>
      <c r="Z712" s="109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1:44" s="31" customFormat="1" x14ac:dyDescent="0.2">
      <c r="A713" s="6"/>
      <c r="B713" s="1"/>
      <c r="C713" s="1"/>
      <c r="D713" s="4"/>
      <c r="E713" s="11"/>
      <c r="F713" s="11"/>
      <c r="G713" s="11"/>
      <c r="H713" s="11"/>
      <c r="I713" s="11"/>
      <c r="J713" s="107"/>
      <c r="K713" s="1"/>
      <c r="L713" s="1"/>
      <c r="M713" s="1"/>
      <c r="N713" s="11"/>
      <c r="O713" s="1"/>
      <c r="P713" s="1"/>
      <c r="Q713" s="4"/>
      <c r="R713" s="4"/>
      <c r="S713" s="4"/>
      <c r="T713" s="11"/>
      <c r="U713" s="11"/>
      <c r="V713" s="11"/>
      <c r="Y713" s="109"/>
      <c r="Z713" s="109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1:44" s="31" customFormat="1" x14ac:dyDescent="0.2">
      <c r="A714" s="6"/>
      <c r="B714" s="1"/>
      <c r="C714" s="1"/>
      <c r="D714" s="4"/>
      <c r="E714" s="11"/>
      <c r="F714" s="11"/>
      <c r="G714" s="11"/>
      <c r="H714" s="11"/>
      <c r="I714" s="11"/>
      <c r="J714" s="107"/>
      <c r="K714" s="1"/>
      <c r="L714" s="1"/>
      <c r="M714" s="1"/>
      <c r="N714" s="11"/>
      <c r="O714" s="1"/>
      <c r="P714" s="1"/>
      <c r="Q714" s="4"/>
      <c r="R714" s="4"/>
      <c r="S714" s="4"/>
      <c r="T714" s="11"/>
      <c r="U714" s="11"/>
      <c r="V714" s="11"/>
      <c r="Y714" s="109"/>
      <c r="Z714" s="109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1:44" s="31" customFormat="1" x14ac:dyDescent="0.2">
      <c r="A715" s="6"/>
      <c r="B715" s="1"/>
      <c r="C715" s="1"/>
      <c r="D715" s="4"/>
      <c r="E715" s="11"/>
      <c r="F715" s="11"/>
      <c r="G715" s="11"/>
      <c r="H715" s="11"/>
      <c r="I715" s="11"/>
      <c r="J715" s="107"/>
      <c r="K715" s="1"/>
      <c r="L715" s="1"/>
      <c r="M715" s="1"/>
      <c r="N715" s="11"/>
      <c r="O715" s="1"/>
      <c r="P715" s="1"/>
      <c r="Q715" s="4"/>
      <c r="R715" s="4"/>
      <c r="S715" s="4"/>
      <c r="T715" s="11"/>
      <c r="U715" s="11"/>
      <c r="V715" s="11"/>
      <c r="Y715" s="109"/>
      <c r="Z715" s="109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1:44" s="31" customFormat="1" x14ac:dyDescent="0.2">
      <c r="A716" s="6"/>
      <c r="B716" s="1"/>
      <c r="C716" s="1"/>
      <c r="D716" s="4"/>
      <c r="E716" s="11"/>
      <c r="F716" s="11"/>
      <c r="G716" s="11"/>
      <c r="H716" s="11"/>
      <c r="I716" s="11"/>
      <c r="J716" s="107"/>
      <c r="K716" s="1"/>
      <c r="L716" s="1"/>
      <c r="M716" s="1"/>
      <c r="N716" s="11"/>
      <c r="O716" s="1"/>
      <c r="P716" s="1"/>
      <c r="Q716" s="4"/>
      <c r="R716" s="4"/>
      <c r="S716" s="4"/>
      <c r="T716" s="11"/>
      <c r="U716" s="11"/>
      <c r="V716" s="11"/>
      <c r="Y716" s="109"/>
      <c r="Z716" s="109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1:44" s="31" customFormat="1" x14ac:dyDescent="0.2">
      <c r="A717" s="6"/>
      <c r="B717" s="1"/>
      <c r="C717" s="1"/>
      <c r="D717" s="4"/>
      <c r="E717" s="11"/>
      <c r="F717" s="11"/>
      <c r="G717" s="11"/>
      <c r="H717" s="11"/>
      <c r="I717" s="11"/>
      <c r="J717" s="107"/>
      <c r="K717" s="1"/>
      <c r="L717" s="1"/>
      <c r="M717" s="1"/>
      <c r="N717" s="11"/>
      <c r="O717" s="1"/>
      <c r="P717" s="1"/>
      <c r="Q717" s="4"/>
      <c r="R717" s="4"/>
      <c r="S717" s="4"/>
      <c r="T717" s="11"/>
      <c r="U717" s="11"/>
      <c r="V717" s="11"/>
      <c r="Y717" s="109"/>
      <c r="Z717" s="109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1:44" s="31" customFormat="1" x14ac:dyDescent="0.2">
      <c r="A718" s="6"/>
      <c r="B718" s="1"/>
      <c r="C718" s="1"/>
      <c r="D718" s="4"/>
      <c r="E718" s="11"/>
      <c r="F718" s="11"/>
      <c r="G718" s="11"/>
      <c r="H718" s="11"/>
      <c r="I718" s="11"/>
      <c r="J718" s="107"/>
      <c r="K718" s="1"/>
      <c r="L718" s="1"/>
      <c r="M718" s="1"/>
      <c r="N718" s="11"/>
      <c r="O718" s="1"/>
      <c r="P718" s="1"/>
      <c r="Q718" s="4"/>
      <c r="R718" s="4"/>
      <c r="S718" s="4"/>
      <c r="T718" s="11"/>
      <c r="U718" s="11"/>
      <c r="V718" s="11"/>
      <c r="Y718" s="109"/>
      <c r="Z718" s="109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1:44" s="31" customFormat="1" x14ac:dyDescent="0.2">
      <c r="A719" s="6"/>
      <c r="B719" s="1"/>
      <c r="C719" s="1"/>
      <c r="D719" s="4"/>
      <c r="E719" s="11"/>
      <c r="F719" s="11"/>
      <c r="G719" s="11"/>
      <c r="H719" s="11"/>
      <c r="I719" s="11"/>
      <c r="J719" s="107"/>
      <c r="K719" s="1"/>
      <c r="L719" s="1"/>
      <c r="M719" s="1"/>
      <c r="N719" s="11"/>
      <c r="O719" s="1"/>
      <c r="P719" s="1"/>
      <c r="Q719" s="4"/>
      <c r="R719" s="4"/>
      <c r="S719" s="4"/>
      <c r="T719" s="11"/>
      <c r="U719" s="11"/>
      <c r="V719" s="11"/>
      <c r="Y719" s="109"/>
      <c r="Z719" s="109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1:44" s="31" customFormat="1" x14ac:dyDescent="0.2">
      <c r="A720" s="6"/>
      <c r="B720" s="1"/>
      <c r="C720" s="1"/>
      <c r="D720" s="4"/>
      <c r="E720" s="11"/>
      <c r="F720" s="11"/>
      <c r="G720" s="11"/>
      <c r="H720" s="11"/>
      <c r="I720" s="11"/>
      <c r="J720" s="107"/>
      <c r="K720" s="1"/>
      <c r="L720" s="1"/>
      <c r="M720" s="1"/>
      <c r="N720" s="11"/>
      <c r="O720" s="1"/>
      <c r="P720" s="1"/>
      <c r="Q720" s="4"/>
      <c r="R720" s="4"/>
      <c r="S720" s="4"/>
      <c r="T720" s="11"/>
      <c r="U720" s="11"/>
      <c r="V720" s="11"/>
      <c r="Y720" s="109"/>
      <c r="Z720" s="109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1:44" s="31" customFormat="1" x14ac:dyDescent="0.2">
      <c r="A721" s="6"/>
      <c r="B721" s="1"/>
      <c r="C721" s="1"/>
      <c r="D721" s="4"/>
      <c r="E721" s="11"/>
      <c r="F721" s="11"/>
      <c r="G721" s="11"/>
      <c r="H721" s="11"/>
      <c r="I721" s="11"/>
      <c r="J721" s="107"/>
      <c r="K721" s="1"/>
      <c r="L721" s="1"/>
      <c r="M721" s="1"/>
      <c r="N721" s="11"/>
      <c r="O721" s="1"/>
      <c r="P721" s="1"/>
      <c r="Q721" s="4"/>
      <c r="R721" s="4"/>
      <c r="S721" s="4"/>
      <c r="T721" s="11"/>
      <c r="U721" s="11"/>
      <c r="V721" s="11"/>
      <c r="Y721" s="109"/>
      <c r="Z721" s="109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1:44" s="31" customFormat="1" x14ac:dyDescent="0.2">
      <c r="A722" s="6"/>
      <c r="B722" s="1"/>
      <c r="C722" s="1"/>
      <c r="D722" s="4"/>
      <c r="E722" s="11"/>
      <c r="F722" s="11"/>
      <c r="G722" s="11"/>
      <c r="H722" s="11"/>
      <c r="I722" s="11"/>
      <c r="J722" s="107"/>
      <c r="K722" s="1"/>
      <c r="L722" s="1"/>
      <c r="M722" s="1"/>
      <c r="N722" s="11"/>
      <c r="O722" s="1"/>
      <c r="P722" s="1"/>
      <c r="Q722" s="4"/>
      <c r="R722" s="4"/>
      <c r="S722" s="4"/>
      <c r="T722" s="11"/>
      <c r="U722" s="11"/>
      <c r="V722" s="11"/>
      <c r="Y722" s="109"/>
      <c r="Z722" s="109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1:44" s="31" customFormat="1" x14ac:dyDescent="0.2">
      <c r="A723" s="6"/>
      <c r="B723" s="1"/>
      <c r="C723" s="1"/>
      <c r="D723" s="4"/>
      <c r="E723" s="11"/>
      <c r="F723" s="11"/>
      <c r="G723" s="11"/>
      <c r="H723" s="11"/>
      <c r="I723" s="11"/>
      <c r="J723" s="107"/>
      <c r="K723" s="1"/>
      <c r="L723" s="1"/>
      <c r="M723" s="1"/>
      <c r="N723" s="11"/>
      <c r="O723" s="1"/>
      <c r="P723" s="1"/>
      <c r="Q723" s="4"/>
      <c r="R723" s="4"/>
      <c r="S723" s="4"/>
      <c r="T723" s="11"/>
      <c r="U723" s="11"/>
      <c r="V723" s="11"/>
      <c r="Y723" s="109"/>
      <c r="Z723" s="109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1:44" s="31" customFormat="1" x14ac:dyDescent="0.2">
      <c r="A724" s="6"/>
      <c r="B724" s="1"/>
      <c r="C724" s="1"/>
      <c r="D724" s="4"/>
      <c r="E724" s="11"/>
      <c r="F724" s="11"/>
      <c r="G724" s="11"/>
      <c r="H724" s="11"/>
      <c r="I724" s="11"/>
      <c r="J724" s="107"/>
      <c r="K724" s="1"/>
      <c r="L724" s="1"/>
      <c r="M724" s="1"/>
      <c r="N724" s="11"/>
      <c r="O724" s="1"/>
      <c r="P724" s="1"/>
      <c r="Q724" s="4"/>
      <c r="R724" s="4"/>
      <c r="S724" s="4"/>
      <c r="T724" s="11"/>
      <c r="U724" s="11"/>
      <c r="V724" s="11"/>
      <c r="Y724" s="109"/>
      <c r="Z724" s="109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1:44" s="31" customFormat="1" x14ac:dyDescent="0.2">
      <c r="A725" s="6"/>
      <c r="B725" s="1"/>
      <c r="C725" s="1"/>
      <c r="D725" s="4"/>
      <c r="E725" s="11"/>
      <c r="F725" s="11"/>
      <c r="G725" s="11"/>
      <c r="H725" s="11"/>
      <c r="I725" s="11"/>
      <c r="J725" s="107"/>
      <c r="K725" s="1"/>
      <c r="L725" s="1"/>
      <c r="M725" s="1"/>
      <c r="N725" s="11"/>
      <c r="O725" s="1"/>
      <c r="P725" s="1"/>
      <c r="Q725" s="4"/>
      <c r="R725" s="4"/>
      <c r="S725" s="4"/>
      <c r="T725" s="11"/>
      <c r="U725" s="11"/>
      <c r="V725" s="11"/>
      <c r="Y725" s="109"/>
      <c r="Z725" s="109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1:44" s="31" customFormat="1" x14ac:dyDescent="0.2">
      <c r="A726" s="6"/>
      <c r="B726" s="1"/>
      <c r="C726" s="1"/>
      <c r="D726" s="4"/>
      <c r="E726" s="11"/>
      <c r="F726" s="11"/>
      <c r="G726" s="11"/>
      <c r="H726" s="11"/>
      <c r="I726" s="11"/>
      <c r="J726" s="107"/>
      <c r="K726" s="1"/>
      <c r="L726" s="1"/>
      <c r="M726" s="1"/>
      <c r="N726" s="11"/>
      <c r="O726" s="1"/>
      <c r="P726" s="1"/>
      <c r="Q726" s="4"/>
      <c r="R726" s="4"/>
      <c r="S726" s="4"/>
      <c r="T726" s="11"/>
      <c r="U726" s="11"/>
      <c r="V726" s="11"/>
      <c r="Y726" s="109"/>
      <c r="Z726" s="109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1:44" s="31" customFormat="1" x14ac:dyDescent="0.2">
      <c r="A727" s="6"/>
      <c r="B727" s="1"/>
      <c r="C727" s="1"/>
      <c r="D727" s="4"/>
      <c r="E727" s="11"/>
      <c r="F727" s="11"/>
      <c r="G727" s="11"/>
      <c r="H727" s="11"/>
      <c r="I727" s="11"/>
      <c r="J727" s="107"/>
      <c r="K727" s="1"/>
      <c r="L727" s="1"/>
      <c r="M727" s="1"/>
      <c r="N727" s="11"/>
      <c r="O727" s="1"/>
      <c r="P727" s="1"/>
      <c r="Q727" s="4"/>
      <c r="R727" s="4"/>
      <c r="S727" s="4"/>
      <c r="T727" s="11"/>
      <c r="U727" s="11"/>
      <c r="V727" s="11"/>
      <c r="Y727" s="109"/>
      <c r="Z727" s="109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1:44" s="31" customFormat="1" x14ac:dyDescent="0.2">
      <c r="A728" s="6"/>
      <c r="B728" s="1"/>
      <c r="C728" s="1"/>
      <c r="D728" s="4"/>
      <c r="E728" s="11"/>
      <c r="F728" s="11"/>
      <c r="G728" s="11"/>
      <c r="H728" s="11"/>
      <c r="I728" s="11"/>
      <c r="J728" s="107"/>
      <c r="K728" s="1"/>
      <c r="L728" s="1"/>
      <c r="M728" s="1"/>
      <c r="N728" s="11"/>
      <c r="O728" s="1"/>
      <c r="P728" s="1"/>
      <c r="Q728" s="4"/>
      <c r="R728" s="4"/>
      <c r="S728" s="4"/>
      <c r="T728" s="11"/>
      <c r="U728" s="11"/>
      <c r="V728" s="11"/>
      <c r="Y728" s="109"/>
      <c r="Z728" s="109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1:44" s="31" customFormat="1" x14ac:dyDescent="0.2">
      <c r="A729" s="6"/>
      <c r="B729" s="1"/>
      <c r="C729" s="1"/>
      <c r="D729" s="4"/>
      <c r="E729" s="11"/>
      <c r="F729" s="11"/>
      <c r="G729" s="11"/>
      <c r="H729" s="11"/>
      <c r="I729" s="11"/>
      <c r="J729" s="107"/>
      <c r="K729" s="1"/>
      <c r="L729" s="1"/>
      <c r="M729" s="1"/>
      <c r="N729" s="11"/>
      <c r="O729" s="1"/>
      <c r="P729" s="1"/>
      <c r="Q729" s="4"/>
      <c r="R729" s="4"/>
      <c r="S729" s="4"/>
      <c r="T729" s="11"/>
      <c r="U729" s="11"/>
      <c r="V729" s="11"/>
      <c r="Y729" s="109"/>
      <c r="Z729" s="109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1:44" s="31" customFormat="1" x14ac:dyDescent="0.2">
      <c r="A730" s="6"/>
      <c r="B730" s="1"/>
      <c r="C730" s="1"/>
      <c r="D730" s="4"/>
      <c r="E730" s="11"/>
      <c r="F730" s="11"/>
      <c r="G730" s="11"/>
      <c r="H730" s="11"/>
      <c r="I730" s="11"/>
      <c r="J730" s="107"/>
      <c r="K730" s="1"/>
      <c r="L730" s="1"/>
      <c r="M730" s="1"/>
      <c r="N730" s="11"/>
      <c r="O730" s="1"/>
      <c r="P730" s="1"/>
      <c r="Q730" s="4"/>
      <c r="R730" s="4"/>
      <c r="S730" s="4"/>
      <c r="T730" s="11"/>
      <c r="U730" s="11"/>
      <c r="V730" s="11"/>
      <c r="Y730" s="109"/>
      <c r="Z730" s="109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1:44" s="31" customFormat="1" x14ac:dyDescent="0.2">
      <c r="A731" s="6"/>
      <c r="B731" s="1"/>
      <c r="C731" s="1"/>
      <c r="D731" s="4"/>
      <c r="E731" s="11"/>
      <c r="F731" s="11"/>
      <c r="G731" s="11"/>
      <c r="H731" s="11"/>
      <c r="I731" s="11"/>
      <c r="J731" s="107"/>
      <c r="K731" s="1"/>
      <c r="L731" s="1"/>
      <c r="M731" s="1"/>
      <c r="N731" s="11"/>
      <c r="O731" s="1"/>
      <c r="P731" s="1"/>
      <c r="Q731" s="4"/>
      <c r="R731" s="4"/>
      <c r="S731" s="4"/>
      <c r="T731" s="11"/>
      <c r="U731" s="11"/>
      <c r="V731" s="11"/>
      <c r="Y731" s="109"/>
      <c r="Z731" s="109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1:44" s="31" customFormat="1" x14ac:dyDescent="0.2">
      <c r="A732" s="6"/>
      <c r="B732" s="1"/>
      <c r="C732" s="1"/>
      <c r="D732" s="4"/>
      <c r="E732" s="11"/>
      <c r="F732" s="11"/>
      <c r="G732" s="11"/>
      <c r="H732" s="11"/>
      <c r="I732" s="11"/>
      <c r="J732" s="107"/>
      <c r="K732" s="1"/>
      <c r="L732" s="1"/>
      <c r="M732" s="1"/>
      <c r="N732" s="11"/>
      <c r="O732" s="1"/>
      <c r="P732" s="1"/>
      <c r="Q732" s="4"/>
      <c r="R732" s="4"/>
      <c r="S732" s="4"/>
      <c r="T732" s="11"/>
      <c r="U732" s="11"/>
      <c r="V732" s="11"/>
      <c r="Y732" s="109"/>
      <c r="Z732" s="109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1:44" s="31" customFormat="1" x14ac:dyDescent="0.2">
      <c r="A733" s="6"/>
      <c r="B733" s="1"/>
      <c r="C733" s="1"/>
      <c r="D733" s="4"/>
      <c r="E733" s="11"/>
      <c r="F733" s="11"/>
      <c r="G733" s="11"/>
      <c r="H733" s="11"/>
      <c r="I733" s="11"/>
      <c r="J733" s="107"/>
      <c r="K733" s="1"/>
      <c r="L733" s="1"/>
      <c r="M733" s="1"/>
      <c r="N733" s="11"/>
      <c r="O733" s="1"/>
      <c r="P733" s="1"/>
      <c r="Q733" s="4"/>
      <c r="R733" s="4"/>
      <c r="S733" s="4"/>
      <c r="T733" s="11"/>
      <c r="U733" s="11"/>
      <c r="V733" s="11"/>
      <c r="Y733" s="109"/>
      <c r="Z733" s="109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1:44" s="31" customFormat="1" x14ac:dyDescent="0.2">
      <c r="A734" s="6"/>
      <c r="B734" s="1"/>
      <c r="C734" s="1"/>
      <c r="D734" s="4"/>
      <c r="E734" s="11"/>
      <c r="F734" s="11"/>
      <c r="G734" s="11"/>
      <c r="H734" s="11"/>
      <c r="I734" s="11"/>
      <c r="J734" s="107"/>
      <c r="K734" s="1"/>
      <c r="L734" s="1"/>
      <c r="M734" s="1"/>
      <c r="N734" s="11"/>
      <c r="O734" s="1"/>
      <c r="P734" s="1"/>
      <c r="Q734" s="4"/>
      <c r="R734" s="4"/>
      <c r="S734" s="4"/>
      <c r="T734" s="11"/>
      <c r="U734" s="11"/>
      <c r="V734" s="11"/>
      <c r="Y734" s="109"/>
      <c r="Z734" s="109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1:44" s="31" customFormat="1" x14ac:dyDescent="0.2">
      <c r="A735" s="6"/>
      <c r="B735" s="1"/>
      <c r="C735" s="1"/>
      <c r="D735" s="4"/>
      <c r="E735" s="11"/>
      <c r="F735" s="11"/>
      <c r="G735" s="11"/>
      <c r="H735" s="11"/>
      <c r="I735" s="11"/>
      <c r="J735" s="107"/>
      <c r="K735" s="1"/>
      <c r="L735" s="1"/>
      <c r="M735" s="1"/>
      <c r="N735" s="11"/>
      <c r="O735" s="1"/>
      <c r="P735" s="1"/>
      <c r="Q735" s="4"/>
      <c r="R735" s="4"/>
      <c r="S735" s="4"/>
      <c r="T735" s="11"/>
      <c r="U735" s="11"/>
      <c r="V735" s="11"/>
      <c r="Y735" s="109"/>
      <c r="Z735" s="109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1:44" s="31" customFormat="1" x14ac:dyDescent="0.2">
      <c r="A736" s="6"/>
      <c r="B736" s="1"/>
      <c r="C736" s="1"/>
      <c r="D736" s="4"/>
      <c r="E736" s="11"/>
      <c r="F736" s="11"/>
      <c r="G736" s="11"/>
      <c r="H736" s="11"/>
      <c r="I736" s="11"/>
      <c r="J736" s="107"/>
      <c r="K736" s="1"/>
      <c r="L736" s="1"/>
      <c r="M736" s="1"/>
      <c r="N736" s="11"/>
      <c r="O736" s="1"/>
      <c r="P736" s="1"/>
      <c r="Q736" s="4"/>
      <c r="R736" s="4"/>
      <c r="S736" s="4"/>
      <c r="T736" s="11"/>
      <c r="U736" s="11"/>
      <c r="V736" s="11"/>
      <c r="Y736" s="109"/>
      <c r="Z736" s="109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1:44" s="31" customFormat="1" x14ac:dyDescent="0.2">
      <c r="A737" s="6"/>
      <c r="B737" s="1"/>
      <c r="C737" s="1"/>
      <c r="D737" s="4"/>
      <c r="E737" s="11"/>
      <c r="F737" s="11"/>
      <c r="G737" s="11"/>
      <c r="H737" s="11"/>
      <c r="I737" s="11"/>
      <c r="J737" s="107"/>
      <c r="K737" s="1"/>
      <c r="L737" s="1"/>
      <c r="M737" s="1"/>
      <c r="N737" s="11"/>
      <c r="O737" s="1"/>
      <c r="P737" s="1"/>
      <c r="Q737" s="4"/>
      <c r="R737" s="4"/>
      <c r="S737" s="4"/>
      <c r="T737" s="11"/>
      <c r="U737" s="11"/>
      <c r="V737" s="11"/>
      <c r="Y737" s="109"/>
      <c r="Z737" s="109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1:44" s="31" customFormat="1" x14ac:dyDescent="0.2">
      <c r="A738" s="6"/>
      <c r="B738" s="1"/>
      <c r="C738" s="1"/>
      <c r="D738" s="4"/>
      <c r="E738" s="11"/>
      <c r="F738" s="11"/>
      <c r="G738" s="11"/>
      <c r="H738" s="11"/>
      <c r="I738" s="11"/>
      <c r="J738" s="107"/>
      <c r="K738" s="1"/>
      <c r="L738" s="1"/>
      <c r="M738" s="1"/>
      <c r="N738" s="11"/>
      <c r="O738" s="1"/>
      <c r="P738" s="1"/>
      <c r="Q738" s="4"/>
      <c r="R738" s="4"/>
      <c r="S738" s="4"/>
      <c r="T738" s="11"/>
      <c r="U738" s="11"/>
      <c r="V738" s="11"/>
      <c r="Y738" s="109"/>
      <c r="Z738" s="109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1:44" s="31" customFormat="1" x14ac:dyDescent="0.2">
      <c r="A739" s="6"/>
      <c r="B739" s="1"/>
      <c r="C739" s="1"/>
      <c r="D739" s="4"/>
      <c r="E739" s="11"/>
      <c r="F739" s="11"/>
      <c r="G739" s="11"/>
      <c r="H739" s="11"/>
      <c r="I739" s="11"/>
      <c r="J739" s="107"/>
      <c r="K739" s="1"/>
      <c r="L739" s="1"/>
      <c r="M739" s="1"/>
      <c r="N739" s="11"/>
      <c r="O739" s="1"/>
      <c r="P739" s="1"/>
      <c r="Q739" s="4"/>
      <c r="R739" s="4"/>
      <c r="S739" s="4"/>
      <c r="T739" s="11"/>
      <c r="U739" s="11"/>
      <c r="V739" s="11"/>
      <c r="Y739" s="109"/>
      <c r="Z739" s="109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1:44" s="31" customFormat="1" x14ac:dyDescent="0.2">
      <c r="A740" s="6"/>
      <c r="B740" s="1"/>
      <c r="C740" s="1"/>
      <c r="D740" s="4"/>
      <c r="E740" s="11"/>
      <c r="F740" s="11"/>
      <c r="G740" s="11"/>
      <c r="H740" s="11"/>
      <c r="I740" s="11"/>
      <c r="J740" s="107"/>
      <c r="K740" s="1"/>
      <c r="L740" s="1"/>
      <c r="M740" s="1"/>
      <c r="N740" s="11"/>
      <c r="O740" s="1"/>
      <c r="P740" s="1"/>
      <c r="Q740" s="4"/>
      <c r="R740" s="4"/>
      <c r="S740" s="4"/>
      <c r="T740" s="11"/>
      <c r="U740" s="11"/>
      <c r="V740" s="11"/>
      <c r="Y740" s="109"/>
      <c r="Z740" s="109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1:44" s="31" customFormat="1" x14ac:dyDescent="0.2">
      <c r="A741" s="6"/>
      <c r="B741" s="1"/>
      <c r="C741" s="1"/>
      <c r="D741" s="4"/>
      <c r="E741" s="11"/>
      <c r="F741" s="11"/>
      <c r="G741" s="11"/>
      <c r="H741" s="11"/>
      <c r="I741" s="11"/>
      <c r="J741" s="107"/>
      <c r="K741" s="1"/>
      <c r="L741" s="1"/>
      <c r="M741" s="1"/>
      <c r="N741" s="11"/>
      <c r="O741" s="1"/>
      <c r="P741" s="1"/>
      <c r="Q741" s="4"/>
      <c r="R741" s="4"/>
      <c r="S741" s="4"/>
      <c r="T741" s="11"/>
      <c r="U741" s="11"/>
      <c r="V741" s="11"/>
      <c r="Y741" s="109"/>
      <c r="Z741" s="109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1:44" s="31" customFormat="1" x14ac:dyDescent="0.2">
      <c r="A742" s="6"/>
      <c r="B742" s="1"/>
      <c r="C742" s="1"/>
      <c r="D742" s="4"/>
      <c r="E742" s="11"/>
      <c r="F742" s="11"/>
      <c r="G742" s="11"/>
      <c r="H742" s="11"/>
      <c r="I742" s="11"/>
      <c r="J742" s="107"/>
      <c r="K742" s="1"/>
      <c r="L742" s="1"/>
      <c r="M742" s="1"/>
      <c r="N742" s="11"/>
      <c r="O742" s="1"/>
      <c r="P742" s="1"/>
      <c r="Q742" s="4"/>
      <c r="R742" s="4"/>
      <c r="S742" s="4"/>
      <c r="T742" s="11"/>
      <c r="U742" s="11"/>
      <c r="V742" s="11"/>
      <c r="Y742" s="109"/>
      <c r="Z742" s="109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1:44" s="31" customFormat="1" x14ac:dyDescent="0.2">
      <c r="A743" s="6"/>
      <c r="B743" s="1"/>
      <c r="C743" s="1"/>
      <c r="D743" s="4"/>
      <c r="E743" s="11"/>
      <c r="F743" s="11"/>
      <c r="G743" s="11"/>
      <c r="H743" s="11"/>
      <c r="I743" s="11"/>
      <c r="J743" s="107"/>
      <c r="K743" s="1"/>
      <c r="L743" s="1"/>
      <c r="M743" s="1"/>
      <c r="N743" s="11"/>
      <c r="O743" s="1"/>
      <c r="P743" s="1"/>
      <c r="Q743" s="4"/>
      <c r="R743" s="4"/>
      <c r="S743" s="4"/>
      <c r="T743" s="11"/>
      <c r="U743" s="11"/>
      <c r="V743" s="11"/>
      <c r="Y743" s="109"/>
      <c r="Z743" s="109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1:44" s="31" customFormat="1" x14ac:dyDescent="0.2">
      <c r="A744" s="6"/>
      <c r="B744" s="1"/>
      <c r="C744" s="1"/>
      <c r="D744" s="4"/>
      <c r="E744" s="11"/>
      <c r="F744" s="11"/>
      <c r="G744" s="11"/>
      <c r="H744" s="11"/>
      <c r="I744" s="11"/>
      <c r="J744" s="107"/>
      <c r="K744" s="1"/>
      <c r="L744" s="1"/>
      <c r="M744" s="1"/>
      <c r="N744" s="11"/>
      <c r="O744" s="1"/>
      <c r="P744" s="1"/>
      <c r="Q744" s="4"/>
      <c r="R744" s="4"/>
      <c r="S744" s="4"/>
      <c r="T744" s="11"/>
      <c r="U744" s="11"/>
      <c r="V744" s="11"/>
      <c r="Y744" s="109"/>
      <c r="Z744" s="109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1:44" s="31" customFormat="1" x14ac:dyDescent="0.2">
      <c r="A745" s="6"/>
      <c r="B745" s="1"/>
      <c r="C745" s="1"/>
      <c r="D745" s="4"/>
      <c r="E745" s="11"/>
      <c r="F745" s="11"/>
      <c r="G745" s="11"/>
      <c r="H745" s="11"/>
      <c r="I745" s="11"/>
      <c r="J745" s="107"/>
      <c r="K745" s="1"/>
      <c r="L745" s="1"/>
      <c r="M745" s="1"/>
      <c r="N745" s="11"/>
      <c r="O745" s="1"/>
      <c r="P745" s="1"/>
      <c r="Q745" s="4"/>
      <c r="R745" s="4"/>
      <c r="S745" s="4"/>
      <c r="T745" s="11"/>
      <c r="U745" s="11"/>
      <c r="V745" s="11"/>
      <c r="Y745" s="109"/>
      <c r="Z745" s="109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1:44" s="31" customFormat="1" x14ac:dyDescent="0.2">
      <c r="A746" s="6"/>
      <c r="B746" s="1"/>
      <c r="C746" s="1"/>
      <c r="D746" s="4"/>
      <c r="E746" s="11"/>
      <c r="F746" s="11"/>
      <c r="G746" s="11"/>
      <c r="H746" s="11"/>
      <c r="I746" s="11"/>
      <c r="J746" s="107"/>
      <c r="K746" s="1"/>
      <c r="L746" s="1"/>
      <c r="M746" s="1"/>
      <c r="N746" s="11"/>
      <c r="O746" s="1"/>
      <c r="P746" s="1"/>
      <c r="Q746" s="4"/>
      <c r="R746" s="4"/>
      <c r="S746" s="4"/>
      <c r="T746" s="11"/>
      <c r="U746" s="11"/>
      <c r="V746" s="11"/>
      <c r="Y746" s="109"/>
      <c r="Z746" s="109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1:44" s="31" customFormat="1" x14ac:dyDescent="0.2">
      <c r="A747" s="6"/>
      <c r="B747" s="1"/>
      <c r="C747" s="1"/>
      <c r="D747" s="4"/>
      <c r="E747" s="11"/>
      <c r="F747" s="11"/>
      <c r="G747" s="11"/>
      <c r="H747" s="11"/>
      <c r="I747" s="11"/>
      <c r="J747" s="107"/>
      <c r="K747" s="1"/>
      <c r="L747" s="1"/>
      <c r="M747" s="1"/>
      <c r="N747" s="11"/>
      <c r="O747" s="1"/>
      <c r="P747" s="1"/>
      <c r="Q747" s="4"/>
      <c r="R747" s="4"/>
      <c r="S747" s="4"/>
      <c r="T747" s="11"/>
      <c r="U747" s="11"/>
      <c r="V747" s="11"/>
      <c r="Y747" s="109"/>
      <c r="Z747" s="109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1:44" s="31" customFormat="1" x14ac:dyDescent="0.2">
      <c r="A748" s="6"/>
      <c r="B748" s="1"/>
      <c r="C748" s="1"/>
      <c r="D748" s="4"/>
      <c r="E748" s="11"/>
      <c r="F748" s="11"/>
      <c r="G748" s="11"/>
      <c r="H748" s="11"/>
      <c r="I748" s="11"/>
      <c r="J748" s="107"/>
      <c r="K748" s="1"/>
      <c r="L748" s="1"/>
      <c r="M748" s="1"/>
      <c r="N748" s="11"/>
      <c r="O748" s="1"/>
      <c r="P748" s="1"/>
      <c r="Q748" s="4"/>
      <c r="R748" s="4"/>
      <c r="S748" s="4"/>
      <c r="T748" s="11"/>
      <c r="U748" s="11"/>
      <c r="V748" s="11"/>
      <c r="Y748" s="109"/>
      <c r="Z748" s="109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1:44" s="31" customFormat="1" x14ac:dyDescent="0.2">
      <c r="A749" s="6"/>
      <c r="B749" s="1"/>
      <c r="C749" s="1"/>
      <c r="D749" s="4"/>
      <c r="E749" s="11"/>
      <c r="F749" s="11"/>
      <c r="G749" s="11"/>
      <c r="H749" s="11"/>
      <c r="I749" s="11"/>
      <c r="J749" s="107"/>
      <c r="K749" s="1"/>
      <c r="L749" s="1"/>
      <c r="M749" s="1"/>
      <c r="N749" s="11"/>
      <c r="O749" s="1"/>
      <c r="P749" s="1"/>
      <c r="Q749" s="4"/>
      <c r="R749" s="4"/>
      <c r="S749" s="4"/>
      <c r="T749" s="11"/>
      <c r="U749" s="11"/>
      <c r="V749" s="11"/>
      <c r="Y749" s="109"/>
      <c r="Z749" s="109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1:44" s="31" customFormat="1" x14ac:dyDescent="0.2">
      <c r="A750" s="6"/>
      <c r="B750" s="1"/>
      <c r="C750" s="1"/>
      <c r="D750" s="4"/>
      <c r="E750" s="11"/>
      <c r="F750" s="11"/>
      <c r="G750" s="11"/>
      <c r="H750" s="11"/>
      <c r="I750" s="11"/>
      <c r="J750" s="107"/>
      <c r="K750" s="1"/>
      <c r="L750" s="1"/>
      <c r="M750" s="1"/>
      <c r="N750" s="11"/>
      <c r="O750" s="1"/>
      <c r="P750" s="1"/>
      <c r="Q750" s="4"/>
      <c r="R750" s="4"/>
      <c r="S750" s="4"/>
      <c r="T750" s="11"/>
      <c r="U750" s="11"/>
      <c r="V750" s="11"/>
      <c r="Y750" s="109"/>
      <c r="Z750" s="109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1:44" s="31" customFormat="1" x14ac:dyDescent="0.2">
      <c r="A751" s="6"/>
      <c r="B751" s="1"/>
      <c r="C751" s="1"/>
      <c r="D751" s="4"/>
      <c r="E751" s="11"/>
      <c r="F751" s="11"/>
      <c r="G751" s="11"/>
      <c r="H751" s="11"/>
      <c r="I751" s="11"/>
      <c r="J751" s="107"/>
      <c r="K751" s="1"/>
      <c r="L751" s="1"/>
      <c r="M751" s="1"/>
      <c r="N751" s="11"/>
      <c r="O751" s="1"/>
      <c r="P751" s="1"/>
      <c r="Q751" s="4"/>
      <c r="R751" s="4"/>
      <c r="S751" s="4"/>
      <c r="T751" s="11"/>
      <c r="U751" s="11"/>
      <c r="V751" s="11"/>
      <c r="Y751" s="109"/>
      <c r="Z751" s="109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1:44" s="31" customFormat="1" x14ac:dyDescent="0.2">
      <c r="A752" s="6"/>
      <c r="B752" s="1"/>
      <c r="C752" s="1"/>
      <c r="D752" s="4"/>
      <c r="E752" s="11"/>
      <c r="F752" s="11"/>
      <c r="G752" s="11"/>
      <c r="H752" s="11"/>
      <c r="I752" s="11"/>
      <c r="J752" s="107"/>
      <c r="K752" s="1"/>
      <c r="L752" s="1"/>
      <c r="M752" s="1"/>
      <c r="N752" s="11"/>
      <c r="O752" s="1"/>
      <c r="P752" s="1"/>
      <c r="Q752" s="4"/>
      <c r="R752" s="4"/>
      <c r="S752" s="4"/>
      <c r="T752" s="11"/>
      <c r="U752" s="11"/>
      <c r="V752" s="11"/>
      <c r="Y752" s="109"/>
      <c r="Z752" s="109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1:44" s="31" customFormat="1" x14ac:dyDescent="0.2">
      <c r="A753" s="6"/>
      <c r="B753" s="1"/>
      <c r="C753" s="1"/>
      <c r="D753" s="4"/>
      <c r="E753" s="11"/>
      <c r="F753" s="11"/>
      <c r="G753" s="11"/>
      <c r="H753" s="11"/>
      <c r="I753" s="11"/>
      <c r="J753" s="107"/>
      <c r="K753" s="1"/>
      <c r="L753" s="1"/>
      <c r="M753" s="1"/>
      <c r="N753" s="11"/>
      <c r="O753" s="1"/>
      <c r="P753" s="1"/>
      <c r="Q753" s="4"/>
      <c r="R753" s="4"/>
      <c r="S753" s="4"/>
      <c r="T753" s="11"/>
      <c r="U753" s="11"/>
      <c r="V753" s="11"/>
      <c r="Y753" s="109"/>
      <c r="Z753" s="109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1:44" s="31" customFormat="1" x14ac:dyDescent="0.2">
      <c r="A754" s="6"/>
      <c r="B754" s="1"/>
      <c r="C754" s="1"/>
      <c r="D754" s="4"/>
      <c r="E754" s="11"/>
      <c r="F754" s="11"/>
      <c r="G754" s="11"/>
      <c r="H754" s="11"/>
      <c r="I754" s="11"/>
      <c r="J754" s="107"/>
      <c r="K754" s="1"/>
      <c r="L754" s="1"/>
      <c r="M754" s="1"/>
      <c r="N754" s="11"/>
      <c r="O754" s="1"/>
      <c r="P754" s="1"/>
      <c r="Q754" s="4"/>
      <c r="R754" s="4"/>
      <c r="S754" s="4"/>
      <c r="T754" s="11"/>
      <c r="U754" s="11"/>
      <c r="V754" s="11"/>
      <c r="Y754" s="109"/>
      <c r="Z754" s="109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1:44" s="31" customFormat="1" x14ac:dyDescent="0.2">
      <c r="A755" s="6"/>
      <c r="B755" s="1"/>
      <c r="C755" s="1"/>
      <c r="D755" s="4"/>
      <c r="E755" s="11"/>
      <c r="F755" s="11"/>
      <c r="G755" s="11"/>
      <c r="H755" s="11"/>
      <c r="I755" s="11"/>
      <c r="J755" s="107"/>
      <c r="K755" s="1"/>
      <c r="L755" s="1"/>
      <c r="M755" s="1"/>
      <c r="N755" s="11"/>
      <c r="O755" s="1"/>
      <c r="P755" s="1"/>
      <c r="Q755" s="4"/>
      <c r="R755" s="4"/>
      <c r="S755" s="4"/>
      <c r="T755" s="11"/>
      <c r="U755" s="11"/>
      <c r="V755" s="11"/>
      <c r="Y755" s="109"/>
      <c r="Z755" s="109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1:44" s="31" customFormat="1" x14ac:dyDescent="0.2">
      <c r="A756" s="6"/>
      <c r="B756" s="1"/>
      <c r="C756" s="1"/>
      <c r="D756" s="4"/>
      <c r="E756" s="11"/>
      <c r="F756" s="11"/>
      <c r="G756" s="11"/>
      <c r="H756" s="11"/>
      <c r="I756" s="11"/>
      <c r="J756" s="107"/>
      <c r="K756" s="1"/>
      <c r="L756" s="1"/>
      <c r="M756" s="1"/>
      <c r="N756" s="11"/>
      <c r="O756" s="1"/>
      <c r="P756" s="1"/>
      <c r="Q756" s="4"/>
      <c r="R756" s="4"/>
      <c r="S756" s="4"/>
      <c r="T756" s="11"/>
      <c r="U756" s="11"/>
      <c r="V756" s="11"/>
      <c r="Y756" s="109"/>
      <c r="Z756" s="109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1:44" s="31" customFormat="1" x14ac:dyDescent="0.2">
      <c r="A757" s="6"/>
      <c r="B757" s="1"/>
      <c r="C757" s="1"/>
      <c r="D757" s="4"/>
      <c r="E757" s="11"/>
      <c r="F757" s="11"/>
      <c r="G757" s="11"/>
      <c r="H757" s="11"/>
      <c r="I757" s="11"/>
      <c r="J757" s="107"/>
      <c r="K757" s="1"/>
      <c r="L757" s="1"/>
      <c r="M757" s="1"/>
      <c r="N757" s="11"/>
      <c r="O757" s="1"/>
      <c r="P757" s="1"/>
      <c r="Q757" s="4"/>
      <c r="R757" s="4"/>
      <c r="S757" s="4"/>
      <c r="T757" s="11"/>
      <c r="U757" s="11"/>
      <c r="V757" s="11"/>
      <c r="Y757" s="109"/>
      <c r="Z757" s="109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1:44" s="31" customFormat="1" x14ac:dyDescent="0.2">
      <c r="A758" s="6"/>
      <c r="B758" s="1"/>
      <c r="C758" s="1"/>
      <c r="D758" s="4"/>
      <c r="E758" s="11"/>
      <c r="F758" s="11"/>
      <c r="G758" s="11"/>
      <c r="H758" s="11"/>
      <c r="I758" s="11"/>
      <c r="J758" s="107"/>
      <c r="K758" s="1"/>
      <c r="L758" s="1"/>
      <c r="M758" s="1"/>
      <c r="N758" s="11"/>
      <c r="O758" s="1"/>
      <c r="P758" s="1"/>
      <c r="Q758" s="4"/>
      <c r="R758" s="4"/>
      <c r="S758" s="4"/>
      <c r="T758" s="11"/>
      <c r="U758" s="11"/>
      <c r="V758" s="11"/>
      <c r="Y758" s="109"/>
      <c r="Z758" s="109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1:44" s="31" customFormat="1" x14ac:dyDescent="0.2">
      <c r="A759" s="6"/>
      <c r="B759" s="1"/>
      <c r="C759" s="1"/>
      <c r="D759" s="4"/>
      <c r="E759" s="11"/>
      <c r="F759" s="11"/>
      <c r="G759" s="11"/>
      <c r="H759" s="11"/>
      <c r="I759" s="11"/>
      <c r="J759" s="107"/>
      <c r="K759" s="1"/>
      <c r="L759" s="1"/>
      <c r="M759" s="1"/>
      <c r="N759" s="11"/>
      <c r="O759" s="1"/>
      <c r="P759" s="1"/>
      <c r="Q759" s="4"/>
      <c r="R759" s="4"/>
      <c r="S759" s="4"/>
      <c r="T759" s="11"/>
      <c r="U759" s="11"/>
      <c r="V759" s="11"/>
      <c r="Y759" s="109"/>
      <c r="Z759" s="109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1:44" s="31" customFormat="1" x14ac:dyDescent="0.2">
      <c r="A760" s="6"/>
      <c r="B760" s="1"/>
      <c r="C760" s="1"/>
      <c r="D760" s="4"/>
      <c r="E760" s="11"/>
      <c r="F760" s="11"/>
      <c r="G760" s="11"/>
      <c r="H760" s="11"/>
      <c r="I760" s="11"/>
      <c r="J760" s="107"/>
      <c r="K760" s="1"/>
      <c r="L760" s="1"/>
      <c r="M760" s="1"/>
      <c r="N760" s="11"/>
      <c r="O760" s="1"/>
      <c r="P760" s="1"/>
      <c r="Q760" s="4"/>
      <c r="R760" s="4"/>
      <c r="S760" s="4"/>
      <c r="T760" s="11"/>
      <c r="U760" s="11"/>
      <c r="V760" s="11"/>
      <c r="Y760" s="109"/>
      <c r="Z760" s="109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1:44" s="31" customFormat="1" x14ac:dyDescent="0.2">
      <c r="A761" s="6"/>
      <c r="B761" s="1"/>
      <c r="C761" s="1"/>
      <c r="D761" s="4"/>
      <c r="E761" s="11"/>
      <c r="F761" s="11"/>
      <c r="G761" s="11"/>
      <c r="H761" s="11"/>
      <c r="I761" s="11"/>
      <c r="J761" s="107"/>
      <c r="K761" s="1"/>
      <c r="L761" s="1"/>
      <c r="M761" s="1"/>
      <c r="N761" s="11"/>
      <c r="O761" s="1"/>
      <c r="P761" s="1"/>
      <c r="Q761" s="4"/>
      <c r="R761" s="4"/>
      <c r="S761" s="4"/>
      <c r="T761" s="11"/>
      <c r="U761" s="11"/>
      <c r="V761" s="11"/>
      <c r="Y761" s="109"/>
      <c r="Z761" s="109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1:44" s="31" customFormat="1" x14ac:dyDescent="0.2">
      <c r="A762" s="6"/>
      <c r="B762" s="1"/>
      <c r="C762" s="1"/>
      <c r="D762" s="4"/>
      <c r="E762" s="11"/>
      <c r="F762" s="11"/>
      <c r="G762" s="11"/>
      <c r="H762" s="11"/>
      <c r="I762" s="11"/>
      <c r="J762" s="107"/>
      <c r="K762" s="1"/>
      <c r="L762" s="1"/>
      <c r="M762" s="1"/>
      <c r="N762" s="11"/>
      <c r="O762" s="1"/>
      <c r="P762" s="1"/>
      <c r="Q762" s="4"/>
      <c r="R762" s="4"/>
      <c r="S762" s="4"/>
      <c r="T762" s="11"/>
      <c r="U762" s="11"/>
      <c r="V762" s="11"/>
      <c r="Y762" s="109"/>
      <c r="Z762" s="109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1:44" s="31" customFormat="1" x14ac:dyDescent="0.2">
      <c r="A763" s="6"/>
      <c r="B763" s="1"/>
      <c r="C763" s="1"/>
      <c r="D763" s="4"/>
      <c r="E763" s="11"/>
      <c r="F763" s="11"/>
      <c r="G763" s="11"/>
      <c r="H763" s="11"/>
      <c r="I763" s="11"/>
      <c r="J763" s="107"/>
      <c r="K763" s="1"/>
      <c r="L763" s="1"/>
      <c r="M763" s="1"/>
      <c r="N763" s="11"/>
      <c r="O763" s="1"/>
      <c r="P763" s="1"/>
      <c r="Q763" s="4"/>
      <c r="R763" s="4"/>
      <c r="S763" s="4"/>
      <c r="T763" s="11"/>
      <c r="U763" s="11"/>
      <c r="V763" s="11"/>
      <c r="Y763" s="109"/>
      <c r="Z763" s="109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 spans="1:44" s="31" customFormat="1" x14ac:dyDescent="0.2">
      <c r="A764" s="6"/>
      <c r="B764" s="1"/>
      <c r="C764" s="1"/>
      <c r="D764" s="4"/>
      <c r="E764" s="11"/>
      <c r="F764" s="11"/>
      <c r="G764" s="11"/>
      <c r="H764" s="11"/>
      <c r="I764" s="11"/>
      <c r="J764" s="107"/>
      <c r="K764" s="1"/>
      <c r="L764" s="1"/>
      <c r="M764" s="1"/>
      <c r="N764" s="11"/>
      <c r="O764" s="1"/>
      <c r="P764" s="1"/>
      <c r="Q764" s="4"/>
      <c r="R764" s="4"/>
      <c r="S764" s="4"/>
      <c r="T764" s="11"/>
      <c r="U764" s="11"/>
      <c r="V764" s="11"/>
      <c r="Y764" s="109"/>
      <c r="Z764" s="109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 spans="1:44" s="31" customFormat="1" x14ac:dyDescent="0.2">
      <c r="A765" s="6"/>
      <c r="B765" s="1"/>
      <c r="C765" s="1"/>
      <c r="D765" s="4"/>
      <c r="E765" s="11"/>
      <c r="F765" s="11"/>
      <c r="G765" s="11"/>
      <c r="H765" s="11"/>
      <c r="I765" s="11"/>
      <c r="J765" s="107"/>
      <c r="K765" s="1"/>
      <c r="L765" s="1"/>
      <c r="M765" s="1"/>
      <c r="N765" s="11"/>
      <c r="O765" s="1"/>
      <c r="P765" s="1"/>
      <c r="Q765" s="4"/>
      <c r="R765" s="4"/>
      <c r="S765" s="4"/>
      <c r="T765" s="11"/>
      <c r="U765" s="11"/>
      <c r="V765" s="11"/>
      <c r="Y765" s="109"/>
      <c r="Z765" s="109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 spans="1:44" s="31" customFormat="1" x14ac:dyDescent="0.2">
      <c r="A766" s="6"/>
      <c r="B766" s="1"/>
      <c r="C766" s="1"/>
      <c r="D766" s="4"/>
      <c r="E766" s="11"/>
      <c r="F766" s="11"/>
      <c r="G766" s="11"/>
      <c r="H766" s="11"/>
      <c r="I766" s="11"/>
      <c r="J766" s="107"/>
      <c r="K766" s="1"/>
      <c r="L766" s="1"/>
      <c r="M766" s="1"/>
      <c r="N766" s="11"/>
      <c r="O766" s="1"/>
      <c r="P766" s="1"/>
      <c r="Q766" s="4"/>
      <c r="R766" s="4"/>
      <c r="S766" s="4"/>
      <c r="T766" s="11"/>
      <c r="U766" s="11"/>
      <c r="V766" s="11"/>
      <c r="Y766" s="109"/>
      <c r="Z766" s="109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 spans="1:44" s="31" customFormat="1" x14ac:dyDescent="0.2">
      <c r="A767" s="6"/>
      <c r="B767" s="1"/>
      <c r="C767" s="1"/>
      <c r="D767" s="4"/>
      <c r="E767" s="11"/>
      <c r="F767" s="11"/>
      <c r="G767" s="11"/>
      <c r="H767" s="11"/>
      <c r="I767" s="11"/>
      <c r="J767" s="107"/>
      <c r="K767" s="1"/>
      <c r="L767" s="1"/>
      <c r="M767" s="1"/>
      <c r="N767" s="11"/>
      <c r="O767" s="1"/>
      <c r="P767" s="1"/>
      <c r="Q767" s="4"/>
      <c r="R767" s="4"/>
      <c r="S767" s="4"/>
      <c r="T767" s="11"/>
      <c r="U767" s="11"/>
      <c r="V767" s="11"/>
      <c r="Y767" s="109"/>
      <c r="Z767" s="109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  <row r="768" spans="1:44" s="31" customFormat="1" x14ac:dyDescent="0.2">
      <c r="A768" s="6"/>
      <c r="B768" s="1"/>
      <c r="C768" s="1"/>
      <c r="D768" s="4"/>
      <c r="E768" s="11"/>
      <c r="F768" s="11"/>
      <c r="G768" s="11"/>
      <c r="H768" s="11"/>
      <c r="I768" s="11"/>
      <c r="J768" s="107"/>
      <c r="K768" s="1"/>
      <c r="L768" s="1"/>
      <c r="M768" s="1"/>
      <c r="N768" s="11"/>
      <c r="O768" s="1"/>
      <c r="P768" s="1"/>
      <c r="Q768" s="4"/>
      <c r="R768" s="4"/>
      <c r="S768" s="4"/>
      <c r="T768" s="11"/>
      <c r="U768" s="11"/>
      <c r="V768" s="11"/>
      <c r="Y768" s="109"/>
      <c r="Z768" s="109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</row>
    <row r="769" spans="1:44" s="31" customFormat="1" x14ac:dyDescent="0.2">
      <c r="A769" s="6"/>
      <c r="B769" s="1"/>
      <c r="C769" s="1"/>
      <c r="D769" s="4"/>
      <c r="E769" s="11"/>
      <c r="F769" s="11"/>
      <c r="G769" s="11"/>
      <c r="H769" s="11"/>
      <c r="I769" s="11"/>
      <c r="J769" s="107"/>
      <c r="K769" s="1"/>
      <c r="L769" s="1"/>
      <c r="M769" s="1"/>
      <c r="N769" s="11"/>
      <c r="O769" s="1"/>
      <c r="P769" s="1"/>
      <c r="Q769" s="4"/>
      <c r="R769" s="4"/>
      <c r="S769" s="4"/>
      <c r="T769" s="11"/>
      <c r="U769" s="11"/>
      <c r="V769" s="11"/>
      <c r="Y769" s="109"/>
      <c r="Z769" s="109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</row>
    <row r="770" spans="1:44" s="31" customFormat="1" x14ac:dyDescent="0.2">
      <c r="A770" s="6"/>
      <c r="B770" s="1"/>
      <c r="C770" s="1"/>
      <c r="D770" s="4"/>
      <c r="E770" s="11"/>
      <c r="F770" s="11"/>
      <c r="G770" s="11"/>
      <c r="H770" s="11"/>
      <c r="I770" s="11"/>
      <c r="J770" s="107"/>
      <c r="K770" s="1"/>
      <c r="L770" s="1"/>
      <c r="M770" s="1"/>
      <c r="N770" s="11"/>
      <c r="O770" s="1"/>
      <c r="P770" s="1"/>
      <c r="Q770" s="4"/>
      <c r="R770" s="4"/>
      <c r="S770" s="4"/>
      <c r="T770" s="11"/>
      <c r="U770" s="11"/>
      <c r="V770" s="11"/>
      <c r="Y770" s="109"/>
      <c r="Z770" s="109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</row>
    <row r="771" spans="1:44" s="31" customFormat="1" x14ac:dyDescent="0.2">
      <c r="A771" s="6"/>
      <c r="B771" s="1"/>
      <c r="C771" s="1"/>
      <c r="D771" s="4"/>
      <c r="E771" s="11"/>
      <c r="F771" s="11"/>
      <c r="G771" s="11"/>
      <c r="H771" s="11"/>
      <c r="I771" s="11"/>
      <c r="J771" s="107"/>
      <c r="K771" s="1"/>
      <c r="L771" s="1"/>
      <c r="M771" s="1"/>
      <c r="N771" s="11"/>
      <c r="O771" s="1"/>
      <c r="P771" s="1"/>
      <c r="Q771" s="4"/>
      <c r="R771" s="4"/>
      <c r="S771" s="4"/>
      <c r="T771" s="11"/>
      <c r="U771" s="11"/>
      <c r="V771" s="11"/>
      <c r="Y771" s="109"/>
      <c r="Z771" s="109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</row>
    <row r="772" spans="1:44" s="31" customFormat="1" x14ac:dyDescent="0.2">
      <c r="A772" s="6"/>
      <c r="B772" s="1"/>
      <c r="C772" s="1"/>
      <c r="D772" s="4"/>
      <c r="E772" s="11"/>
      <c r="F772" s="11"/>
      <c r="G772" s="11"/>
      <c r="H772" s="11"/>
      <c r="I772" s="11"/>
      <c r="J772" s="107"/>
      <c r="K772" s="1"/>
      <c r="L772" s="1"/>
      <c r="M772" s="1"/>
      <c r="N772" s="11"/>
      <c r="O772" s="1"/>
      <c r="P772" s="1"/>
      <c r="Q772" s="4"/>
      <c r="R772" s="4"/>
      <c r="S772" s="4"/>
      <c r="T772" s="11"/>
      <c r="U772" s="11"/>
      <c r="V772" s="11"/>
      <c r="Y772" s="109"/>
      <c r="Z772" s="109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</row>
    <row r="773" spans="1:44" s="31" customFormat="1" x14ac:dyDescent="0.2">
      <c r="A773" s="6"/>
      <c r="B773" s="1"/>
      <c r="C773" s="1"/>
      <c r="D773" s="4"/>
      <c r="E773" s="11"/>
      <c r="F773" s="11"/>
      <c r="G773" s="11"/>
      <c r="H773" s="11"/>
      <c r="I773" s="11"/>
      <c r="J773" s="107"/>
      <c r="K773" s="1"/>
      <c r="L773" s="1"/>
      <c r="M773" s="1"/>
      <c r="N773" s="11"/>
      <c r="O773" s="1"/>
      <c r="P773" s="1"/>
      <c r="Q773" s="4"/>
      <c r="R773" s="4"/>
      <c r="S773" s="4"/>
      <c r="T773" s="11"/>
      <c r="U773" s="11"/>
      <c r="V773" s="11"/>
      <c r="Y773" s="109"/>
      <c r="Z773" s="109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</row>
    <row r="774" spans="1:44" s="31" customFormat="1" x14ac:dyDescent="0.2">
      <c r="A774" s="6"/>
      <c r="B774" s="1"/>
      <c r="C774" s="1"/>
      <c r="D774" s="4"/>
      <c r="E774" s="11"/>
      <c r="F774" s="11"/>
      <c r="G774" s="11"/>
      <c r="H774" s="11"/>
      <c r="I774" s="11"/>
      <c r="J774" s="107"/>
      <c r="K774" s="1"/>
      <c r="L774" s="1"/>
      <c r="M774" s="1"/>
      <c r="N774" s="11"/>
      <c r="O774" s="1"/>
      <c r="P774" s="1"/>
      <c r="Q774" s="4"/>
      <c r="R774" s="4"/>
      <c r="S774" s="4"/>
      <c r="T774" s="11"/>
      <c r="U774" s="11"/>
      <c r="V774" s="11"/>
      <c r="Y774" s="109"/>
      <c r="Z774" s="109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</row>
    <row r="775" spans="1:44" s="31" customFormat="1" x14ac:dyDescent="0.2">
      <c r="A775" s="6"/>
      <c r="B775" s="1"/>
      <c r="C775" s="1"/>
      <c r="D775" s="4"/>
      <c r="E775" s="11"/>
      <c r="F775" s="11"/>
      <c r="G775" s="11"/>
      <c r="H775" s="11"/>
      <c r="I775" s="11"/>
      <c r="J775" s="107"/>
      <c r="K775" s="1"/>
      <c r="L775" s="1"/>
      <c r="M775" s="1"/>
      <c r="N775" s="11"/>
      <c r="O775" s="1"/>
      <c r="P775" s="1"/>
      <c r="Q775" s="4"/>
      <c r="R775" s="4"/>
      <c r="S775" s="4"/>
      <c r="T775" s="11"/>
      <c r="U775" s="11"/>
      <c r="V775" s="11"/>
      <c r="Y775" s="109"/>
      <c r="Z775" s="109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</row>
    <row r="776" spans="1:44" s="31" customFormat="1" x14ac:dyDescent="0.2">
      <c r="A776" s="6"/>
      <c r="B776" s="1"/>
      <c r="C776" s="1"/>
      <c r="D776" s="4"/>
      <c r="E776" s="11"/>
      <c r="F776" s="11"/>
      <c r="G776" s="11"/>
      <c r="H776" s="11"/>
      <c r="I776" s="11"/>
      <c r="J776" s="107"/>
      <c r="K776" s="1"/>
      <c r="L776" s="1"/>
      <c r="M776" s="1"/>
      <c r="N776" s="11"/>
      <c r="O776" s="1"/>
      <c r="P776" s="1"/>
      <c r="Q776" s="4"/>
      <c r="R776" s="4"/>
      <c r="S776" s="4"/>
      <c r="T776" s="11"/>
      <c r="U776" s="11"/>
      <c r="V776" s="11"/>
      <c r="Y776" s="109"/>
      <c r="Z776" s="109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</row>
    <row r="777" spans="1:44" s="31" customFormat="1" x14ac:dyDescent="0.2">
      <c r="A777" s="6"/>
      <c r="B777" s="1"/>
      <c r="C777" s="1"/>
      <c r="D777" s="4"/>
      <c r="E777" s="11"/>
      <c r="F777" s="11"/>
      <c r="G777" s="11"/>
      <c r="H777" s="11"/>
      <c r="I777" s="11"/>
      <c r="J777" s="107"/>
      <c r="K777" s="1"/>
      <c r="L777" s="1"/>
      <c r="M777" s="1"/>
      <c r="N777" s="11"/>
      <c r="O777" s="1"/>
      <c r="P777" s="1"/>
      <c r="Q777" s="4"/>
      <c r="R777" s="4"/>
      <c r="S777" s="4"/>
      <c r="T777" s="11"/>
      <c r="U777" s="11"/>
      <c r="V777" s="11"/>
      <c r="Y777" s="109"/>
      <c r="Z777" s="109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</row>
    <row r="778" spans="1:44" s="31" customFormat="1" x14ac:dyDescent="0.2">
      <c r="A778" s="6"/>
      <c r="B778" s="1"/>
      <c r="C778" s="1"/>
      <c r="D778" s="4"/>
      <c r="E778" s="11"/>
      <c r="F778" s="11"/>
      <c r="G778" s="11"/>
      <c r="H778" s="11"/>
      <c r="I778" s="11"/>
      <c r="J778" s="107"/>
      <c r="K778" s="1"/>
      <c r="L778" s="1"/>
      <c r="M778" s="1"/>
      <c r="N778" s="11"/>
      <c r="O778" s="1"/>
      <c r="P778" s="1"/>
      <c r="Q778" s="4"/>
      <c r="R778" s="4"/>
      <c r="S778" s="4"/>
      <c r="T778" s="11"/>
      <c r="U778" s="11"/>
      <c r="V778" s="11"/>
      <c r="Y778" s="109"/>
      <c r="Z778" s="109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</row>
    <row r="779" spans="1:44" s="31" customFormat="1" x14ac:dyDescent="0.2">
      <c r="A779" s="6"/>
      <c r="B779" s="1"/>
      <c r="C779" s="1"/>
      <c r="D779" s="4"/>
      <c r="E779" s="11"/>
      <c r="F779" s="11"/>
      <c r="G779" s="11"/>
      <c r="H779" s="11"/>
      <c r="I779" s="11"/>
      <c r="J779" s="107"/>
      <c r="K779" s="1"/>
      <c r="L779" s="1"/>
      <c r="M779" s="1"/>
      <c r="N779" s="11"/>
      <c r="O779" s="1"/>
      <c r="P779" s="1"/>
      <c r="Q779" s="4"/>
      <c r="R779" s="4"/>
      <c r="S779" s="4"/>
      <c r="T779" s="11"/>
      <c r="U779" s="11"/>
      <c r="V779" s="11"/>
      <c r="Y779" s="109"/>
      <c r="Z779" s="109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</row>
    <row r="780" spans="1:44" s="31" customFormat="1" x14ac:dyDescent="0.2">
      <c r="A780" s="6"/>
      <c r="B780" s="1"/>
      <c r="C780" s="1"/>
      <c r="D780" s="4"/>
      <c r="E780" s="11"/>
      <c r="F780" s="11"/>
      <c r="G780" s="11"/>
      <c r="H780" s="11"/>
      <c r="I780" s="11"/>
      <c r="J780" s="107"/>
      <c r="K780" s="1"/>
      <c r="L780" s="1"/>
      <c r="M780" s="1"/>
      <c r="N780" s="11"/>
      <c r="O780" s="1"/>
      <c r="P780" s="1"/>
      <c r="Q780" s="4"/>
      <c r="R780" s="4"/>
      <c r="S780" s="4"/>
      <c r="T780" s="11"/>
      <c r="U780" s="11"/>
      <c r="V780" s="11"/>
      <c r="Y780" s="109"/>
      <c r="Z780" s="109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</row>
    <row r="781" spans="1:44" s="31" customFormat="1" x14ac:dyDescent="0.2">
      <c r="A781" s="6"/>
      <c r="B781" s="1"/>
      <c r="C781" s="1"/>
      <c r="D781" s="4"/>
      <c r="E781" s="11"/>
      <c r="F781" s="11"/>
      <c r="G781" s="11"/>
      <c r="H781" s="11"/>
      <c r="I781" s="11"/>
      <c r="J781" s="107"/>
      <c r="K781" s="1"/>
      <c r="L781" s="1"/>
      <c r="M781" s="1"/>
      <c r="N781" s="11"/>
      <c r="O781" s="1"/>
      <c r="P781" s="1"/>
      <c r="Q781" s="4"/>
      <c r="R781" s="4"/>
      <c r="S781" s="4"/>
      <c r="T781" s="11"/>
      <c r="U781" s="11"/>
      <c r="V781" s="11"/>
      <c r="Y781" s="109"/>
      <c r="Z781" s="109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</row>
    <row r="782" spans="1:44" s="31" customFormat="1" x14ac:dyDescent="0.2">
      <c r="A782" s="6"/>
      <c r="B782" s="1"/>
      <c r="C782" s="1"/>
      <c r="D782" s="4"/>
      <c r="E782" s="11"/>
      <c r="F782" s="11"/>
      <c r="G782" s="11"/>
      <c r="H782" s="11"/>
      <c r="I782" s="11"/>
      <c r="J782" s="107"/>
      <c r="K782" s="1"/>
      <c r="L782" s="1"/>
      <c r="M782" s="1"/>
      <c r="N782" s="11"/>
      <c r="O782" s="1"/>
      <c r="P782" s="1"/>
      <c r="Q782" s="4"/>
      <c r="R782" s="4"/>
      <c r="S782" s="4"/>
      <c r="T782" s="11"/>
      <c r="U782" s="11"/>
      <c r="V782" s="11"/>
      <c r="Y782" s="109"/>
      <c r="Z782" s="109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</row>
    <row r="783" spans="1:44" s="31" customFormat="1" x14ac:dyDescent="0.2">
      <c r="A783" s="6"/>
      <c r="B783" s="1"/>
      <c r="C783" s="1"/>
      <c r="D783" s="4"/>
      <c r="E783" s="11"/>
      <c r="F783" s="11"/>
      <c r="G783" s="11"/>
      <c r="H783" s="11"/>
      <c r="I783" s="11"/>
      <c r="J783" s="107"/>
      <c r="K783" s="1"/>
      <c r="L783" s="1"/>
      <c r="M783" s="1"/>
      <c r="N783" s="11"/>
      <c r="O783" s="1"/>
      <c r="P783" s="1"/>
      <c r="Q783" s="4"/>
      <c r="R783" s="4"/>
      <c r="S783" s="4"/>
      <c r="T783" s="11"/>
      <c r="U783" s="11"/>
      <c r="V783" s="11"/>
      <c r="Y783" s="109"/>
      <c r="Z783" s="109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</row>
    <row r="784" spans="1:44" s="31" customFormat="1" x14ac:dyDescent="0.2">
      <c r="A784" s="6"/>
      <c r="B784" s="1"/>
      <c r="C784" s="1"/>
      <c r="D784" s="4"/>
      <c r="E784" s="11"/>
      <c r="F784" s="11"/>
      <c r="G784" s="11"/>
      <c r="H784" s="11"/>
      <c r="I784" s="11"/>
      <c r="J784" s="107"/>
      <c r="K784" s="1"/>
      <c r="L784" s="1"/>
      <c r="M784" s="1"/>
      <c r="N784" s="11"/>
      <c r="O784" s="1"/>
      <c r="P784" s="1"/>
      <c r="Q784" s="4"/>
      <c r="R784" s="4"/>
      <c r="S784" s="4"/>
      <c r="T784" s="11"/>
      <c r="U784" s="11"/>
      <c r="V784" s="11"/>
      <c r="Y784" s="109"/>
      <c r="Z784" s="109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</row>
    <row r="785" spans="1:44" s="31" customFormat="1" x14ac:dyDescent="0.2">
      <c r="A785" s="6"/>
      <c r="B785" s="1"/>
      <c r="C785" s="1"/>
      <c r="D785" s="4"/>
      <c r="E785" s="11"/>
      <c r="F785" s="11"/>
      <c r="G785" s="11"/>
      <c r="H785" s="11"/>
      <c r="I785" s="11"/>
      <c r="J785" s="107"/>
      <c r="K785" s="1"/>
      <c r="L785" s="1"/>
      <c r="M785" s="1"/>
      <c r="N785" s="11"/>
      <c r="O785" s="1"/>
      <c r="P785" s="1"/>
      <c r="Q785" s="4"/>
      <c r="R785" s="4"/>
      <c r="S785" s="4"/>
      <c r="T785" s="11"/>
      <c r="U785" s="11"/>
      <c r="V785" s="11"/>
      <c r="Y785" s="109"/>
      <c r="Z785" s="109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</row>
    <row r="786" spans="1:44" s="31" customFormat="1" x14ac:dyDescent="0.2">
      <c r="A786" s="6"/>
      <c r="B786" s="1"/>
      <c r="C786" s="1"/>
      <c r="D786" s="4"/>
      <c r="E786" s="11"/>
      <c r="F786" s="11"/>
      <c r="G786" s="11"/>
      <c r="H786" s="11"/>
      <c r="I786" s="11"/>
      <c r="J786" s="107"/>
      <c r="K786" s="1"/>
      <c r="L786" s="1"/>
      <c r="M786" s="1"/>
      <c r="N786" s="11"/>
      <c r="O786" s="1"/>
      <c r="P786" s="1"/>
      <c r="Q786" s="4"/>
      <c r="R786" s="4"/>
      <c r="S786" s="4"/>
      <c r="T786" s="11"/>
      <c r="U786" s="11"/>
      <c r="V786" s="11"/>
      <c r="Y786" s="109"/>
      <c r="Z786" s="109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</row>
    <row r="787" spans="1:44" s="31" customFormat="1" x14ac:dyDescent="0.2">
      <c r="A787" s="6"/>
      <c r="B787" s="1"/>
      <c r="C787" s="1"/>
      <c r="D787" s="4"/>
      <c r="E787" s="11"/>
      <c r="F787" s="11"/>
      <c r="G787" s="11"/>
      <c r="H787" s="11"/>
      <c r="I787" s="11"/>
      <c r="J787" s="107"/>
      <c r="K787" s="1"/>
      <c r="L787" s="1"/>
      <c r="M787" s="1"/>
      <c r="N787" s="11"/>
      <c r="O787" s="1"/>
      <c r="P787" s="1"/>
      <c r="Q787" s="4"/>
      <c r="R787" s="4"/>
      <c r="S787" s="4"/>
      <c r="T787" s="11"/>
      <c r="U787" s="11"/>
      <c r="V787" s="11"/>
      <c r="Y787" s="109"/>
      <c r="Z787" s="109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</row>
    <row r="788" spans="1:44" s="31" customFormat="1" x14ac:dyDescent="0.2">
      <c r="A788" s="6"/>
      <c r="B788" s="1"/>
      <c r="C788" s="1"/>
      <c r="D788" s="4"/>
      <c r="E788" s="11"/>
      <c r="F788" s="11"/>
      <c r="G788" s="11"/>
      <c r="H788" s="11"/>
      <c r="I788" s="11"/>
      <c r="J788" s="107"/>
      <c r="K788" s="1"/>
      <c r="L788" s="1"/>
      <c r="M788" s="1"/>
      <c r="N788" s="11"/>
      <c r="O788" s="1"/>
      <c r="P788" s="1"/>
      <c r="Q788" s="4"/>
      <c r="R788" s="4"/>
      <c r="S788" s="4"/>
      <c r="T788" s="11"/>
      <c r="U788" s="11"/>
      <c r="V788" s="11"/>
      <c r="Y788" s="109"/>
      <c r="Z788" s="109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</row>
    <row r="789" spans="1:44" s="31" customFormat="1" x14ac:dyDescent="0.2">
      <c r="A789" s="6"/>
      <c r="B789" s="1"/>
      <c r="C789" s="1"/>
      <c r="D789" s="4"/>
      <c r="E789" s="11"/>
      <c r="F789" s="11"/>
      <c r="G789" s="11"/>
      <c r="H789" s="11"/>
      <c r="I789" s="11"/>
      <c r="J789" s="107"/>
      <c r="K789" s="1"/>
      <c r="L789" s="1"/>
      <c r="M789" s="1"/>
      <c r="N789" s="11"/>
      <c r="O789" s="1"/>
      <c r="P789" s="1"/>
      <c r="Q789" s="4"/>
      <c r="R789" s="4"/>
      <c r="S789" s="4"/>
      <c r="T789" s="11"/>
      <c r="U789" s="11"/>
      <c r="V789" s="11"/>
      <c r="Y789" s="109"/>
      <c r="Z789" s="109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</row>
    <row r="790" spans="1:44" s="31" customFormat="1" x14ac:dyDescent="0.2">
      <c r="A790" s="6"/>
      <c r="B790" s="1"/>
      <c r="C790" s="1"/>
      <c r="D790" s="4"/>
      <c r="E790" s="11"/>
      <c r="F790" s="11"/>
      <c r="G790" s="11"/>
      <c r="H790" s="11"/>
      <c r="I790" s="11"/>
      <c r="J790" s="107"/>
      <c r="K790" s="1"/>
      <c r="L790" s="1"/>
      <c r="M790" s="1"/>
      <c r="N790" s="11"/>
      <c r="O790" s="1"/>
      <c r="P790" s="1"/>
      <c r="Q790" s="4"/>
      <c r="R790" s="4"/>
      <c r="S790" s="4"/>
      <c r="T790" s="11"/>
      <c r="U790" s="11"/>
      <c r="V790" s="11"/>
      <c r="Y790" s="109"/>
      <c r="Z790" s="109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</row>
    <row r="791" spans="1:44" s="31" customFormat="1" x14ac:dyDescent="0.2">
      <c r="A791" s="6"/>
      <c r="B791" s="1"/>
      <c r="C791" s="1"/>
      <c r="D791" s="4"/>
      <c r="E791" s="11"/>
      <c r="F791" s="11"/>
      <c r="G791" s="11"/>
      <c r="H791" s="11"/>
      <c r="I791" s="11"/>
      <c r="J791" s="107"/>
      <c r="K791" s="1"/>
      <c r="L791" s="1"/>
      <c r="M791" s="1"/>
      <c r="N791" s="11"/>
      <c r="O791" s="1"/>
      <c r="P791" s="1"/>
      <c r="Q791" s="4"/>
      <c r="R791" s="4"/>
      <c r="S791" s="4"/>
      <c r="T791" s="11"/>
      <c r="U791" s="11"/>
      <c r="V791" s="11"/>
      <c r="Y791" s="109"/>
      <c r="Z791" s="109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</row>
    <row r="792" spans="1:44" s="31" customFormat="1" x14ac:dyDescent="0.2">
      <c r="A792" s="6"/>
      <c r="B792" s="1"/>
      <c r="C792" s="1"/>
      <c r="D792" s="4"/>
      <c r="E792" s="11"/>
      <c r="F792" s="11"/>
      <c r="G792" s="11"/>
      <c r="H792" s="11"/>
      <c r="I792" s="11"/>
      <c r="J792" s="107"/>
      <c r="K792" s="1"/>
      <c r="L792" s="1"/>
      <c r="M792" s="1"/>
      <c r="N792" s="11"/>
      <c r="O792" s="1"/>
      <c r="P792" s="1"/>
      <c r="Q792" s="4"/>
      <c r="R792" s="4"/>
      <c r="S792" s="4"/>
      <c r="T792" s="11"/>
      <c r="U792" s="11"/>
      <c r="V792" s="11"/>
      <c r="Y792" s="109"/>
      <c r="Z792" s="109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</row>
    <row r="793" spans="1:44" s="31" customFormat="1" x14ac:dyDescent="0.2">
      <c r="A793" s="6"/>
      <c r="B793" s="1"/>
      <c r="C793" s="1"/>
      <c r="D793" s="4"/>
      <c r="E793" s="11"/>
      <c r="F793" s="11"/>
      <c r="G793" s="11"/>
      <c r="H793" s="11"/>
      <c r="I793" s="11"/>
      <c r="J793" s="107"/>
      <c r="K793" s="1"/>
      <c r="L793" s="1"/>
      <c r="M793" s="1"/>
      <c r="N793" s="11"/>
      <c r="O793" s="1"/>
      <c r="P793" s="1"/>
      <c r="Q793" s="4"/>
      <c r="R793" s="4"/>
      <c r="S793" s="4"/>
      <c r="T793" s="11"/>
      <c r="U793" s="11"/>
      <c r="V793" s="11"/>
      <c r="Y793" s="109"/>
      <c r="Z793" s="109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</row>
    <row r="794" spans="1:44" s="31" customFormat="1" x14ac:dyDescent="0.2">
      <c r="A794" s="6"/>
      <c r="B794" s="1"/>
      <c r="C794" s="1"/>
      <c r="D794" s="4"/>
      <c r="E794" s="11"/>
      <c r="F794" s="11"/>
      <c r="G794" s="11"/>
      <c r="H794" s="11"/>
      <c r="I794" s="11"/>
      <c r="J794" s="107"/>
      <c r="K794" s="1"/>
      <c r="L794" s="1"/>
      <c r="M794" s="1"/>
      <c r="N794" s="11"/>
      <c r="O794" s="1"/>
      <c r="P794" s="1"/>
      <c r="Q794" s="4"/>
      <c r="R794" s="4"/>
      <c r="S794" s="4"/>
      <c r="T794" s="11"/>
      <c r="U794" s="11"/>
      <c r="V794" s="11"/>
      <c r="Y794" s="109"/>
      <c r="Z794" s="109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</row>
    <row r="795" spans="1:44" s="31" customFormat="1" x14ac:dyDescent="0.2">
      <c r="A795" s="6"/>
      <c r="B795" s="1"/>
      <c r="C795" s="1"/>
      <c r="D795" s="4"/>
      <c r="E795" s="11"/>
      <c r="F795" s="11"/>
      <c r="G795" s="11"/>
      <c r="H795" s="11"/>
      <c r="I795" s="11"/>
      <c r="J795" s="107"/>
      <c r="K795" s="1"/>
      <c r="L795" s="1"/>
      <c r="M795" s="1"/>
      <c r="N795" s="11"/>
      <c r="O795" s="1"/>
      <c r="P795" s="1"/>
      <c r="Q795" s="4"/>
      <c r="R795" s="4"/>
      <c r="S795" s="4"/>
      <c r="T795" s="11"/>
      <c r="U795" s="11"/>
      <c r="V795" s="11"/>
      <c r="Y795" s="109"/>
      <c r="Z795" s="109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</row>
    <row r="796" spans="1:44" s="31" customFormat="1" x14ac:dyDescent="0.2">
      <c r="A796" s="6"/>
      <c r="B796" s="1"/>
      <c r="C796" s="1"/>
      <c r="D796" s="4"/>
      <c r="E796" s="11"/>
      <c r="F796" s="11"/>
      <c r="G796" s="11"/>
      <c r="H796" s="11"/>
      <c r="I796" s="11"/>
      <c r="J796" s="107"/>
      <c r="K796" s="1"/>
      <c r="L796" s="1"/>
      <c r="M796" s="1"/>
      <c r="N796" s="11"/>
      <c r="O796" s="1"/>
      <c r="P796" s="1"/>
      <c r="Q796" s="4"/>
      <c r="R796" s="4"/>
      <c r="S796" s="4"/>
      <c r="T796" s="11"/>
      <c r="U796" s="11"/>
      <c r="V796" s="11"/>
      <c r="Y796" s="109"/>
      <c r="Z796" s="109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</row>
    <row r="797" spans="1:44" s="31" customFormat="1" x14ac:dyDescent="0.2">
      <c r="A797" s="6"/>
      <c r="B797" s="1"/>
      <c r="C797" s="1"/>
      <c r="D797" s="4"/>
      <c r="E797" s="11"/>
      <c r="F797" s="11"/>
      <c r="G797" s="11"/>
      <c r="H797" s="11"/>
      <c r="I797" s="11"/>
      <c r="J797" s="107"/>
      <c r="K797" s="1"/>
      <c r="L797" s="1"/>
      <c r="M797" s="1"/>
      <c r="N797" s="11"/>
      <c r="O797" s="1"/>
      <c r="P797" s="1"/>
      <c r="Q797" s="4"/>
      <c r="R797" s="4"/>
      <c r="S797" s="4"/>
      <c r="T797" s="11"/>
      <c r="U797" s="11"/>
      <c r="V797" s="11"/>
      <c r="Y797" s="109"/>
      <c r="Z797" s="109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</row>
    <row r="798" spans="1:44" s="31" customFormat="1" x14ac:dyDescent="0.2">
      <c r="A798" s="6"/>
      <c r="B798" s="1"/>
      <c r="C798" s="1"/>
      <c r="D798" s="4"/>
      <c r="E798" s="11"/>
      <c r="F798" s="11"/>
      <c r="G798" s="11"/>
      <c r="H798" s="11"/>
      <c r="I798" s="11"/>
      <c r="J798" s="107"/>
      <c r="K798" s="1"/>
      <c r="L798" s="1"/>
      <c r="M798" s="1"/>
      <c r="N798" s="11"/>
      <c r="O798" s="1"/>
      <c r="P798" s="1"/>
      <c r="Q798" s="4"/>
      <c r="R798" s="4"/>
      <c r="S798" s="4"/>
      <c r="T798" s="11"/>
      <c r="U798" s="11"/>
      <c r="V798" s="11"/>
      <c r="Y798" s="109"/>
      <c r="Z798" s="109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</row>
    <row r="799" spans="1:44" s="31" customFormat="1" x14ac:dyDescent="0.2">
      <c r="A799" s="6"/>
      <c r="B799" s="1"/>
      <c r="C799" s="1"/>
      <c r="D799" s="4"/>
      <c r="E799" s="11"/>
      <c r="F799" s="11"/>
      <c r="G799" s="11"/>
      <c r="H799" s="11"/>
      <c r="I799" s="11"/>
      <c r="J799" s="107"/>
      <c r="K799" s="1"/>
      <c r="L799" s="1"/>
      <c r="M799" s="1"/>
      <c r="N799" s="11"/>
      <c r="O799" s="1"/>
      <c r="P799" s="1"/>
      <c r="Q799" s="4"/>
      <c r="R799" s="4"/>
      <c r="S799" s="4"/>
      <c r="T799" s="11"/>
      <c r="U799" s="11"/>
      <c r="V799" s="11"/>
      <c r="Y799" s="109"/>
      <c r="Z799" s="109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</row>
    <row r="800" spans="1:44" s="31" customFormat="1" x14ac:dyDescent="0.2">
      <c r="A800" s="6"/>
      <c r="B800" s="1"/>
      <c r="C800" s="1"/>
      <c r="D800" s="4"/>
      <c r="E800" s="11"/>
      <c r="F800" s="11"/>
      <c r="G800" s="11"/>
      <c r="H800" s="11"/>
      <c r="I800" s="11"/>
      <c r="J800" s="107"/>
      <c r="K800" s="1"/>
      <c r="L800" s="1"/>
      <c r="M800" s="1"/>
      <c r="N800" s="11"/>
      <c r="O800" s="1"/>
      <c r="P800" s="1"/>
      <c r="Q800" s="4"/>
      <c r="R800" s="4"/>
      <c r="S800" s="4"/>
      <c r="T800" s="11"/>
      <c r="U800" s="11"/>
      <c r="V800" s="11"/>
      <c r="Y800" s="109"/>
      <c r="Z800" s="109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</row>
    <row r="801" spans="1:44" s="31" customFormat="1" x14ac:dyDescent="0.2">
      <c r="A801" s="6"/>
      <c r="B801" s="1"/>
      <c r="C801" s="1"/>
      <c r="D801" s="4"/>
      <c r="E801" s="11"/>
      <c r="F801" s="11"/>
      <c r="G801" s="11"/>
      <c r="H801" s="11"/>
      <c r="I801" s="11"/>
      <c r="J801" s="107"/>
      <c r="K801" s="1"/>
      <c r="L801" s="1"/>
      <c r="M801" s="1"/>
      <c r="N801" s="11"/>
      <c r="O801" s="1"/>
      <c r="P801" s="1"/>
      <c r="Q801" s="4"/>
      <c r="R801" s="4"/>
      <c r="S801" s="4"/>
      <c r="T801" s="11"/>
      <c r="U801" s="11"/>
      <c r="V801" s="11"/>
      <c r="Y801" s="109"/>
      <c r="Z801" s="109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</row>
    <row r="802" spans="1:44" s="31" customFormat="1" x14ac:dyDescent="0.2">
      <c r="A802" s="6"/>
      <c r="B802" s="1"/>
      <c r="C802" s="1"/>
      <c r="D802" s="4"/>
      <c r="E802" s="11"/>
      <c r="F802" s="11"/>
      <c r="G802" s="11"/>
      <c r="H802" s="11"/>
      <c r="I802" s="11"/>
      <c r="J802" s="107"/>
      <c r="K802" s="1"/>
      <c r="L802" s="1"/>
      <c r="M802" s="1"/>
      <c r="N802" s="11"/>
      <c r="O802" s="1"/>
      <c r="P802" s="1"/>
      <c r="Q802" s="4"/>
      <c r="R802" s="4"/>
      <c r="S802" s="4"/>
      <c r="T802" s="11"/>
      <c r="U802" s="11"/>
      <c r="V802" s="11"/>
      <c r="Y802" s="109"/>
      <c r="Z802" s="109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</row>
    <row r="803" spans="1:44" s="31" customFormat="1" x14ac:dyDescent="0.2">
      <c r="A803" s="6"/>
      <c r="B803" s="1"/>
      <c r="C803" s="1"/>
      <c r="D803" s="4"/>
      <c r="E803" s="11"/>
      <c r="F803" s="11"/>
      <c r="G803" s="11"/>
      <c r="H803" s="11"/>
      <c r="I803" s="11"/>
      <c r="J803" s="107"/>
      <c r="K803" s="1"/>
      <c r="L803" s="1"/>
      <c r="M803" s="1"/>
      <c r="N803" s="11"/>
      <c r="O803" s="1"/>
      <c r="P803" s="1"/>
      <c r="Q803" s="4"/>
      <c r="R803" s="4"/>
      <c r="S803" s="4"/>
      <c r="T803" s="11"/>
      <c r="U803" s="11"/>
      <c r="V803" s="11"/>
      <c r="Y803" s="109"/>
      <c r="Z803" s="109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</row>
    <row r="804" spans="1:44" s="31" customFormat="1" x14ac:dyDescent="0.2">
      <c r="A804" s="6"/>
      <c r="B804" s="1"/>
      <c r="C804" s="1"/>
      <c r="D804" s="4"/>
      <c r="E804" s="11"/>
      <c r="F804" s="11"/>
      <c r="G804" s="11"/>
      <c r="H804" s="11"/>
      <c r="I804" s="11"/>
      <c r="J804" s="107"/>
      <c r="K804" s="1"/>
      <c r="L804" s="1"/>
      <c r="M804" s="1"/>
      <c r="N804" s="11"/>
      <c r="O804" s="1"/>
      <c r="P804" s="1"/>
      <c r="Q804" s="4"/>
      <c r="R804" s="4"/>
      <c r="S804" s="4"/>
      <c r="T804" s="11"/>
      <c r="U804" s="11"/>
      <c r="V804" s="11"/>
      <c r="Y804" s="109"/>
      <c r="Z804" s="109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 spans="1:44" s="31" customFormat="1" x14ac:dyDescent="0.2">
      <c r="A805" s="6"/>
      <c r="B805" s="1"/>
      <c r="C805" s="1"/>
      <c r="D805" s="4"/>
      <c r="E805" s="11"/>
      <c r="F805" s="11"/>
      <c r="G805" s="11"/>
      <c r="H805" s="11"/>
      <c r="I805" s="11"/>
      <c r="J805" s="107"/>
      <c r="K805" s="1"/>
      <c r="L805" s="1"/>
      <c r="M805" s="1"/>
      <c r="N805" s="11"/>
      <c r="O805" s="1"/>
      <c r="P805" s="1"/>
      <c r="Q805" s="4"/>
      <c r="R805" s="4"/>
      <c r="S805" s="4"/>
      <c r="T805" s="11"/>
      <c r="U805" s="11"/>
      <c r="V805" s="11"/>
      <c r="Y805" s="109"/>
      <c r="Z805" s="109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</row>
    <row r="806" spans="1:44" s="31" customFormat="1" x14ac:dyDescent="0.2">
      <c r="A806" s="6"/>
      <c r="B806" s="1"/>
      <c r="C806" s="1"/>
      <c r="D806" s="4"/>
      <c r="E806" s="11"/>
      <c r="F806" s="11"/>
      <c r="G806" s="11"/>
      <c r="H806" s="11"/>
      <c r="I806" s="11"/>
      <c r="J806" s="107"/>
      <c r="K806" s="1"/>
      <c r="L806" s="1"/>
      <c r="M806" s="1"/>
      <c r="N806" s="11"/>
      <c r="O806" s="1"/>
      <c r="P806" s="1"/>
      <c r="Q806" s="4"/>
      <c r="R806" s="4"/>
      <c r="S806" s="4"/>
      <c r="T806" s="11"/>
      <c r="U806" s="11"/>
      <c r="V806" s="11"/>
      <c r="Y806" s="109"/>
      <c r="Z806" s="109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</row>
    <row r="807" spans="1:44" s="31" customFormat="1" x14ac:dyDescent="0.2">
      <c r="A807" s="6"/>
      <c r="B807" s="1"/>
      <c r="C807" s="1"/>
      <c r="D807" s="4"/>
      <c r="E807" s="11"/>
      <c r="F807" s="11"/>
      <c r="G807" s="11"/>
      <c r="H807" s="11"/>
      <c r="I807" s="11"/>
      <c r="J807" s="107"/>
      <c r="K807" s="1"/>
      <c r="L807" s="1"/>
      <c r="M807" s="1"/>
      <c r="N807" s="11"/>
      <c r="O807" s="1"/>
      <c r="P807" s="1"/>
      <c r="Q807" s="4"/>
      <c r="R807" s="4"/>
      <c r="S807" s="4"/>
      <c r="T807" s="11"/>
      <c r="U807" s="11"/>
      <c r="V807" s="11"/>
      <c r="Y807" s="109"/>
      <c r="Z807" s="109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</row>
    <row r="808" spans="1:44" s="31" customFormat="1" x14ac:dyDescent="0.2">
      <c r="A808" s="6"/>
      <c r="B808" s="1"/>
      <c r="C808" s="1"/>
      <c r="D808" s="4"/>
      <c r="E808" s="11"/>
      <c r="F808" s="11"/>
      <c r="G808" s="11"/>
      <c r="H808" s="11"/>
      <c r="I808" s="11"/>
      <c r="J808" s="107"/>
      <c r="K808" s="1"/>
      <c r="L808" s="1"/>
      <c r="M808" s="1"/>
      <c r="N808" s="11"/>
      <c r="O808" s="1"/>
      <c r="P808" s="1"/>
      <c r="Q808" s="4"/>
      <c r="R808" s="4"/>
      <c r="S808" s="4"/>
      <c r="T808" s="11"/>
      <c r="U808" s="11"/>
      <c r="V808" s="11"/>
      <c r="Y808" s="109"/>
      <c r="Z808" s="109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</row>
    <row r="809" spans="1:44" s="31" customFormat="1" x14ac:dyDescent="0.2">
      <c r="A809" s="6"/>
      <c r="B809" s="1"/>
      <c r="C809" s="1"/>
      <c r="D809" s="4"/>
      <c r="E809" s="11"/>
      <c r="F809" s="11"/>
      <c r="G809" s="11"/>
      <c r="H809" s="11"/>
      <c r="I809" s="11"/>
      <c r="J809" s="107"/>
      <c r="K809" s="1"/>
      <c r="L809" s="1"/>
      <c r="M809" s="1"/>
      <c r="N809" s="11"/>
      <c r="O809" s="1"/>
      <c r="P809" s="1"/>
      <c r="Q809" s="4"/>
      <c r="R809" s="4"/>
      <c r="S809" s="4"/>
      <c r="T809" s="11"/>
      <c r="U809" s="11"/>
      <c r="V809" s="11"/>
      <c r="Y809" s="109"/>
      <c r="Z809" s="109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</row>
    <row r="810" spans="1:44" s="31" customFormat="1" x14ac:dyDescent="0.2">
      <c r="A810" s="6"/>
      <c r="B810" s="1"/>
      <c r="C810" s="1"/>
      <c r="D810" s="4"/>
      <c r="E810" s="11"/>
      <c r="F810" s="11"/>
      <c r="G810" s="11"/>
      <c r="H810" s="11"/>
      <c r="I810" s="11"/>
      <c r="J810" s="107"/>
      <c r="K810" s="1"/>
      <c r="L810" s="1"/>
      <c r="M810" s="1"/>
      <c r="N810" s="11"/>
      <c r="O810" s="1"/>
      <c r="P810" s="1"/>
      <c r="Q810" s="4"/>
      <c r="R810" s="4"/>
      <c r="S810" s="4"/>
      <c r="T810" s="11"/>
      <c r="U810" s="11"/>
      <c r="V810" s="11"/>
      <c r="Y810" s="109"/>
      <c r="Z810" s="109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</row>
    <row r="811" spans="1:44" s="31" customFormat="1" x14ac:dyDescent="0.2">
      <c r="A811" s="6"/>
      <c r="B811" s="1"/>
      <c r="C811" s="1"/>
      <c r="D811" s="4"/>
      <c r="E811" s="11"/>
      <c r="F811" s="11"/>
      <c r="G811" s="11"/>
      <c r="H811" s="11"/>
      <c r="I811" s="11"/>
      <c r="J811" s="107"/>
      <c r="K811" s="1"/>
      <c r="L811" s="1"/>
      <c r="M811" s="1"/>
      <c r="N811" s="11"/>
      <c r="O811" s="1"/>
      <c r="P811" s="1"/>
      <c r="Q811" s="4"/>
      <c r="R811" s="4"/>
      <c r="S811" s="4"/>
      <c r="T811" s="11"/>
      <c r="U811" s="11"/>
      <c r="V811" s="11"/>
      <c r="Y811" s="109"/>
      <c r="Z811" s="109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</row>
    <row r="812" spans="1:44" s="31" customFormat="1" x14ac:dyDescent="0.2">
      <c r="A812" s="6"/>
      <c r="B812" s="1"/>
      <c r="C812" s="1"/>
      <c r="D812" s="4"/>
      <c r="E812" s="11"/>
      <c r="F812" s="11"/>
      <c r="G812" s="11"/>
      <c r="H812" s="11"/>
      <c r="I812" s="11"/>
      <c r="J812" s="107"/>
      <c r="K812" s="1"/>
      <c r="L812" s="1"/>
      <c r="M812" s="1"/>
      <c r="N812" s="11"/>
      <c r="O812" s="1"/>
      <c r="P812" s="1"/>
      <c r="Q812" s="4"/>
      <c r="R812" s="4"/>
      <c r="S812" s="4"/>
      <c r="T812" s="11"/>
      <c r="U812" s="11"/>
      <c r="V812" s="11"/>
      <c r="Y812" s="109"/>
      <c r="Z812" s="109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</row>
    <row r="813" spans="1:44" s="31" customFormat="1" x14ac:dyDescent="0.2">
      <c r="A813" s="6"/>
      <c r="B813" s="1"/>
      <c r="C813" s="1"/>
      <c r="D813" s="4"/>
      <c r="E813" s="11"/>
      <c r="F813" s="11"/>
      <c r="G813" s="11"/>
      <c r="H813" s="11"/>
      <c r="I813" s="11"/>
      <c r="J813" s="107"/>
      <c r="K813" s="1"/>
      <c r="L813" s="1"/>
      <c r="M813" s="1"/>
      <c r="N813" s="11"/>
      <c r="O813" s="1"/>
      <c r="P813" s="1"/>
      <c r="Q813" s="4"/>
      <c r="R813" s="4"/>
      <c r="S813" s="4"/>
      <c r="T813" s="11"/>
      <c r="U813" s="11"/>
      <c r="V813" s="11"/>
      <c r="Y813" s="109"/>
      <c r="Z813" s="109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</row>
    <row r="814" spans="1:44" s="31" customFormat="1" x14ac:dyDescent="0.2">
      <c r="A814" s="6"/>
      <c r="B814" s="1"/>
      <c r="C814" s="1"/>
      <c r="D814" s="4"/>
      <c r="E814" s="11"/>
      <c r="F814" s="11"/>
      <c r="G814" s="11"/>
      <c r="H814" s="11"/>
      <c r="I814" s="11"/>
      <c r="J814" s="107"/>
      <c r="K814" s="1"/>
      <c r="L814" s="1"/>
      <c r="M814" s="1"/>
      <c r="N814" s="11"/>
      <c r="O814" s="1"/>
      <c r="P814" s="1"/>
      <c r="Q814" s="4"/>
      <c r="R814" s="4"/>
      <c r="S814" s="4"/>
      <c r="T814" s="11"/>
      <c r="U814" s="11"/>
      <c r="V814" s="11"/>
      <c r="Y814" s="109"/>
      <c r="Z814" s="109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</row>
    <row r="815" spans="1:44" s="31" customFormat="1" x14ac:dyDescent="0.2">
      <c r="A815" s="6"/>
      <c r="B815" s="1"/>
      <c r="C815" s="1"/>
      <c r="D815" s="4"/>
      <c r="E815" s="11"/>
      <c r="F815" s="11"/>
      <c r="G815" s="11"/>
      <c r="H815" s="11"/>
      <c r="I815" s="11"/>
      <c r="J815" s="107"/>
      <c r="K815" s="1"/>
      <c r="L815" s="1"/>
      <c r="M815" s="1"/>
      <c r="N815" s="11"/>
      <c r="O815" s="1"/>
      <c r="P815" s="1"/>
      <c r="Q815" s="4"/>
      <c r="R815" s="4"/>
      <c r="S815" s="4"/>
      <c r="T815" s="11"/>
      <c r="U815" s="11"/>
      <c r="V815" s="11"/>
      <c r="Y815" s="109"/>
      <c r="Z815" s="109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</row>
    <row r="816" spans="1:44" s="31" customFormat="1" x14ac:dyDescent="0.2">
      <c r="A816" s="6"/>
      <c r="B816" s="1"/>
      <c r="C816" s="1"/>
      <c r="D816" s="4"/>
      <c r="E816" s="11"/>
      <c r="F816" s="11"/>
      <c r="G816" s="11"/>
      <c r="H816" s="11"/>
      <c r="I816" s="11"/>
      <c r="J816" s="107"/>
      <c r="K816" s="1"/>
      <c r="L816" s="1"/>
      <c r="M816" s="1"/>
      <c r="N816" s="11"/>
      <c r="O816" s="1"/>
      <c r="P816" s="1"/>
      <c r="Q816" s="4"/>
      <c r="R816" s="4"/>
      <c r="S816" s="4"/>
      <c r="T816" s="11"/>
      <c r="U816" s="11"/>
      <c r="V816" s="11"/>
      <c r="Y816" s="109"/>
      <c r="Z816" s="109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</row>
    <row r="817" spans="1:44" s="31" customFormat="1" x14ac:dyDescent="0.2">
      <c r="A817" s="6"/>
      <c r="B817" s="1"/>
      <c r="C817" s="1"/>
      <c r="D817" s="4"/>
      <c r="E817" s="11"/>
      <c r="F817" s="11"/>
      <c r="G817" s="11"/>
      <c r="H817" s="11"/>
      <c r="I817" s="11"/>
      <c r="J817" s="107"/>
      <c r="K817" s="1"/>
      <c r="L817" s="1"/>
      <c r="M817" s="1"/>
      <c r="N817" s="11"/>
      <c r="O817" s="1"/>
      <c r="P817" s="1"/>
      <c r="Q817" s="4"/>
      <c r="R817" s="4"/>
      <c r="S817" s="4"/>
      <c r="T817" s="11"/>
      <c r="U817" s="11"/>
      <c r="V817" s="11"/>
      <c r="Y817" s="109"/>
      <c r="Z817" s="109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</row>
    <row r="818" spans="1:44" s="31" customFormat="1" x14ac:dyDescent="0.2">
      <c r="A818" s="6"/>
      <c r="B818" s="1"/>
      <c r="C818" s="1"/>
      <c r="D818" s="4"/>
      <c r="E818" s="11"/>
      <c r="F818" s="11"/>
      <c r="G818" s="11"/>
      <c r="H818" s="11"/>
      <c r="I818" s="11"/>
      <c r="J818" s="107"/>
      <c r="K818" s="1"/>
      <c r="L818" s="1"/>
      <c r="M818" s="1"/>
      <c r="N818" s="11"/>
      <c r="O818" s="1"/>
      <c r="P818" s="1"/>
      <c r="Q818" s="4"/>
      <c r="R818" s="4"/>
      <c r="S818" s="4"/>
      <c r="T818" s="11"/>
      <c r="U818" s="11"/>
      <c r="V818" s="11"/>
      <c r="Y818" s="109"/>
      <c r="Z818" s="109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</row>
    <row r="819" spans="1:44" s="31" customFormat="1" x14ac:dyDescent="0.2">
      <c r="A819" s="6"/>
      <c r="B819" s="1"/>
      <c r="C819" s="1"/>
      <c r="D819" s="4"/>
      <c r="E819" s="11"/>
      <c r="F819" s="11"/>
      <c r="G819" s="11"/>
      <c r="H819" s="11"/>
      <c r="I819" s="11"/>
      <c r="J819" s="107"/>
      <c r="K819" s="1"/>
      <c r="L819" s="1"/>
      <c r="M819" s="1"/>
      <c r="N819" s="11"/>
      <c r="O819" s="1"/>
      <c r="P819" s="1"/>
      <c r="Q819" s="4"/>
      <c r="R819" s="4"/>
      <c r="S819" s="4"/>
      <c r="T819" s="11"/>
      <c r="U819" s="11"/>
      <c r="V819" s="11"/>
      <c r="Y819" s="109"/>
      <c r="Z819" s="109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</row>
    <row r="820" spans="1:44" s="31" customFormat="1" x14ac:dyDescent="0.2">
      <c r="A820" s="6"/>
      <c r="B820" s="1"/>
      <c r="C820" s="1"/>
      <c r="D820" s="4"/>
      <c r="E820" s="11"/>
      <c r="F820" s="11"/>
      <c r="G820" s="11"/>
      <c r="H820" s="11"/>
      <c r="I820" s="11"/>
      <c r="J820" s="107"/>
      <c r="K820" s="1"/>
      <c r="L820" s="1"/>
      <c r="M820" s="1"/>
      <c r="N820" s="11"/>
      <c r="O820" s="1"/>
      <c r="P820" s="1"/>
      <c r="Q820" s="4"/>
      <c r="R820" s="4"/>
      <c r="S820" s="4"/>
      <c r="T820" s="11"/>
      <c r="U820" s="11"/>
      <c r="V820" s="11"/>
      <c r="Y820" s="109"/>
      <c r="Z820" s="109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</row>
    <row r="821" spans="1:44" s="31" customFormat="1" x14ac:dyDescent="0.2">
      <c r="A821" s="6"/>
      <c r="B821" s="1"/>
      <c r="C821" s="1"/>
      <c r="D821" s="4"/>
      <c r="E821" s="11"/>
      <c r="F821" s="11"/>
      <c r="G821" s="11"/>
      <c r="H821" s="11"/>
      <c r="I821" s="11"/>
      <c r="J821" s="107"/>
      <c r="K821" s="1"/>
      <c r="L821" s="1"/>
      <c r="M821" s="1"/>
      <c r="N821" s="11"/>
      <c r="O821" s="1"/>
      <c r="P821" s="1"/>
      <c r="Q821" s="4"/>
      <c r="R821" s="4"/>
      <c r="S821" s="4"/>
      <c r="T821" s="11"/>
      <c r="U821" s="11"/>
      <c r="V821" s="11"/>
      <c r="Y821" s="109"/>
      <c r="Z821" s="109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</row>
    <row r="822" spans="1:44" s="31" customFormat="1" x14ac:dyDescent="0.2">
      <c r="A822" s="6"/>
      <c r="B822" s="1"/>
      <c r="C822" s="1"/>
      <c r="D822" s="4"/>
      <c r="E822" s="11"/>
      <c r="F822" s="11"/>
      <c r="G822" s="11"/>
      <c r="H822" s="11"/>
      <c r="I822" s="11"/>
      <c r="J822" s="107"/>
      <c r="K822" s="1"/>
      <c r="L822" s="1"/>
      <c r="M822" s="1"/>
      <c r="N822" s="11"/>
      <c r="O822" s="1"/>
      <c r="P822" s="1"/>
      <c r="Q822" s="4"/>
      <c r="R822" s="4"/>
      <c r="S822" s="4"/>
      <c r="T822" s="11"/>
      <c r="U822" s="11"/>
      <c r="V822" s="11"/>
      <c r="Y822" s="109"/>
      <c r="Z822" s="109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</row>
    <row r="823" spans="1:44" s="31" customFormat="1" x14ac:dyDescent="0.2">
      <c r="A823" s="6"/>
      <c r="B823" s="1"/>
      <c r="C823" s="1"/>
      <c r="D823" s="4"/>
      <c r="E823" s="11"/>
      <c r="F823" s="11"/>
      <c r="G823" s="11"/>
      <c r="H823" s="11"/>
      <c r="I823" s="11"/>
      <c r="J823" s="107"/>
      <c r="K823" s="1"/>
      <c r="L823" s="1"/>
      <c r="M823" s="1"/>
      <c r="N823" s="11"/>
      <c r="O823" s="1"/>
      <c r="P823" s="1"/>
      <c r="Q823" s="4"/>
      <c r="R823" s="4"/>
      <c r="S823" s="4"/>
      <c r="T823" s="11"/>
      <c r="U823" s="11"/>
      <c r="V823" s="11"/>
      <c r="Y823" s="109"/>
      <c r="Z823" s="109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</row>
    <row r="824" spans="1:44" s="31" customFormat="1" x14ac:dyDescent="0.2">
      <c r="A824" s="6"/>
      <c r="B824" s="1"/>
      <c r="C824" s="1"/>
      <c r="D824" s="4"/>
      <c r="E824" s="11"/>
      <c r="F824" s="11"/>
      <c r="G824" s="11"/>
      <c r="H824" s="11"/>
      <c r="I824" s="11"/>
      <c r="J824" s="107"/>
      <c r="K824" s="1"/>
      <c r="L824" s="1"/>
      <c r="M824" s="1"/>
      <c r="N824" s="11"/>
      <c r="O824" s="1"/>
      <c r="P824" s="1"/>
      <c r="Q824" s="4"/>
      <c r="R824" s="4"/>
      <c r="S824" s="4"/>
      <c r="T824" s="11"/>
      <c r="U824" s="11"/>
      <c r="V824" s="11"/>
      <c r="Y824" s="109"/>
      <c r="Z824" s="109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 spans="1:44" s="31" customFormat="1" x14ac:dyDescent="0.2">
      <c r="A825" s="6"/>
      <c r="B825" s="1"/>
      <c r="C825" s="1"/>
      <c r="D825" s="4"/>
      <c r="E825" s="11"/>
      <c r="F825" s="11"/>
      <c r="G825" s="11"/>
      <c r="H825" s="11"/>
      <c r="I825" s="11"/>
      <c r="J825" s="107"/>
      <c r="K825" s="1"/>
      <c r="L825" s="1"/>
      <c r="M825" s="1"/>
      <c r="N825" s="11"/>
      <c r="O825" s="1"/>
      <c r="P825" s="1"/>
      <c r="Q825" s="4"/>
      <c r="R825" s="4"/>
      <c r="S825" s="4"/>
      <c r="T825" s="11"/>
      <c r="U825" s="11"/>
      <c r="V825" s="11"/>
      <c r="Y825" s="109"/>
      <c r="Z825" s="109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</row>
    <row r="826" spans="1:44" s="31" customFormat="1" x14ac:dyDescent="0.2">
      <c r="A826" s="6"/>
      <c r="B826" s="1"/>
      <c r="C826" s="1"/>
      <c r="D826" s="4"/>
      <c r="E826" s="11"/>
      <c r="F826" s="11"/>
      <c r="G826" s="11"/>
      <c r="H826" s="11"/>
      <c r="I826" s="11"/>
      <c r="J826" s="107"/>
      <c r="K826" s="1"/>
      <c r="L826" s="1"/>
      <c r="M826" s="1"/>
      <c r="N826" s="11"/>
      <c r="O826" s="1"/>
      <c r="P826" s="1"/>
      <c r="Q826" s="4"/>
      <c r="R826" s="4"/>
      <c r="S826" s="4"/>
      <c r="T826" s="11"/>
      <c r="U826" s="11"/>
      <c r="V826" s="11"/>
      <c r="Y826" s="109"/>
      <c r="Z826" s="109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</row>
    <row r="827" spans="1:44" s="31" customFormat="1" x14ac:dyDescent="0.2">
      <c r="A827" s="6"/>
      <c r="B827" s="1"/>
      <c r="C827" s="1"/>
      <c r="D827" s="4"/>
      <c r="E827" s="11"/>
      <c r="F827" s="11"/>
      <c r="G827" s="11"/>
      <c r="H827" s="11"/>
      <c r="I827" s="11"/>
      <c r="J827" s="107"/>
      <c r="K827" s="1"/>
      <c r="L827" s="1"/>
      <c r="M827" s="1"/>
      <c r="N827" s="11"/>
      <c r="O827" s="1"/>
      <c r="P827" s="1"/>
      <c r="Q827" s="4"/>
      <c r="R827" s="4"/>
      <c r="S827" s="4"/>
      <c r="T827" s="11"/>
      <c r="U827" s="11"/>
      <c r="V827" s="11"/>
      <c r="Y827" s="109"/>
      <c r="Z827" s="109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</row>
    <row r="828" spans="1:44" s="31" customFormat="1" x14ac:dyDescent="0.2">
      <c r="A828" s="6"/>
      <c r="B828" s="1"/>
      <c r="C828" s="1"/>
      <c r="D828" s="4"/>
      <c r="E828" s="11"/>
      <c r="F828" s="11"/>
      <c r="G828" s="11"/>
      <c r="H828" s="11"/>
      <c r="I828" s="11"/>
      <c r="J828" s="107"/>
      <c r="K828" s="1"/>
      <c r="L828" s="1"/>
      <c r="M828" s="1"/>
      <c r="N828" s="11"/>
      <c r="O828" s="1"/>
      <c r="P828" s="1"/>
      <c r="Q828" s="4"/>
      <c r="R828" s="4"/>
      <c r="S828" s="4"/>
      <c r="T828" s="11"/>
      <c r="U828" s="11"/>
      <c r="V828" s="11"/>
      <c r="Y828" s="109"/>
      <c r="Z828" s="109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</row>
    <row r="829" spans="1:44" s="31" customFormat="1" x14ac:dyDescent="0.2">
      <c r="A829" s="6"/>
      <c r="B829" s="1"/>
      <c r="C829" s="1"/>
      <c r="D829" s="4"/>
      <c r="E829" s="11"/>
      <c r="F829" s="11"/>
      <c r="G829" s="11"/>
      <c r="H829" s="11"/>
      <c r="I829" s="11"/>
      <c r="J829" s="107"/>
      <c r="K829" s="1"/>
      <c r="L829" s="1"/>
      <c r="M829" s="1"/>
      <c r="N829" s="11"/>
      <c r="O829" s="1"/>
      <c r="P829" s="1"/>
      <c r="Q829" s="4"/>
      <c r="R829" s="4"/>
      <c r="S829" s="4"/>
      <c r="T829" s="11"/>
      <c r="U829" s="11"/>
      <c r="V829" s="11"/>
      <c r="Y829" s="109"/>
      <c r="Z829" s="109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</row>
    <row r="830" spans="1:44" s="31" customFormat="1" x14ac:dyDescent="0.2">
      <c r="A830" s="6"/>
      <c r="B830" s="1"/>
      <c r="C830" s="1"/>
      <c r="D830" s="4"/>
      <c r="E830" s="11"/>
      <c r="F830" s="11"/>
      <c r="G830" s="11"/>
      <c r="H830" s="11"/>
      <c r="I830" s="11"/>
      <c r="J830" s="107"/>
      <c r="K830" s="1"/>
      <c r="L830" s="1"/>
      <c r="M830" s="1"/>
      <c r="N830" s="11"/>
      <c r="O830" s="1"/>
      <c r="P830" s="1"/>
      <c r="Q830" s="4"/>
      <c r="R830" s="4"/>
      <c r="S830" s="4"/>
      <c r="T830" s="11"/>
      <c r="U830" s="11"/>
      <c r="V830" s="11"/>
      <c r="Y830" s="109"/>
      <c r="Z830" s="109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</row>
    <row r="831" spans="1:44" s="31" customFormat="1" x14ac:dyDescent="0.2">
      <c r="A831" s="6"/>
      <c r="B831" s="1"/>
      <c r="C831" s="1"/>
      <c r="D831" s="4"/>
      <c r="E831" s="11"/>
      <c r="F831" s="11"/>
      <c r="G831" s="11"/>
      <c r="H831" s="11"/>
      <c r="I831" s="11"/>
      <c r="J831" s="107"/>
      <c r="K831" s="1"/>
      <c r="L831" s="1"/>
      <c r="M831" s="1"/>
      <c r="N831" s="11"/>
      <c r="O831" s="1"/>
      <c r="P831" s="1"/>
      <c r="Q831" s="4"/>
      <c r="R831" s="4"/>
      <c r="S831" s="4"/>
      <c r="T831" s="11"/>
      <c r="U831" s="11"/>
      <c r="V831" s="11"/>
      <c r="Y831" s="109"/>
      <c r="Z831" s="109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</row>
    <row r="832" spans="1:44" s="31" customFormat="1" x14ac:dyDescent="0.2">
      <c r="A832" s="6"/>
      <c r="B832" s="1"/>
      <c r="C832" s="1"/>
      <c r="D832" s="4"/>
      <c r="E832" s="11"/>
      <c r="F832" s="11"/>
      <c r="G832" s="11"/>
      <c r="H832" s="11"/>
      <c r="I832" s="11"/>
      <c r="J832" s="107"/>
      <c r="K832" s="1"/>
      <c r="L832" s="1"/>
      <c r="M832" s="1"/>
      <c r="N832" s="11"/>
      <c r="O832" s="1"/>
      <c r="P832" s="1"/>
      <c r="Q832" s="4"/>
      <c r="R832" s="4"/>
      <c r="S832" s="4"/>
      <c r="T832" s="11"/>
      <c r="U832" s="11"/>
      <c r="V832" s="11"/>
      <c r="Y832" s="109"/>
      <c r="Z832" s="109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 spans="1:44" s="31" customFormat="1" x14ac:dyDescent="0.2">
      <c r="A833" s="6"/>
      <c r="B833" s="1"/>
      <c r="C833" s="1"/>
      <c r="D833" s="4"/>
      <c r="E833" s="11"/>
      <c r="F833" s="11"/>
      <c r="G833" s="11"/>
      <c r="H833" s="11"/>
      <c r="I833" s="11"/>
      <c r="J833" s="107"/>
      <c r="K833" s="1"/>
      <c r="L833" s="1"/>
      <c r="M833" s="1"/>
      <c r="N833" s="11"/>
      <c r="O833" s="1"/>
      <c r="P833" s="1"/>
      <c r="Q833" s="4"/>
      <c r="R833" s="4"/>
      <c r="S833" s="4"/>
      <c r="T833" s="11"/>
      <c r="U833" s="11"/>
      <c r="V833" s="11"/>
      <c r="Y833" s="109"/>
      <c r="Z833" s="109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</row>
    <row r="834" spans="1:44" s="31" customFormat="1" x14ac:dyDescent="0.2">
      <c r="A834" s="6"/>
      <c r="B834" s="1"/>
      <c r="C834" s="1"/>
      <c r="D834" s="4"/>
      <c r="E834" s="11"/>
      <c r="F834" s="11"/>
      <c r="G834" s="11"/>
      <c r="H834" s="11"/>
      <c r="I834" s="11"/>
      <c r="J834" s="107"/>
      <c r="K834" s="1"/>
      <c r="L834" s="1"/>
      <c r="M834" s="1"/>
      <c r="N834" s="11"/>
      <c r="O834" s="1"/>
      <c r="P834" s="1"/>
      <c r="Q834" s="4"/>
      <c r="R834" s="4"/>
      <c r="S834" s="4"/>
      <c r="T834" s="11"/>
      <c r="U834" s="11"/>
      <c r="V834" s="11"/>
      <c r="Y834" s="109"/>
      <c r="Z834" s="109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</row>
    <row r="835" spans="1:44" s="31" customFormat="1" x14ac:dyDescent="0.2">
      <c r="A835" s="6"/>
      <c r="B835" s="1"/>
      <c r="C835" s="1"/>
      <c r="D835" s="4"/>
      <c r="E835" s="11"/>
      <c r="F835" s="11"/>
      <c r="G835" s="11"/>
      <c r="H835" s="11"/>
      <c r="I835" s="11"/>
      <c r="J835" s="107"/>
      <c r="K835" s="1"/>
      <c r="L835" s="1"/>
      <c r="M835" s="1"/>
      <c r="N835" s="11"/>
      <c r="O835" s="1"/>
      <c r="P835" s="1"/>
      <c r="Q835" s="4"/>
      <c r="R835" s="4"/>
      <c r="S835" s="4"/>
      <c r="T835" s="11"/>
      <c r="U835" s="11"/>
      <c r="V835" s="11"/>
      <c r="Y835" s="109"/>
      <c r="Z835" s="109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</row>
    <row r="836" spans="1:44" s="31" customFormat="1" x14ac:dyDescent="0.2">
      <c r="A836" s="6"/>
      <c r="B836" s="1"/>
      <c r="C836" s="1"/>
      <c r="D836" s="4"/>
      <c r="E836" s="11"/>
      <c r="F836" s="11"/>
      <c r="G836" s="11"/>
      <c r="H836" s="11"/>
      <c r="I836" s="11"/>
      <c r="J836" s="107"/>
      <c r="K836" s="1"/>
      <c r="L836" s="1"/>
      <c r="M836" s="1"/>
      <c r="N836" s="11"/>
      <c r="O836" s="1"/>
      <c r="P836" s="1"/>
      <c r="Q836" s="4"/>
      <c r="R836" s="4"/>
      <c r="S836" s="4"/>
      <c r="T836" s="11"/>
      <c r="U836" s="11"/>
      <c r="V836" s="11"/>
      <c r="Y836" s="109"/>
      <c r="Z836" s="109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</row>
    <row r="837" spans="1:44" s="31" customFormat="1" x14ac:dyDescent="0.2">
      <c r="A837" s="6"/>
      <c r="B837" s="1"/>
      <c r="C837" s="1"/>
      <c r="D837" s="4"/>
      <c r="E837" s="11"/>
      <c r="F837" s="11"/>
      <c r="G837" s="11"/>
      <c r="H837" s="11"/>
      <c r="I837" s="11"/>
      <c r="J837" s="107"/>
      <c r="K837" s="1"/>
      <c r="L837" s="1"/>
      <c r="M837" s="1"/>
      <c r="N837" s="11"/>
      <c r="O837" s="1"/>
      <c r="P837" s="1"/>
      <c r="Q837" s="4"/>
      <c r="R837" s="4"/>
      <c r="S837" s="4"/>
      <c r="T837" s="11"/>
      <c r="U837" s="11"/>
      <c r="V837" s="11"/>
      <c r="Y837" s="109"/>
      <c r="Z837" s="109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</row>
    <row r="838" spans="1:44" s="31" customFormat="1" x14ac:dyDescent="0.2">
      <c r="A838" s="6"/>
      <c r="B838" s="1"/>
      <c r="C838" s="1"/>
      <c r="D838" s="4"/>
      <c r="E838" s="11"/>
      <c r="F838" s="11"/>
      <c r="G838" s="11"/>
      <c r="H838" s="11"/>
      <c r="I838" s="11"/>
      <c r="J838" s="107"/>
      <c r="K838" s="1"/>
      <c r="L838" s="1"/>
      <c r="M838" s="1"/>
      <c r="N838" s="11"/>
      <c r="O838" s="1"/>
      <c r="P838" s="1"/>
      <c r="Q838" s="4"/>
      <c r="R838" s="4"/>
      <c r="S838" s="4"/>
      <c r="T838" s="11"/>
      <c r="U838" s="11"/>
      <c r="V838" s="11"/>
      <c r="Y838" s="109"/>
      <c r="Z838" s="109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</row>
    <row r="839" spans="1:44" s="31" customFormat="1" x14ac:dyDescent="0.2">
      <c r="A839" s="6"/>
      <c r="B839" s="1"/>
      <c r="C839" s="1"/>
      <c r="D839" s="4"/>
      <c r="E839" s="11"/>
      <c r="F839" s="11"/>
      <c r="G839" s="11"/>
      <c r="H839" s="11"/>
      <c r="I839" s="11"/>
      <c r="J839" s="107"/>
      <c r="K839" s="1"/>
      <c r="L839" s="1"/>
      <c r="M839" s="1"/>
      <c r="N839" s="11"/>
      <c r="O839" s="1"/>
      <c r="P839" s="1"/>
      <c r="Q839" s="4"/>
      <c r="R839" s="4"/>
      <c r="S839" s="4"/>
      <c r="T839" s="11"/>
      <c r="U839" s="11"/>
      <c r="V839" s="11"/>
      <c r="Y839" s="109"/>
      <c r="Z839" s="109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</row>
    <row r="840" spans="1:44" s="31" customFormat="1" x14ac:dyDescent="0.2">
      <c r="A840" s="6"/>
      <c r="B840" s="1"/>
      <c r="C840" s="1"/>
      <c r="D840" s="4"/>
      <c r="E840" s="11"/>
      <c r="F840" s="11"/>
      <c r="G840" s="11"/>
      <c r="H840" s="11"/>
      <c r="I840" s="11"/>
      <c r="J840" s="107"/>
      <c r="K840" s="1"/>
      <c r="L840" s="1"/>
      <c r="M840" s="1"/>
      <c r="N840" s="11"/>
      <c r="O840" s="1"/>
      <c r="P840" s="1"/>
      <c r="Q840" s="4"/>
      <c r="R840" s="4"/>
      <c r="S840" s="4"/>
      <c r="T840" s="11"/>
      <c r="U840" s="11"/>
      <c r="V840" s="11"/>
      <c r="Y840" s="109"/>
      <c r="Z840" s="109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</row>
    <row r="841" spans="1:44" s="31" customFormat="1" x14ac:dyDescent="0.2">
      <c r="A841" s="6"/>
      <c r="B841" s="1"/>
      <c r="C841" s="1"/>
      <c r="D841" s="4"/>
      <c r="E841" s="11"/>
      <c r="F841" s="11"/>
      <c r="G841" s="11"/>
      <c r="H841" s="11"/>
      <c r="I841" s="11"/>
      <c r="J841" s="107"/>
      <c r="K841" s="1"/>
      <c r="L841" s="1"/>
      <c r="M841" s="1"/>
      <c r="N841" s="11"/>
      <c r="O841" s="1"/>
      <c r="P841" s="1"/>
      <c r="Q841" s="4"/>
      <c r="R841" s="4"/>
      <c r="S841" s="4"/>
      <c r="T841" s="11"/>
      <c r="U841" s="11"/>
      <c r="V841" s="11"/>
      <c r="Y841" s="109"/>
      <c r="Z841" s="109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</row>
    <row r="842" spans="1:44" s="31" customFormat="1" x14ac:dyDescent="0.2">
      <c r="A842" s="6"/>
      <c r="B842" s="1"/>
      <c r="C842" s="1"/>
      <c r="D842" s="4"/>
      <c r="E842" s="11"/>
      <c r="F842" s="11"/>
      <c r="G842" s="11"/>
      <c r="H842" s="11"/>
      <c r="I842" s="11"/>
      <c r="J842" s="107"/>
      <c r="K842" s="1"/>
      <c r="L842" s="1"/>
      <c r="M842" s="1"/>
      <c r="N842" s="11"/>
      <c r="O842" s="1"/>
      <c r="P842" s="1"/>
      <c r="Q842" s="4"/>
      <c r="R842" s="4"/>
      <c r="S842" s="4"/>
      <c r="T842" s="11"/>
      <c r="U842" s="11"/>
      <c r="V842" s="11"/>
      <c r="Y842" s="109"/>
      <c r="Z842" s="109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</row>
    <row r="843" spans="1:44" s="31" customFormat="1" x14ac:dyDescent="0.2">
      <c r="A843" s="6"/>
      <c r="B843" s="1"/>
      <c r="C843" s="1"/>
      <c r="D843" s="4"/>
      <c r="E843" s="11"/>
      <c r="F843" s="11"/>
      <c r="G843" s="11"/>
      <c r="H843" s="11"/>
      <c r="I843" s="11"/>
      <c r="J843" s="107"/>
      <c r="K843" s="1"/>
      <c r="L843" s="1"/>
      <c r="M843" s="1"/>
      <c r="N843" s="11"/>
      <c r="O843" s="1"/>
      <c r="P843" s="1"/>
      <c r="Q843" s="4"/>
      <c r="R843" s="4"/>
      <c r="S843" s="4"/>
      <c r="T843" s="11"/>
      <c r="U843" s="11"/>
      <c r="V843" s="11"/>
      <c r="Y843" s="109"/>
      <c r="Z843" s="109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</row>
    <row r="844" spans="1:44" s="31" customFormat="1" x14ac:dyDescent="0.2">
      <c r="A844" s="6"/>
      <c r="B844" s="1"/>
      <c r="C844" s="1"/>
      <c r="D844" s="4"/>
      <c r="E844" s="11"/>
      <c r="F844" s="11"/>
      <c r="G844" s="11"/>
      <c r="H844" s="11"/>
      <c r="I844" s="11"/>
      <c r="J844" s="107"/>
      <c r="K844" s="1"/>
      <c r="L844" s="1"/>
      <c r="M844" s="1"/>
      <c r="N844" s="11"/>
      <c r="O844" s="1"/>
      <c r="P844" s="1"/>
      <c r="Q844" s="4"/>
      <c r="R844" s="4"/>
      <c r="S844" s="4"/>
      <c r="T844" s="11"/>
      <c r="U844" s="11"/>
      <c r="V844" s="11"/>
      <c r="Y844" s="109"/>
      <c r="Z844" s="109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</row>
    <row r="845" spans="1:44" s="31" customFormat="1" x14ac:dyDescent="0.2">
      <c r="A845" s="6"/>
      <c r="B845" s="1"/>
      <c r="C845" s="1"/>
      <c r="D845" s="4"/>
      <c r="E845" s="11"/>
      <c r="F845" s="11"/>
      <c r="G845" s="11"/>
      <c r="H845" s="11"/>
      <c r="I845" s="11"/>
      <c r="J845" s="107"/>
      <c r="K845" s="1"/>
      <c r="L845" s="1"/>
      <c r="M845" s="1"/>
      <c r="N845" s="11"/>
      <c r="O845" s="1"/>
      <c r="P845" s="1"/>
      <c r="Q845" s="4"/>
      <c r="R845" s="4"/>
      <c r="S845" s="4"/>
      <c r="T845" s="11"/>
      <c r="U845" s="11"/>
      <c r="V845" s="11"/>
      <c r="Y845" s="109"/>
      <c r="Z845" s="109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</row>
    <row r="846" spans="1:44" s="31" customFormat="1" x14ac:dyDescent="0.2">
      <c r="A846" s="6"/>
      <c r="B846" s="1"/>
      <c r="C846" s="1"/>
      <c r="D846" s="4"/>
      <c r="E846" s="11"/>
      <c r="F846" s="11"/>
      <c r="G846" s="11"/>
      <c r="H846" s="11"/>
      <c r="I846" s="11"/>
      <c r="J846" s="107"/>
      <c r="K846" s="1"/>
      <c r="L846" s="1"/>
      <c r="M846" s="1"/>
      <c r="N846" s="11"/>
      <c r="O846" s="1"/>
      <c r="P846" s="1"/>
      <c r="Q846" s="4"/>
      <c r="R846" s="4"/>
      <c r="S846" s="4"/>
      <c r="T846" s="11"/>
      <c r="U846" s="11"/>
      <c r="V846" s="11"/>
      <c r="Y846" s="109"/>
      <c r="Z846" s="109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</row>
    <row r="847" spans="1:44" s="31" customFormat="1" x14ac:dyDescent="0.2">
      <c r="A847" s="6"/>
      <c r="B847" s="1"/>
      <c r="C847" s="1"/>
      <c r="D847" s="4"/>
      <c r="E847" s="11"/>
      <c r="F847" s="11"/>
      <c r="G847" s="11"/>
      <c r="H847" s="11"/>
      <c r="I847" s="11"/>
      <c r="J847" s="107"/>
      <c r="K847" s="1"/>
      <c r="L847" s="1"/>
      <c r="M847" s="1"/>
      <c r="N847" s="11"/>
      <c r="O847" s="1"/>
      <c r="P847" s="1"/>
      <c r="Q847" s="4"/>
      <c r="R847" s="4"/>
      <c r="S847" s="4"/>
      <c r="T847" s="11"/>
      <c r="U847" s="11"/>
      <c r="V847" s="11"/>
      <c r="Y847" s="109"/>
      <c r="Z847" s="109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</row>
    <row r="848" spans="1:44" s="31" customFormat="1" x14ac:dyDescent="0.2">
      <c r="A848" s="6"/>
      <c r="B848" s="1"/>
      <c r="C848" s="1"/>
      <c r="D848" s="4"/>
      <c r="E848" s="11"/>
      <c r="F848" s="11"/>
      <c r="G848" s="11"/>
      <c r="H848" s="11"/>
      <c r="I848" s="11"/>
      <c r="J848" s="107"/>
      <c r="K848" s="1"/>
      <c r="L848" s="1"/>
      <c r="M848" s="1"/>
      <c r="N848" s="11"/>
      <c r="O848" s="1"/>
      <c r="P848" s="1"/>
      <c r="Q848" s="4"/>
      <c r="R848" s="4"/>
      <c r="S848" s="4"/>
      <c r="T848" s="11"/>
      <c r="U848" s="11"/>
      <c r="V848" s="11"/>
      <c r="Y848" s="109"/>
      <c r="Z848" s="109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</row>
    <row r="849" spans="1:44" s="31" customFormat="1" x14ac:dyDescent="0.2">
      <c r="A849" s="6"/>
      <c r="B849" s="1"/>
      <c r="C849" s="1"/>
      <c r="D849" s="4"/>
      <c r="E849" s="11"/>
      <c r="F849" s="11"/>
      <c r="G849" s="11"/>
      <c r="H849" s="11"/>
      <c r="I849" s="11"/>
      <c r="J849" s="107"/>
      <c r="K849" s="1"/>
      <c r="L849" s="1"/>
      <c r="M849" s="1"/>
      <c r="N849" s="11"/>
      <c r="O849" s="1"/>
      <c r="P849" s="1"/>
      <c r="Q849" s="4"/>
      <c r="R849" s="4"/>
      <c r="S849" s="4"/>
      <c r="T849" s="11"/>
      <c r="U849" s="11"/>
      <c r="V849" s="11"/>
      <c r="Y849" s="109"/>
      <c r="Z849" s="109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</row>
    <row r="850" spans="1:44" s="31" customFormat="1" x14ac:dyDescent="0.2">
      <c r="A850" s="6"/>
      <c r="B850" s="1"/>
      <c r="C850" s="1"/>
      <c r="D850" s="4"/>
      <c r="E850" s="11"/>
      <c r="F850" s="11"/>
      <c r="G850" s="11"/>
      <c r="H850" s="11"/>
      <c r="I850" s="11"/>
      <c r="J850" s="107"/>
      <c r="K850" s="1"/>
      <c r="L850" s="1"/>
      <c r="M850" s="1"/>
      <c r="N850" s="11"/>
      <c r="O850" s="1"/>
      <c r="P850" s="1"/>
      <c r="Q850" s="4"/>
      <c r="R850" s="4"/>
      <c r="S850" s="4"/>
      <c r="T850" s="11"/>
      <c r="U850" s="11"/>
      <c r="V850" s="11"/>
      <c r="Y850" s="109"/>
      <c r="Z850" s="109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</row>
    <row r="851" spans="1:44" s="31" customFormat="1" x14ac:dyDescent="0.2">
      <c r="A851" s="6"/>
      <c r="B851" s="1"/>
      <c r="C851" s="1"/>
      <c r="D851" s="4"/>
      <c r="E851" s="11"/>
      <c r="F851" s="11"/>
      <c r="G851" s="11"/>
      <c r="H851" s="11"/>
      <c r="I851" s="11"/>
      <c r="J851" s="107"/>
      <c r="K851" s="1"/>
      <c r="L851" s="1"/>
      <c r="M851" s="1"/>
      <c r="N851" s="11"/>
      <c r="O851" s="1"/>
      <c r="P851" s="1"/>
      <c r="Q851" s="4"/>
      <c r="R851" s="4"/>
      <c r="S851" s="4"/>
      <c r="T851" s="11"/>
      <c r="U851" s="11"/>
      <c r="V851" s="11"/>
      <c r="Y851" s="109"/>
      <c r="Z851" s="109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</row>
    <row r="852" spans="1:44" s="31" customFormat="1" x14ac:dyDescent="0.2">
      <c r="A852" s="6"/>
      <c r="B852" s="1"/>
      <c r="C852" s="1"/>
      <c r="D852" s="4"/>
      <c r="E852" s="11"/>
      <c r="F852" s="11"/>
      <c r="G852" s="11"/>
      <c r="H852" s="11"/>
      <c r="I852" s="11"/>
      <c r="J852" s="107"/>
      <c r="K852" s="1"/>
      <c r="L852" s="1"/>
      <c r="M852" s="1"/>
      <c r="N852" s="11"/>
      <c r="O852" s="1"/>
      <c r="P852" s="1"/>
      <c r="Q852" s="4"/>
      <c r="R852" s="4"/>
      <c r="S852" s="4"/>
      <c r="T852" s="11"/>
      <c r="U852" s="11"/>
      <c r="V852" s="11"/>
      <c r="Y852" s="109"/>
      <c r="Z852" s="109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</row>
    <row r="853" spans="1:44" s="31" customFormat="1" x14ac:dyDescent="0.2">
      <c r="A853" s="6"/>
      <c r="B853" s="1"/>
      <c r="C853" s="1"/>
      <c r="D853" s="4"/>
      <c r="E853" s="11"/>
      <c r="F853" s="11"/>
      <c r="G853" s="11"/>
      <c r="H853" s="11"/>
      <c r="I853" s="11"/>
      <c r="J853" s="107"/>
      <c r="K853" s="1"/>
      <c r="L853" s="1"/>
      <c r="M853" s="1"/>
      <c r="N853" s="11"/>
      <c r="O853" s="1"/>
      <c r="P853" s="1"/>
      <c r="Q853" s="4"/>
      <c r="R853" s="4"/>
      <c r="S853" s="4"/>
      <c r="T853" s="11"/>
      <c r="U853" s="11"/>
      <c r="V853" s="11"/>
      <c r="Y853" s="109"/>
      <c r="Z853" s="109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</row>
    <row r="854" spans="1:44" s="31" customFormat="1" x14ac:dyDescent="0.2">
      <c r="A854" s="6"/>
      <c r="B854" s="1"/>
      <c r="C854" s="1"/>
      <c r="D854" s="4"/>
      <c r="E854" s="11"/>
      <c r="F854" s="11"/>
      <c r="G854" s="11"/>
      <c r="H854" s="11"/>
      <c r="I854" s="11"/>
      <c r="J854" s="107"/>
      <c r="K854" s="1"/>
      <c r="L854" s="1"/>
      <c r="M854" s="1"/>
      <c r="N854" s="11"/>
      <c r="O854" s="1"/>
      <c r="P854" s="1"/>
      <c r="Q854" s="4"/>
      <c r="R854" s="4"/>
      <c r="S854" s="4"/>
      <c r="T854" s="11"/>
      <c r="U854" s="11"/>
      <c r="V854" s="11"/>
      <c r="Y854" s="109"/>
      <c r="Z854" s="109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</row>
    <row r="855" spans="1:44" s="31" customFormat="1" x14ac:dyDescent="0.2">
      <c r="A855" s="6"/>
      <c r="B855" s="1"/>
      <c r="C855" s="1"/>
      <c r="D855" s="4"/>
      <c r="E855" s="11"/>
      <c r="F855" s="11"/>
      <c r="G855" s="11"/>
      <c r="H855" s="11"/>
      <c r="I855" s="11"/>
      <c r="J855" s="107"/>
      <c r="K855" s="1"/>
      <c r="L855" s="1"/>
      <c r="M855" s="1"/>
      <c r="N855" s="11"/>
      <c r="O855" s="1"/>
      <c r="P855" s="1"/>
      <c r="Q855" s="4"/>
      <c r="R855" s="4"/>
      <c r="S855" s="4"/>
      <c r="T855" s="11"/>
      <c r="U855" s="11"/>
      <c r="V855" s="11"/>
      <c r="Y855" s="109"/>
      <c r="Z855" s="109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</row>
    <row r="856" spans="1:44" s="31" customFormat="1" x14ac:dyDescent="0.2">
      <c r="A856" s="6"/>
      <c r="B856" s="1"/>
      <c r="C856" s="1"/>
      <c r="D856" s="4"/>
      <c r="E856" s="11"/>
      <c r="F856" s="11"/>
      <c r="G856" s="11"/>
      <c r="H856" s="11"/>
      <c r="I856" s="11"/>
      <c r="J856" s="107"/>
      <c r="K856" s="1"/>
      <c r="L856" s="1"/>
      <c r="M856" s="1"/>
      <c r="N856" s="11"/>
      <c r="O856" s="1"/>
      <c r="P856" s="1"/>
      <c r="Q856" s="4"/>
      <c r="R856" s="4"/>
      <c r="S856" s="4"/>
      <c r="T856" s="11"/>
      <c r="U856" s="11"/>
      <c r="V856" s="11"/>
      <c r="Y856" s="109"/>
      <c r="Z856" s="109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</row>
    <row r="857" spans="1:44" s="31" customFormat="1" x14ac:dyDescent="0.2">
      <c r="A857" s="6"/>
      <c r="B857" s="1"/>
      <c r="C857" s="1"/>
      <c r="D857" s="4"/>
      <c r="E857" s="11"/>
      <c r="F857" s="11"/>
      <c r="G857" s="11"/>
      <c r="H857" s="11"/>
      <c r="I857" s="11"/>
      <c r="J857" s="107"/>
      <c r="K857" s="1"/>
      <c r="L857" s="1"/>
      <c r="M857" s="1"/>
      <c r="N857" s="11"/>
      <c r="O857" s="1"/>
      <c r="P857" s="1"/>
      <c r="Q857" s="4"/>
      <c r="R857" s="4"/>
      <c r="S857" s="4"/>
      <c r="T857" s="11"/>
      <c r="U857" s="11"/>
      <c r="V857" s="11"/>
      <c r="Y857" s="109"/>
      <c r="Z857" s="109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 spans="1:44" s="31" customFormat="1" x14ac:dyDescent="0.2">
      <c r="A858" s="6"/>
      <c r="B858" s="1"/>
      <c r="C858" s="1"/>
      <c r="D858" s="4"/>
      <c r="E858" s="11"/>
      <c r="F858" s="11"/>
      <c r="G858" s="11"/>
      <c r="H858" s="11"/>
      <c r="I858" s="11"/>
      <c r="J858" s="107"/>
      <c r="K858" s="1"/>
      <c r="L858" s="1"/>
      <c r="M858" s="1"/>
      <c r="N858" s="11"/>
      <c r="O858" s="1"/>
      <c r="P858" s="1"/>
      <c r="Q858" s="4"/>
      <c r="R858" s="4"/>
      <c r="S858" s="4"/>
      <c r="T858" s="11"/>
      <c r="U858" s="11"/>
      <c r="V858" s="11"/>
      <c r="Y858" s="109"/>
      <c r="Z858" s="109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</row>
    <row r="859" spans="1:44" s="31" customFormat="1" x14ac:dyDescent="0.2">
      <c r="A859" s="6"/>
      <c r="B859" s="1"/>
      <c r="C859" s="1"/>
      <c r="D859" s="4"/>
      <c r="E859" s="11"/>
      <c r="F859" s="11"/>
      <c r="G859" s="11"/>
      <c r="H859" s="11"/>
      <c r="I859" s="11"/>
      <c r="J859" s="107"/>
      <c r="K859" s="1"/>
      <c r="L859" s="1"/>
      <c r="M859" s="1"/>
      <c r="N859" s="11"/>
      <c r="O859" s="1"/>
      <c r="P859" s="1"/>
      <c r="Q859" s="4"/>
      <c r="R859" s="4"/>
      <c r="S859" s="4"/>
      <c r="T859" s="11"/>
      <c r="U859" s="11"/>
      <c r="V859" s="11"/>
      <c r="Y859" s="109"/>
      <c r="Z859" s="109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</row>
    <row r="860" spans="1:44" s="31" customFormat="1" x14ac:dyDescent="0.2">
      <c r="A860" s="6"/>
      <c r="B860" s="1"/>
      <c r="C860" s="1"/>
      <c r="D860" s="4"/>
      <c r="E860" s="11"/>
      <c r="F860" s="11"/>
      <c r="G860" s="11"/>
      <c r="H860" s="11"/>
      <c r="I860" s="11"/>
      <c r="J860" s="107"/>
      <c r="K860" s="1"/>
      <c r="L860" s="1"/>
      <c r="M860" s="1"/>
      <c r="N860" s="11"/>
      <c r="O860" s="1"/>
      <c r="P860" s="1"/>
      <c r="Q860" s="4"/>
      <c r="R860" s="4"/>
      <c r="S860" s="4"/>
      <c r="T860" s="11"/>
      <c r="U860" s="11"/>
      <c r="V860" s="11"/>
      <c r="Y860" s="109"/>
      <c r="Z860" s="109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</row>
    <row r="861" spans="1:44" s="31" customFormat="1" x14ac:dyDescent="0.2">
      <c r="A861" s="6"/>
      <c r="B861" s="1"/>
      <c r="C861" s="1"/>
      <c r="D861" s="4"/>
      <c r="E861" s="11"/>
      <c r="F861" s="11"/>
      <c r="G861" s="11"/>
      <c r="H861" s="11"/>
      <c r="I861" s="11"/>
      <c r="J861" s="107"/>
      <c r="K861" s="1"/>
      <c r="L861" s="1"/>
      <c r="M861" s="1"/>
      <c r="N861" s="11"/>
      <c r="O861" s="1"/>
      <c r="P861" s="1"/>
      <c r="Q861" s="4"/>
      <c r="R861" s="4"/>
      <c r="S861" s="4"/>
      <c r="T861" s="11"/>
      <c r="U861" s="11"/>
      <c r="V861" s="11"/>
      <c r="Y861" s="109"/>
      <c r="Z861" s="109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</row>
    <row r="862" spans="1:44" s="31" customFormat="1" x14ac:dyDescent="0.2">
      <c r="A862" s="6"/>
      <c r="B862" s="1"/>
      <c r="C862" s="1"/>
      <c r="D862" s="4"/>
      <c r="E862" s="11"/>
      <c r="F862" s="11"/>
      <c r="G862" s="11"/>
      <c r="H862" s="11"/>
      <c r="I862" s="11"/>
      <c r="J862" s="107"/>
      <c r="K862" s="1"/>
      <c r="L862" s="1"/>
      <c r="M862" s="1"/>
      <c r="N862" s="11"/>
      <c r="O862" s="1"/>
      <c r="P862" s="1"/>
      <c r="Q862" s="4"/>
      <c r="R862" s="4"/>
      <c r="S862" s="4"/>
      <c r="T862" s="11"/>
      <c r="U862" s="11"/>
      <c r="V862" s="11"/>
      <c r="Y862" s="109"/>
      <c r="Z862" s="109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</row>
    <row r="863" spans="1:44" s="31" customFormat="1" x14ac:dyDescent="0.2">
      <c r="A863" s="6"/>
      <c r="B863" s="1"/>
      <c r="C863" s="1"/>
      <c r="D863" s="4"/>
      <c r="E863" s="11"/>
      <c r="F863" s="11"/>
      <c r="G863" s="11"/>
      <c r="H863" s="11"/>
      <c r="I863" s="11"/>
      <c r="J863" s="107"/>
      <c r="K863" s="1"/>
      <c r="L863" s="1"/>
      <c r="M863" s="1"/>
      <c r="N863" s="11"/>
      <c r="O863" s="1"/>
      <c r="P863" s="1"/>
      <c r="Q863" s="4"/>
      <c r="R863" s="4"/>
      <c r="S863" s="4"/>
      <c r="T863" s="11"/>
      <c r="U863" s="11"/>
      <c r="V863" s="11"/>
      <c r="Y863" s="109"/>
      <c r="Z863" s="109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</row>
    <row r="864" spans="1:44" s="31" customFormat="1" x14ac:dyDescent="0.2">
      <c r="A864" s="6"/>
      <c r="B864" s="1"/>
      <c r="C864" s="1"/>
      <c r="D864" s="4"/>
      <c r="E864" s="11"/>
      <c r="F864" s="11"/>
      <c r="G864" s="11"/>
      <c r="H864" s="11"/>
      <c r="I864" s="11"/>
      <c r="J864" s="107"/>
      <c r="K864" s="1"/>
      <c r="L864" s="1"/>
      <c r="M864" s="1"/>
      <c r="N864" s="11"/>
      <c r="O864" s="1"/>
      <c r="P864" s="1"/>
      <c r="Q864" s="4"/>
      <c r="R864" s="4"/>
      <c r="S864" s="4"/>
      <c r="T864" s="11"/>
      <c r="U864" s="11"/>
      <c r="V864" s="11"/>
      <c r="Y864" s="109"/>
      <c r="Z864" s="109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</row>
    <row r="865" spans="1:44" s="31" customFormat="1" x14ac:dyDescent="0.2">
      <c r="A865" s="6"/>
      <c r="B865" s="1"/>
      <c r="C865" s="1"/>
      <c r="D865" s="4"/>
      <c r="E865" s="11"/>
      <c r="F865" s="11"/>
      <c r="G865" s="11"/>
      <c r="H865" s="11"/>
      <c r="I865" s="11"/>
      <c r="J865" s="107"/>
      <c r="K865" s="1"/>
      <c r="L865" s="1"/>
      <c r="M865" s="1"/>
      <c r="N865" s="11"/>
      <c r="O865" s="1"/>
      <c r="P865" s="1"/>
      <c r="Q865" s="4"/>
      <c r="R865" s="4"/>
      <c r="S865" s="4"/>
      <c r="T865" s="11"/>
      <c r="U865" s="11"/>
      <c r="V865" s="11"/>
      <c r="Y865" s="109"/>
      <c r="Z865" s="109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</row>
    <row r="866" spans="1:44" s="31" customFormat="1" x14ac:dyDescent="0.2">
      <c r="A866" s="6"/>
      <c r="B866" s="1"/>
      <c r="C866" s="1"/>
      <c r="D866" s="4"/>
      <c r="E866" s="11"/>
      <c r="F866" s="11"/>
      <c r="G866" s="11"/>
      <c r="H866" s="11"/>
      <c r="I866" s="11"/>
      <c r="J866" s="107"/>
      <c r="K866" s="1"/>
      <c r="L866" s="1"/>
      <c r="M866" s="1"/>
      <c r="N866" s="11"/>
      <c r="O866" s="1"/>
      <c r="P866" s="1"/>
      <c r="Q866" s="4"/>
      <c r="R866" s="4"/>
      <c r="S866" s="4"/>
      <c r="T866" s="11"/>
      <c r="U866" s="11"/>
      <c r="V866" s="11"/>
      <c r="Y866" s="109"/>
      <c r="Z866" s="109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</row>
    <row r="867" spans="1:44" s="31" customFormat="1" x14ac:dyDescent="0.2">
      <c r="A867" s="6"/>
      <c r="B867" s="1"/>
      <c r="C867" s="1"/>
      <c r="D867" s="4"/>
      <c r="E867" s="11"/>
      <c r="F867" s="11"/>
      <c r="G867" s="11"/>
      <c r="H867" s="11"/>
      <c r="I867" s="11"/>
      <c r="J867" s="107"/>
      <c r="K867" s="1"/>
      <c r="L867" s="1"/>
      <c r="M867" s="1"/>
      <c r="N867" s="11"/>
      <c r="O867" s="1"/>
      <c r="P867" s="1"/>
      <c r="Q867" s="4"/>
      <c r="R867" s="4"/>
      <c r="S867" s="4"/>
      <c r="T867" s="11"/>
      <c r="U867" s="11"/>
      <c r="V867" s="11"/>
      <c r="Y867" s="109"/>
      <c r="Z867" s="109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</row>
    <row r="868" spans="1:44" s="31" customFormat="1" x14ac:dyDescent="0.2">
      <c r="A868" s="6"/>
      <c r="B868" s="1"/>
      <c r="C868" s="1"/>
      <c r="D868" s="4"/>
      <c r="E868" s="11"/>
      <c r="F868" s="11"/>
      <c r="G868" s="11"/>
      <c r="H868" s="11"/>
      <c r="I868" s="11"/>
      <c r="J868" s="107"/>
      <c r="K868" s="1"/>
      <c r="L868" s="1"/>
      <c r="M868" s="1"/>
      <c r="N868" s="11"/>
      <c r="O868" s="1"/>
      <c r="P868" s="1"/>
      <c r="Q868" s="4"/>
      <c r="R868" s="4"/>
      <c r="S868" s="4"/>
      <c r="T868" s="11"/>
      <c r="U868" s="11"/>
      <c r="V868" s="11"/>
      <c r="Y868" s="109"/>
      <c r="Z868" s="109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</row>
    <row r="869" spans="1:44" s="31" customFormat="1" x14ac:dyDescent="0.2">
      <c r="A869" s="6"/>
      <c r="B869" s="1"/>
      <c r="C869" s="1"/>
      <c r="D869" s="4"/>
      <c r="E869" s="11"/>
      <c r="F869" s="11"/>
      <c r="G869" s="11"/>
      <c r="H869" s="11"/>
      <c r="I869" s="11"/>
      <c r="J869" s="107"/>
      <c r="K869" s="1"/>
      <c r="L869" s="1"/>
      <c r="M869" s="1"/>
      <c r="N869" s="11"/>
      <c r="O869" s="1"/>
      <c r="P869" s="1"/>
      <c r="Q869" s="4"/>
      <c r="R869" s="4"/>
      <c r="S869" s="4"/>
      <c r="T869" s="11"/>
      <c r="U869" s="11"/>
      <c r="V869" s="11"/>
      <c r="Y869" s="109"/>
      <c r="Z869" s="109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</row>
    <row r="870" spans="1:44" s="31" customFormat="1" x14ac:dyDescent="0.2">
      <c r="A870" s="6"/>
      <c r="B870" s="1"/>
      <c r="C870" s="1"/>
      <c r="D870" s="4"/>
      <c r="E870" s="11"/>
      <c r="F870" s="11"/>
      <c r="G870" s="11"/>
      <c r="H870" s="11"/>
      <c r="I870" s="11"/>
      <c r="J870" s="107"/>
      <c r="K870" s="1"/>
      <c r="L870" s="1"/>
      <c r="M870" s="1"/>
      <c r="N870" s="11"/>
      <c r="O870" s="1"/>
      <c r="P870" s="1"/>
      <c r="Q870" s="4"/>
      <c r="R870" s="4"/>
      <c r="S870" s="4"/>
      <c r="T870" s="11"/>
      <c r="U870" s="11"/>
      <c r="V870" s="11"/>
      <c r="Y870" s="109"/>
      <c r="Z870" s="109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</row>
    <row r="871" spans="1:44" s="31" customFormat="1" x14ac:dyDescent="0.2">
      <c r="A871" s="6"/>
      <c r="B871" s="1"/>
      <c r="C871" s="1"/>
      <c r="D871" s="4"/>
      <c r="E871" s="11"/>
      <c r="F871" s="11"/>
      <c r="G871" s="11"/>
      <c r="H871" s="11"/>
      <c r="I871" s="11"/>
      <c r="J871" s="107"/>
      <c r="K871" s="1"/>
      <c r="L871" s="1"/>
      <c r="M871" s="1"/>
      <c r="N871" s="11"/>
      <c r="O871" s="1"/>
      <c r="P871" s="1"/>
      <c r="Q871" s="4"/>
      <c r="R871" s="4"/>
      <c r="S871" s="4"/>
      <c r="T871" s="11"/>
      <c r="U871" s="11"/>
      <c r="V871" s="11"/>
      <c r="Y871" s="109"/>
      <c r="Z871" s="109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</row>
    <row r="872" spans="1:44" s="31" customFormat="1" x14ac:dyDescent="0.2">
      <c r="A872" s="6"/>
      <c r="B872" s="1"/>
      <c r="C872" s="1"/>
      <c r="D872" s="4"/>
      <c r="E872" s="11"/>
      <c r="F872" s="11"/>
      <c r="G872" s="11"/>
      <c r="H872" s="11"/>
      <c r="I872" s="11"/>
      <c r="J872" s="107"/>
      <c r="K872" s="1"/>
      <c r="L872" s="1"/>
      <c r="M872" s="1"/>
      <c r="N872" s="11"/>
      <c r="O872" s="1"/>
      <c r="P872" s="1"/>
      <c r="Q872" s="4"/>
      <c r="R872" s="4"/>
      <c r="S872" s="4"/>
      <c r="T872" s="11"/>
      <c r="U872" s="11"/>
      <c r="V872" s="11"/>
      <c r="Y872" s="109"/>
      <c r="Z872" s="109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</row>
    <row r="873" spans="1:44" s="31" customFormat="1" x14ac:dyDescent="0.2">
      <c r="A873" s="6"/>
      <c r="B873" s="1"/>
      <c r="C873" s="1"/>
      <c r="D873" s="4"/>
      <c r="E873" s="11"/>
      <c r="F873" s="11"/>
      <c r="G873" s="11"/>
      <c r="H873" s="11"/>
      <c r="I873" s="11"/>
      <c r="J873" s="107"/>
      <c r="K873" s="1"/>
      <c r="L873" s="1"/>
      <c r="M873" s="1"/>
      <c r="N873" s="11"/>
      <c r="O873" s="1"/>
      <c r="P873" s="1"/>
      <c r="Q873" s="4"/>
      <c r="R873" s="4"/>
      <c r="S873" s="4"/>
      <c r="T873" s="11"/>
      <c r="U873" s="11"/>
      <c r="V873" s="11"/>
      <c r="Y873" s="109"/>
      <c r="Z873" s="109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</row>
    <row r="874" spans="1:44" s="31" customFormat="1" x14ac:dyDescent="0.2">
      <c r="A874" s="6"/>
      <c r="B874" s="1"/>
      <c r="C874" s="1"/>
      <c r="D874" s="4"/>
      <c r="E874" s="11"/>
      <c r="F874" s="11"/>
      <c r="G874" s="11"/>
      <c r="H874" s="11"/>
      <c r="I874" s="11"/>
      <c r="J874" s="107"/>
      <c r="K874" s="1"/>
      <c r="L874" s="1"/>
      <c r="M874" s="1"/>
      <c r="N874" s="11"/>
      <c r="O874" s="1"/>
      <c r="P874" s="1"/>
      <c r="Q874" s="4"/>
      <c r="R874" s="4"/>
      <c r="S874" s="4"/>
      <c r="T874" s="11"/>
      <c r="U874" s="11"/>
      <c r="V874" s="11"/>
      <c r="Y874" s="109"/>
      <c r="Z874" s="109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</row>
    <row r="875" spans="1:44" s="31" customFormat="1" x14ac:dyDescent="0.2">
      <c r="A875" s="6"/>
      <c r="B875" s="1"/>
      <c r="C875" s="1"/>
      <c r="D875" s="4"/>
      <c r="E875" s="11"/>
      <c r="F875" s="11"/>
      <c r="G875" s="11"/>
      <c r="H875" s="11"/>
      <c r="I875" s="11"/>
      <c r="J875" s="107"/>
      <c r="K875" s="1"/>
      <c r="L875" s="1"/>
      <c r="M875" s="1"/>
      <c r="N875" s="11"/>
      <c r="O875" s="1"/>
      <c r="P875" s="1"/>
      <c r="Q875" s="4"/>
      <c r="R875" s="4"/>
      <c r="S875" s="4"/>
      <c r="T875" s="11"/>
      <c r="U875" s="11"/>
      <c r="V875" s="11"/>
      <c r="Y875" s="109"/>
      <c r="Z875" s="109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</row>
    <row r="876" spans="1:44" s="31" customFormat="1" x14ac:dyDescent="0.2">
      <c r="A876" s="6"/>
      <c r="B876" s="1"/>
      <c r="C876" s="1"/>
      <c r="D876" s="4"/>
      <c r="E876" s="11"/>
      <c r="F876" s="11"/>
      <c r="G876" s="11"/>
      <c r="H876" s="11"/>
      <c r="I876" s="11"/>
      <c r="J876" s="107"/>
      <c r="K876" s="1"/>
      <c r="L876" s="1"/>
      <c r="M876" s="1"/>
      <c r="N876" s="11"/>
      <c r="O876" s="1"/>
      <c r="P876" s="1"/>
      <c r="Q876" s="4"/>
      <c r="R876" s="4"/>
      <c r="S876" s="4"/>
      <c r="T876" s="11"/>
      <c r="U876" s="11"/>
      <c r="V876" s="11"/>
      <c r="Y876" s="109"/>
      <c r="Z876" s="109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</row>
    <row r="877" spans="1:44" s="31" customFormat="1" x14ac:dyDescent="0.2">
      <c r="A877" s="6"/>
      <c r="B877" s="1"/>
      <c r="C877" s="1"/>
      <c r="D877" s="4"/>
      <c r="E877" s="11"/>
      <c r="F877" s="11"/>
      <c r="G877" s="11"/>
      <c r="H877" s="11"/>
      <c r="I877" s="11"/>
      <c r="J877" s="107"/>
      <c r="K877" s="1"/>
      <c r="L877" s="1"/>
      <c r="M877" s="1"/>
      <c r="N877" s="11"/>
      <c r="O877" s="1"/>
      <c r="P877" s="1"/>
      <c r="Q877" s="4"/>
      <c r="R877" s="4"/>
      <c r="S877" s="4"/>
      <c r="T877" s="11"/>
      <c r="U877" s="11"/>
      <c r="V877" s="11"/>
      <c r="Y877" s="109"/>
      <c r="Z877" s="109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</row>
    <row r="878" spans="1:44" s="31" customFormat="1" x14ac:dyDescent="0.2">
      <c r="A878" s="6"/>
      <c r="B878" s="1"/>
      <c r="C878" s="1"/>
      <c r="D878" s="4"/>
      <c r="E878" s="11"/>
      <c r="F878" s="11"/>
      <c r="G878" s="11"/>
      <c r="H878" s="11"/>
      <c r="I878" s="11"/>
      <c r="J878" s="107"/>
      <c r="K878" s="1"/>
      <c r="L878" s="1"/>
      <c r="M878" s="1"/>
      <c r="N878" s="11"/>
      <c r="O878" s="1"/>
      <c r="P878" s="1"/>
      <c r="Q878" s="4"/>
      <c r="R878" s="4"/>
      <c r="S878" s="4"/>
      <c r="T878" s="11"/>
      <c r="U878" s="11"/>
      <c r="V878" s="11"/>
      <c r="Y878" s="109"/>
      <c r="Z878" s="109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</row>
    <row r="879" spans="1:44" s="31" customFormat="1" x14ac:dyDescent="0.2">
      <c r="A879" s="6"/>
      <c r="B879" s="1"/>
      <c r="C879" s="1"/>
      <c r="D879" s="4"/>
      <c r="E879" s="11"/>
      <c r="F879" s="11"/>
      <c r="G879" s="11"/>
      <c r="H879" s="11"/>
      <c r="I879" s="11"/>
      <c r="J879" s="107"/>
      <c r="K879" s="1"/>
      <c r="L879" s="1"/>
      <c r="M879" s="1"/>
      <c r="N879" s="11"/>
      <c r="O879" s="1"/>
      <c r="P879" s="1"/>
      <c r="Q879" s="4"/>
      <c r="R879" s="4"/>
      <c r="S879" s="4"/>
      <c r="T879" s="11"/>
      <c r="U879" s="11"/>
      <c r="V879" s="11"/>
      <c r="Y879" s="109"/>
      <c r="Z879" s="109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</row>
    <row r="880" spans="1:44" s="31" customFormat="1" x14ac:dyDescent="0.2">
      <c r="A880" s="6"/>
      <c r="B880" s="1"/>
      <c r="C880" s="1"/>
      <c r="D880" s="4"/>
      <c r="E880" s="11"/>
      <c r="F880" s="11"/>
      <c r="G880" s="11"/>
      <c r="H880" s="11"/>
      <c r="I880" s="11"/>
      <c r="J880" s="107"/>
      <c r="K880" s="1"/>
      <c r="L880" s="1"/>
      <c r="M880" s="1"/>
      <c r="N880" s="11"/>
      <c r="O880" s="1"/>
      <c r="P880" s="1"/>
      <c r="Q880" s="4"/>
      <c r="R880" s="4"/>
      <c r="S880" s="4"/>
      <c r="T880" s="11"/>
      <c r="U880" s="11"/>
      <c r="V880" s="11"/>
      <c r="Y880" s="109"/>
      <c r="Z880" s="109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</row>
    <row r="881" spans="1:44" s="31" customFormat="1" x14ac:dyDescent="0.2">
      <c r="A881" s="6"/>
      <c r="B881" s="1"/>
      <c r="C881" s="1"/>
      <c r="D881" s="4"/>
      <c r="E881" s="11"/>
      <c r="F881" s="11"/>
      <c r="G881" s="11"/>
      <c r="H881" s="11"/>
      <c r="I881" s="11"/>
      <c r="J881" s="107"/>
      <c r="K881" s="1"/>
      <c r="L881" s="1"/>
      <c r="M881" s="1"/>
      <c r="N881" s="11"/>
      <c r="O881" s="1"/>
      <c r="P881" s="1"/>
      <c r="Q881" s="4"/>
      <c r="R881" s="4"/>
      <c r="S881" s="4"/>
      <c r="T881" s="11"/>
      <c r="U881" s="11"/>
      <c r="V881" s="11"/>
      <c r="Y881" s="109"/>
      <c r="Z881" s="109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</row>
    <row r="882" spans="1:44" s="31" customFormat="1" x14ac:dyDescent="0.2">
      <c r="A882" s="6"/>
      <c r="B882" s="1"/>
      <c r="C882" s="1"/>
      <c r="D882" s="4"/>
      <c r="E882" s="11"/>
      <c r="F882" s="11"/>
      <c r="G882" s="11"/>
      <c r="H882" s="11"/>
      <c r="I882" s="11"/>
      <c r="J882" s="107"/>
      <c r="K882" s="1"/>
      <c r="L882" s="1"/>
      <c r="M882" s="1"/>
      <c r="N882" s="11"/>
      <c r="O882" s="1"/>
      <c r="P882" s="1"/>
      <c r="Q882" s="4"/>
      <c r="R882" s="4"/>
      <c r="S882" s="4"/>
      <c r="T882" s="11"/>
      <c r="U882" s="11"/>
      <c r="V882" s="11"/>
      <c r="Y882" s="109"/>
      <c r="Z882" s="109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</row>
    <row r="883" spans="1:44" s="31" customFormat="1" x14ac:dyDescent="0.2">
      <c r="A883" s="6"/>
      <c r="B883" s="1"/>
      <c r="C883" s="1"/>
      <c r="D883" s="4"/>
      <c r="E883" s="11"/>
      <c r="F883" s="11"/>
      <c r="G883" s="11"/>
      <c r="H883" s="11"/>
      <c r="I883" s="11"/>
      <c r="J883" s="107"/>
      <c r="K883" s="1"/>
      <c r="L883" s="1"/>
      <c r="M883" s="1"/>
      <c r="N883" s="11"/>
      <c r="O883" s="1"/>
      <c r="P883" s="1"/>
      <c r="Q883" s="4"/>
      <c r="R883" s="4"/>
      <c r="S883" s="4"/>
      <c r="T883" s="11"/>
      <c r="U883" s="11"/>
      <c r="V883" s="11"/>
      <c r="Y883" s="109"/>
      <c r="Z883" s="109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</row>
    <row r="884" spans="1:44" s="31" customFormat="1" x14ac:dyDescent="0.2">
      <c r="A884" s="6"/>
      <c r="B884" s="1"/>
      <c r="C884" s="1"/>
      <c r="D884" s="4"/>
      <c r="E884" s="11"/>
      <c r="F884" s="11"/>
      <c r="G884" s="11"/>
      <c r="H884" s="11"/>
      <c r="I884" s="11"/>
      <c r="J884" s="107"/>
      <c r="K884" s="1"/>
      <c r="L884" s="1"/>
      <c r="M884" s="1"/>
      <c r="N884" s="11"/>
      <c r="O884" s="1"/>
      <c r="P884" s="1"/>
      <c r="Q884" s="4"/>
      <c r="R884" s="4"/>
      <c r="S884" s="4"/>
      <c r="T884" s="11"/>
      <c r="U884" s="11"/>
      <c r="V884" s="11"/>
      <c r="Y884" s="109"/>
      <c r="Z884" s="109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</row>
    <row r="885" spans="1:44" s="31" customFormat="1" x14ac:dyDescent="0.2">
      <c r="A885" s="6"/>
      <c r="B885" s="1"/>
      <c r="C885" s="1"/>
      <c r="D885" s="4"/>
      <c r="E885" s="11"/>
      <c r="F885" s="11"/>
      <c r="G885" s="11"/>
      <c r="H885" s="11"/>
      <c r="I885" s="11"/>
      <c r="J885" s="107"/>
      <c r="K885" s="1"/>
      <c r="L885" s="1"/>
      <c r="M885" s="1"/>
      <c r="N885" s="11"/>
      <c r="O885" s="1"/>
      <c r="P885" s="1"/>
      <c r="Q885" s="4"/>
      <c r="R885" s="4"/>
      <c r="S885" s="4"/>
      <c r="T885" s="11"/>
      <c r="U885" s="11"/>
      <c r="V885" s="11"/>
      <c r="Y885" s="109"/>
      <c r="Z885" s="109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</row>
    <row r="886" spans="1:44" s="31" customFormat="1" x14ac:dyDescent="0.2">
      <c r="A886" s="6"/>
      <c r="B886" s="1"/>
      <c r="C886" s="1"/>
      <c r="D886" s="4"/>
      <c r="E886" s="11"/>
      <c r="F886" s="11"/>
      <c r="G886" s="11"/>
      <c r="H886" s="11"/>
      <c r="I886" s="11"/>
      <c r="J886" s="107"/>
      <c r="K886" s="1"/>
      <c r="L886" s="1"/>
      <c r="M886" s="1"/>
      <c r="N886" s="11"/>
      <c r="O886" s="1"/>
      <c r="P886" s="1"/>
      <c r="Q886" s="4"/>
      <c r="R886" s="4"/>
      <c r="S886" s="4"/>
      <c r="T886" s="11"/>
      <c r="U886" s="11"/>
      <c r="V886" s="11"/>
      <c r="Y886" s="109"/>
      <c r="Z886" s="109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</row>
    <row r="887" spans="1:44" s="31" customFormat="1" x14ac:dyDescent="0.2">
      <c r="A887" s="6"/>
      <c r="B887" s="1"/>
      <c r="C887" s="1"/>
      <c r="D887" s="4"/>
      <c r="E887" s="11"/>
      <c r="F887" s="11"/>
      <c r="G887" s="11"/>
      <c r="H887" s="11"/>
      <c r="I887" s="11"/>
      <c r="J887" s="107"/>
      <c r="K887" s="1"/>
      <c r="L887" s="1"/>
      <c r="M887" s="1"/>
      <c r="N887" s="11"/>
      <c r="O887" s="1"/>
      <c r="P887" s="1"/>
      <c r="Q887" s="4"/>
      <c r="R887" s="4"/>
      <c r="S887" s="4"/>
      <c r="T887" s="11"/>
      <c r="U887" s="11"/>
      <c r="V887" s="11"/>
      <c r="Y887" s="109"/>
      <c r="Z887" s="109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</row>
    <row r="888" spans="1:44" s="31" customFormat="1" x14ac:dyDescent="0.2">
      <c r="A888" s="6"/>
      <c r="B888" s="1"/>
      <c r="C888" s="1"/>
      <c r="D888" s="4"/>
      <c r="E888" s="11"/>
      <c r="F888" s="11"/>
      <c r="G888" s="11"/>
      <c r="H888" s="11"/>
      <c r="I888" s="11"/>
      <c r="J888" s="107"/>
      <c r="K888" s="1"/>
      <c r="L888" s="1"/>
      <c r="M888" s="1"/>
      <c r="N888" s="11"/>
      <c r="O888" s="1"/>
      <c r="P888" s="1"/>
      <c r="Q888" s="4"/>
      <c r="R888" s="4"/>
      <c r="S888" s="4"/>
      <c r="T888" s="11"/>
      <c r="U888" s="11"/>
      <c r="V888" s="11"/>
      <c r="Y888" s="109"/>
      <c r="Z888" s="109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</row>
    <row r="889" spans="1:44" s="31" customFormat="1" x14ac:dyDescent="0.2">
      <c r="A889" s="6"/>
      <c r="B889" s="1"/>
      <c r="C889" s="1"/>
      <c r="D889" s="4"/>
      <c r="E889" s="11"/>
      <c r="F889" s="11"/>
      <c r="G889" s="11"/>
      <c r="H889" s="11"/>
      <c r="I889" s="11"/>
      <c r="J889" s="107"/>
      <c r="K889" s="1"/>
      <c r="L889" s="1"/>
      <c r="M889" s="1"/>
      <c r="N889" s="11"/>
      <c r="O889" s="1"/>
      <c r="P889" s="1"/>
      <c r="Q889" s="4"/>
      <c r="R889" s="4"/>
      <c r="S889" s="4"/>
      <c r="T889" s="11"/>
      <c r="U889" s="11"/>
      <c r="V889" s="11"/>
      <c r="Y889" s="109"/>
      <c r="Z889" s="109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</row>
    <row r="890" spans="1:44" s="31" customFormat="1" x14ac:dyDescent="0.2">
      <c r="A890" s="6"/>
      <c r="B890" s="1"/>
      <c r="C890" s="1"/>
      <c r="D890" s="4"/>
      <c r="E890" s="11"/>
      <c r="F890" s="11"/>
      <c r="G890" s="11"/>
      <c r="H890" s="11"/>
      <c r="I890" s="11"/>
      <c r="J890" s="107"/>
      <c r="K890" s="1"/>
      <c r="L890" s="1"/>
      <c r="M890" s="1"/>
      <c r="N890" s="11"/>
      <c r="O890" s="1"/>
      <c r="P890" s="1"/>
      <c r="Q890" s="4"/>
      <c r="R890" s="4"/>
      <c r="S890" s="4"/>
      <c r="T890" s="11"/>
      <c r="U890" s="11"/>
      <c r="V890" s="11"/>
      <c r="Y890" s="109"/>
      <c r="Z890" s="109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</row>
    <row r="891" spans="1:44" s="31" customFormat="1" x14ac:dyDescent="0.2">
      <c r="A891" s="6"/>
      <c r="B891" s="1"/>
      <c r="C891" s="1"/>
      <c r="D891" s="4"/>
      <c r="E891" s="11"/>
      <c r="F891" s="11"/>
      <c r="G891" s="11"/>
      <c r="H891" s="11"/>
      <c r="I891" s="11"/>
      <c r="J891" s="107"/>
      <c r="K891" s="1"/>
      <c r="L891" s="1"/>
      <c r="M891" s="1"/>
      <c r="N891" s="11"/>
      <c r="O891" s="1"/>
      <c r="P891" s="1"/>
      <c r="Q891" s="4"/>
      <c r="R891" s="4"/>
      <c r="S891" s="4"/>
      <c r="T891" s="11"/>
      <c r="U891" s="11"/>
      <c r="V891" s="11"/>
      <c r="Y891" s="109"/>
      <c r="Z891" s="109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</row>
    <row r="892" spans="1:44" s="31" customFormat="1" x14ac:dyDescent="0.2">
      <c r="A892" s="6"/>
      <c r="B892" s="1"/>
      <c r="C892" s="1"/>
      <c r="D892" s="4"/>
      <c r="E892" s="11"/>
      <c r="F892" s="11"/>
      <c r="G892" s="11"/>
      <c r="H892" s="11"/>
      <c r="I892" s="11"/>
      <c r="J892" s="107"/>
      <c r="K892" s="1"/>
      <c r="L892" s="1"/>
      <c r="M892" s="1"/>
      <c r="N892" s="11"/>
      <c r="O892" s="1"/>
      <c r="P892" s="1"/>
      <c r="Q892" s="4"/>
      <c r="R892" s="4"/>
      <c r="S892" s="4"/>
      <c r="T892" s="11"/>
      <c r="U892" s="11"/>
      <c r="V892" s="11"/>
      <c r="Y892" s="109"/>
      <c r="Z892" s="109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</row>
    <row r="893" spans="1:44" s="31" customFormat="1" x14ac:dyDescent="0.2">
      <c r="A893" s="6"/>
      <c r="B893" s="1"/>
      <c r="C893" s="1"/>
      <c r="D893" s="4"/>
      <c r="E893" s="11"/>
      <c r="F893" s="11"/>
      <c r="G893" s="11"/>
      <c r="H893" s="11"/>
      <c r="I893" s="11"/>
      <c r="J893" s="107"/>
      <c r="K893" s="1"/>
      <c r="L893" s="1"/>
      <c r="M893" s="1"/>
      <c r="N893" s="11"/>
      <c r="O893" s="1"/>
      <c r="P893" s="1"/>
      <c r="Q893" s="4"/>
      <c r="R893" s="4"/>
      <c r="S893" s="4"/>
      <c r="T893" s="11"/>
      <c r="U893" s="11"/>
      <c r="V893" s="11"/>
      <c r="Y893" s="109"/>
      <c r="Z893" s="109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</row>
    <row r="894" spans="1:44" s="31" customFormat="1" x14ac:dyDescent="0.2">
      <c r="A894" s="6"/>
      <c r="B894" s="1"/>
      <c r="C894" s="1"/>
      <c r="D894" s="4"/>
      <c r="E894" s="11"/>
      <c r="F894" s="11"/>
      <c r="G894" s="11"/>
      <c r="H894" s="11"/>
      <c r="I894" s="11"/>
      <c r="J894" s="107"/>
      <c r="K894" s="1"/>
      <c r="L894" s="1"/>
      <c r="M894" s="1"/>
      <c r="N894" s="11"/>
      <c r="O894" s="1"/>
      <c r="P894" s="1"/>
      <c r="Q894" s="4"/>
      <c r="R894" s="4"/>
      <c r="S894" s="4"/>
      <c r="T894" s="11"/>
      <c r="U894" s="11"/>
      <c r="V894" s="11"/>
      <c r="Y894" s="109"/>
      <c r="Z894" s="109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</row>
    <row r="895" spans="1:44" s="31" customFormat="1" x14ac:dyDescent="0.2">
      <c r="A895" s="6"/>
      <c r="B895" s="1"/>
      <c r="C895" s="1"/>
      <c r="D895" s="4"/>
      <c r="E895" s="11"/>
      <c r="F895" s="11"/>
      <c r="G895" s="11"/>
      <c r="H895" s="11"/>
      <c r="I895" s="11"/>
      <c r="J895" s="107"/>
      <c r="K895" s="1"/>
      <c r="L895" s="1"/>
      <c r="M895" s="1"/>
      <c r="N895" s="11"/>
      <c r="O895" s="1"/>
      <c r="P895" s="1"/>
      <c r="Q895" s="4"/>
      <c r="R895" s="4"/>
      <c r="S895" s="4"/>
      <c r="T895" s="11"/>
      <c r="U895" s="11"/>
      <c r="V895" s="11"/>
      <c r="Y895" s="109"/>
      <c r="Z895" s="109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</row>
    <row r="896" spans="1:44" s="31" customFormat="1" x14ac:dyDescent="0.2">
      <c r="A896" s="6"/>
      <c r="B896" s="1"/>
      <c r="C896" s="1"/>
      <c r="D896" s="4"/>
      <c r="E896" s="11"/>
      <c r="F896" s="11"/>
      <c r="G896" s="11"/>
      <c r="H896" s="11"/>
      <c r="I896" s="11"/>
      <c r="J896" s="107"/>
      <c r="K896" s="1"/>
      <c r="L896" s="1"/>
      <c r="M896" s="1"/>
      <c r="N896" s="11"/>
      <c r="O896" s="1"/>
      <c r="P896" s="1"/>
      <c r="Q896" s="4"/>
      <c r="R896" s="4"/>
      <c r="S896" s="4"/>
      <c r="T896" s="11"/>
      <c r="U896" s="11"/>
      <c r="V896" s="11"/>
      <c r="Y896" s="109"/>
      <c r="Z896" s="109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</row>
    <row r="897" spans="1:44" s="31" customFormat="1" x14ac:dyDescent="0.2">
      <c r="A897" s="6"/>
      <c r="B897" s="1"/>
      <c r="C897" s="1"/>
      <c r="D897" s="4"/>
      <c r="E897" s="11"/>
      <c r="F897" s="11"/>
      <c r="G897" s="11"/>
      <c r="H897" s="11"/>
      <c r="I897" s="11"/>
      <c r="J897" s="107"/>
      <c r="K897" s="1"/>
      <c r="L897" s="1"/>
      <c r="M897" s="1"/>
      <c r="N897" s="11"/>
      <c r="O897" s="1"/>
      <c r="P897" s="1"/>
      <c r="Q897" s="4"/>
      <c r="R897" s="4"/>
      <c r="S897" s="4"/>
      <c r="T897" s="11"/>
      <c r="U897" s="11"/>
      <c r="V897" s="11"/>
      <c r="Y897" s="109"/>
      <c r="Z897" s="109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 spans="1:44" s="31" customFormat="1" x14ac:dyDescent="0.2">
      <c r="A898" s="6"/>
      <c r="B898" s="1"/>
      <c r="C898" s="1"/>
      <c r="D898" s="4"/>
      <c r="E898" s="11"/>
      <c r="F898" s="11"/>
      <c r="G898" s="11"/>
      <c r="H898" s="11"/>
      <c r="I898" s="11"/>
      <c r="J898" s="107"/>
      <c r="K898" s="1"/>
      <c r="L898" s="1"/>
      <c r="M898" s="1"/>
      <c r="N898" s="11"/>
      <c r="O898" s="1"/>
      <c r="P898" s="1"/>
      <c r="Q898" s="4"/>
      <c r="R898" s="4"/>
      <c r="S898" s="4"/>
      <c r="T898" s="11"/>
      <c r="U898" s="11"/>
      <c r="V898" s="11"/>
      <c r="Y898" s="109"/>
      <c r="Z898" s="109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</row>
    <row r="899" spans="1:44" s="31" customFormat="1" x14ac:dyDescent="0.2">
      <c r="A899" s="6"/>
      <c r="B899" s="1"/>
      <c r="C899" s="1"/>
      <c r="D899" s="4"/>
      <c r="E899" s="11"/>
      <c r="F899" s="11"/>
      <c r="G899" s="11"/>
      <c r="H899" s="11"/>
      <c r="I899" s="11"/>
      <c r="J899" s="107"/>
      <c r="K899" s="1"/>
      <c r="L899" s="1"/>
      <c r="M899" s="1"/>
      <c r="N899" s="11"/>
      <c r="O899" s="1"/>
      <c r="P899" s="1"/>
      <c r="Q899" s="4"/>
      <c r="R899" s="4"/>
      <c r="S899" s="4"/>
      <c r="T899" s="11"/>
      <c r="U899" s="11"/>
      <c r="V899" s="11"/>
      <c r="Y899" s="109"/>
      <c r="Z899" s="109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</row>
    <row r="900" spans="1:44" s="31" customFormat="1" x14ac:dyDescent="0.2">
      <c r="A900" s="6"/>
      <c r="B900" s="1"/>
      <c r="C900" s="1"/>
      <c r="D900" s="4"/>
      <c r="E900" s="11"/>
      <c r="F900" s="11"/>
      <c r="G900" s="11"/>
      <c r="H900" s="11"/>
      <c r="I900" s="11"/>
      <c r="J900" s="107"/>
      <c r="K900" s="1"/>
      <c r="L900" s="1"/>
      <c r="M900" s="1"/>
      <c r="N900" s="11"/>
      <c r="O900" s="1"/>
      <c r="P900" s="1"/>
      <c r="Q900" s="4"/>
      <c r="R900" s="4"/>
      <c r="S900" s="4"/>
      <c r="T900" s="11"/>
      <c r="U900" s="11"/>
      <c r="V900" s="11"/>
      <c r="Y900" s="109"/>
      <c r="Z900" s="109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</row>
    <row r="901" spans="1:44" s="31" customFormat="1" x14ac:dyDescent="0.2">
      <c r="A901" s="6"/>
      <c r="B901" s="1"/>
      <c r="C901" s="1"/>
      <c r="D901" s="4"/>
      <c r="E901" s="11"/>
      <c r="F901" s="11"/>
      <c r="G901" s="11"/>
      <c r="H901" s="11"/>
      <c r="I901" s="11"/>
      <c r="J901" s="107"/>
      <c r="K901" s="1"/>
      <c r="L901" s="1"/>
      <c r="M901" s="1"/>
      <c r="N901" s="11"/>
      <c r="O901" s="1"/>
      <c r="P901" s="1"/>
      <c r="Q901" s="4"/>
      <c r="R901" s="4"/>
      <c r="S901" s="4"/>
      <c r="T901" s="11"/>
      <c r="U901" s="11"/>
      <c r="V901" s="11"/>
      <c r="Y901" s="109"/>
      <c r="Z901" s="109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</row>
    <row r="902" spans="1:44" s="31" customFormat="1" x14ac:dyDescent="0.2">
      <c r="A902" s="6"/>
      <c r="B902" s="1"/>
      <c r="C902" s="1"/>
      <c r="D902" s="4"/>
      <c r="E902" s="11"/>
      <c r="F902" s="11"/>
      <c r="G902" s="11"/>
      <c r="H902" s="11"/>
      <c r="I902" s="11"/>
      <c r="J902" s="107"/>
      <c r="K902" s="1"/>
      <c r="L902" s="1"/>
      <c r="M902" s="1"/>
      <c r="N902" s="11"/>
      <c r="O902" s="1"/>
      <c r="P902" s="1"/>
      <c r="Q902" s="4"/>
      <c r="R902" s="4"/>
      <c r="S902" s="4"/>
      <c r="T902" s="11"/>
      <c r="U902" s="11"/>
      <c r="V902" s="11"/>
      <c r="Y902" s="109"/>
      <c r="Z902" s="109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</row>
    <row r="903" spans="1:44" s="31" customFormat="1" x14ac:dyDescent="0.2">
      <c r="A903" s="6"/>
      <c r="B903" s="1"/>
      <c r="C903" s="1"/>
      <c r="D903" s="4"/>
      <c r="E903" s="11"/>
      <c r="F903" s="11"/>
      <c r="G903" s="11"/>
      <c r="H903" s="11"/>
      <c r="I903" s="11"/>
      <c r="J903" s="107"/>
      <c r="K903" s="1"/>
      <c r="L903" s="1"/>
      <c r="M903" s="1"/>
      <c r="N903" s="11"/>
      <c r="O903" s="1"/>
      <c r="P903" s="1"/>
      <c r="Q903" s="4"/>
      <c r="R903" s="4"/>
      <c r="S903" s="4"/>
      <c r="T903" s="11"/>
      <c r="U903" s="11"/>
      <c r="V903" s="11"/>
      <c r="Y903" s="109"/>
      <c r="Z903" s="109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</row>
    <row r="904" spans="1:44" s="31" customFormat="1" x14ac:dyDescent="0.2">
      <c r="A904" s="6"/>
      <c r="B904" s="1"/>
      <c r="C904" s="1"/>
      <c r="D904" s="4"/>
      <c r="E904" s="11"/>
      <c r="F904" s="11"/>
      <c r="G904" s="11"/>
      <c r="H904" s="11"/>
      <c r="I904" s="11"/>
      <c r="J904" s="107"/>
      <c r="K904" s="1"/>
      <c r="L904" s="1"/>
      <c r="M904" s="1"/>
      <c r="N904" s="11"/>
      <c r="O904" s="1"/>
      <c r="P904" s="1"/>
      <c r="Q904" s="4"/>
      <c r="R904" s="4"/>
      <c r="S904" s="4"/>
      <c r="T904" s="11"/>
      <c r="U904" s="11"/>
      <c r="V904" s="11"/>
      <c r="Y904" s="109"/>
      <c r="Z904" s="109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</row>
    <row r="905" spans="1:44" s="31" customFormat="1" x14ac:dyDescent="0.2">
      <c r="A905" s="6"/>
      <c r="B905" s="1"/>
      <c r="C905" s="1"/>
      <c r="D905" s="4"/>
      <c r="E905" s="11"/>
      <c r="F905" s="11"/>
      <c r="G905" s="11"/>
      <c r="H905" s="11"/>
      <c r="I905" s="11"/>
      <c r="J905" s="107"/>
      <c r="K905" s="1"/>
      <c r="L905" s="1"/>
      <c r="M905" s="1"/>
      <c r="N905" s="11"/>
      <c r="O905" s="1"/>
      <c r="P905" s="1"/>
      <c r="Q905" s="4"/>
      <c r="R905" s="4"/>
      <c r="S905" s="4"/>
      <c r="T905" s="11"/>
      <c r="U905" s="11"/>
      <c r="V905" s="11"/>
      <c r="Y905" s="109"/>
      <c r="Z905" s="109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</row>
    <row r="906" spans="1:44" s="31" customFormat="1" x14ac:dyDescent="0.2">
      <c r="A906" s="6"/>
      <c r="B906" s="1"/>
      <c r="C906" s="1"/>
      <c r="D906" s="4"/>
      <c r="E906" s="11"/>
      <c r="F906" s="11"/>
      <c r="G906" s="11"/>
      <c r="H906" s="11"/>
      <c r="I906" s="11"/>
      <c r="J906" s="107"/>
      <c r="K906" s="1"/>
      <c r="L906" s="1"/>
      <c r="M906" s="1"/>
      <c r="N906" s="11"/>
      <c r="O906" s="1"/>
      <c r="P906" s="1"/>
      <c r="Q906" s="4"/>
      <c r="R906" s="4"/>
      <c r="S906" s="4"/>
      <c r="T906" s="11"/>
      <c r="U906" s="11"/>
      <c r="V906" s="11"/>
      <c r="Y906" s="109"/>
      <c r="Z906" s="109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</row>
    <row r="907" spans="1:44" s="31" customFormat="1" x14ac:dyDescent="0.2">
      <c r="A907" s="6"/>
      <c r="B907" s="1"/>
      <c r="C907" s="1"/>
      <c r="D907" s="4"/>
      <c r="E907" s="11"/>
      <c r="F907" s="11"/>
      <c r="G907" s="11"/>
      <c r="H907" s="11"/>
      <c r="I907" s="11"/>
      <c r="J907" s="107"/>
      <c r="K907" s="1"/>
      <c r="L907" s="1"/>
      <c r="M907" s="1"/>
      <c r="N907" s="11"/>
      <c r="O907" s="1"/>
      <c r="P907" s="1"/>
      <c r="Q907" s="4"/>
      <c r="R907" s="4"/>
      <c r="S907" s="4"/>
      <c r="T907" s="11"/>
      <c r="U907" s="11"/>
      <c r="V907" s="11"/>
      <c r="Y907" s="109"/>
      <c r="Z907" s="109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</row>
    <row r="908" spans="1:44" s="31" customFormat="1" x14ac:dyDescent="0.2">
      <c r="A908" s="6"/>
      <c r="B908" s="1"/>
      <c r="C908" s="1"/>
      <c r="D908" s="4"/>
      <c r="E908" s="11"/>
      <c r="F908" s="11"/>
      <c r="G908" s="11"/>
      <c r="H908" s="11"/>
      <c r="I908" s="11"/>
      <c r="J908" s="107"/>
      <c r="K908" s="1"/>
      <c r="L908" s="1"/>
      <c r="M908" s="1"/>
      <c r="N908" s="11"/>
      <c r="O908" s="1"/>
      <c r="P908" s="1"/>
      <c r="Q908" s="4"/>
      <c r="R908" s="4"/>
      <c r="S908" s="4"/>
      <c r="T908" s="11"/>
      <c r="U908" s="11"/>
      <c r="V908" s="11"/>
      <c r="Y908" s="109"/>
      <c r="Z908" s="109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</row>
    <row r="909" spans="1:44" s="31" customFormat="1" x14ac:dyDescent="0.2">
      <c r="A909" s="6"/>
      <c r="B909" s="1"/>
      <c r="C909" s="1"/>
      <c r="D909" s="4"/>
      <c r="E909" s="11"/>
      <c r="F909" s="11"/>
      <c r="G909" s="11"/>
      <c r="H909" s="11"/>
      <c r="I909" s="11"/>
      <c r="J909" s="107"/>
      <c r="K909" s="1"/>
      <c r="L909" s="1"/>
      <c r="M909" s="1"/>
      <c r="N909" s="11"/>
      <c r="O909" s="1"/>
      <c r="P909" s="1"/>
      <c r="Q909" s="4"/>
      <c r="R909" s="4"/>
      <c r="S909" s="4"/>
      <c r="T909" s="11"/>
      <c r="U909" s="11"/>
      <c r="V909" s="11"/>
      <c r="Y909" s="109"/>
      <c r="Z909" s="109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</row>
    <row r="910" spans="1:44" s="31" customFormat="1" x14ac:dyDescent="0.2">
      <c r="A910" s="6"/>
      <c r="B910" s="1"/>
      <c r="C910" s="1"/>
      <c r="D910" s="4"/>
      <c r="E910" s="11"/>
      <c r="F910" s="11"/>
      <c r="G910" s="11"/>
      <c r="H910" s="11"/>
      <c r="I910" s="11"/>
      <c r="J910" s="107"/>
      <c r="K910" s="1"/>
      <c r="L910" s="1"/>
      <c r="M910" s="1"/>
      <c r="N910" s="11"/>
      <c r="O910" s="1"/>
      <c r="P910" s="1"/>
      <c r="Q910" s="4"/>
      <c r="R910" s="4"/>
      <c r="S910" s="4"/>
      <c r="T910" s="11"/>
      <c r="U910" s="11"/>
      <c r="V910" s="11"/>
      <c r="Y910" s="109"/>
      <c r="Z910" s="109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</row>
    <row r="911" spans="1:44" s="31" customFormat="1" x14ac:dyDescent="0.2">
      <c r="A911" s="6"/>
      <c r="B911" s="1"/>
      <c r="C911" s="1"/>
      <c r="D911" s="4"/>
      <c r="E911" s="11"/>
      <c r="F911" s="11"/>
      <c r="G911" s="11"/>
      <c r="H911" s="11"/>
      <c r="I911" s="11"/>
      <c r="J911" s="107"/>
      <c r="K911" s="1"/>
      <c r="L911" s="1"/>
      <c r="M911" s="1"/>
      <c r="N911" s="11"/>
      <c r="O911" s="1"/>
      <c r="P911" s="1"/>
      <c r="Q911" s="4"/>
      <c r="R911" s="4"/>
      <c r="S911" s="4"/>
      <c r="T911" s="11"/>
      <c r="U911" s="11"/>
      <c r="V911" s="11"/>
      <c r="Y911" s="109"/>
      <c r="Z911" s="109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 spans="1:44" s="31" customFormat="1" x14ac:dyDescent="0.2">
      <c r="A912" s="6"/>
      <c r="B912" s="1"/>
      <c r="C912" s="1"/>
      <c r="D912" s="4"/>
      <c r="E912" s="11"/>
      <c r="F912" s="11"/>
      <c r="G912" s="11"/>
      <c r="H912" s="11"/>
      <c r="I912" s="11"/>
      <c r="J912" s="107"/>
      <c r="K912" s="1"/>
      <c r="L912" s="1"/>
      <c r="M912" s="1"/>
      <c r="N912" s="11"/>
      <c r="O912" s="1"/>
      <c r="P912" s="1"/>
      <c r="Q912" s="4"/>
      <c r="R912" s="4"/>
      <c r="S912" s="4"/>
      <c r="T912" s="11"/>
      <c r="U912" s="11"/>
      <c r="V912" s="11"/>
      <c r="Y912" s="109"/>
      <c r="Z912" s="109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</row>
    <row r="913" spans="1:44" s="31" customFormat="1" x14ac:dyDescent="0.2">
      <c r="A913" s="6"/>
      <c r="B913" s="1"/>
      <c r="C913" s="1"/>
      <c r="D913" s="4"/>
      <c r="E913" s="11"/>
      <c r="F913" s="11"/>
      <c r="G913" s="11"/>
      <c r="H913" s="11"/>
      <c r="I913" s="11"/>
      <c r="J913" s="107"/>
      <c r="K913" s="1"/>
      <c r="L913" s="1"/>
      <c r="M913" s="1"/>
      <c r="N913" s="11"/>
      <c r="O913" s="1"/>
      <c r="P913" s="1"/>
      <c r="Q913" s="4"/>
      <c r="R913" s="4"/>
      <c r="S913" s="4"/>
      <c r="T913" s="11"/>
      <c r="U913" s="11"/>
      <c r="V913" s="11"/>
      <c r="Y913" s="109"/>
      <c r="Z913" s="109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</row>
    <row r="914" spans="1:44" s="31" customFormat="1" x14ac:dyDescent="0.2">
      <c r="A914" s="6"/>
      <c r="B914" s="1"/>
      <c r="C914" s="1"/>
      <c r="D914" s="4"/>
      <c r="E914" s="11"/>
      <c r="F914" s="11"/>
      <c r="G914" s="11"/>
      <c r="H914" s="11"/>
      <c r="I914" s="11"/>
      <c r="J914" s="107"/>
      <c r="K914" s="1"/>
      <c r="L914" s="1"/>
      <c r="M914" s="1"/>
      <c r="N914" s="11"/>
      <c r="O914" s="1"/>
      <c r="P914" s="1"/>
      <c r="Q914" s="4"/>
      <c r="R914" s="4"/>
      <c r="S914" s="4"/>
      <c r="T914" s="11"/>
      <c r="U914" s="11"/>
      <c r="V914" s="11"/>
      <c r="Y914" s="109"/>
      <c r="Z914" s="109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</row>
    <row r="915" spans="1:44" s="31" customFormat="1" x14ac:dyDescent="0.2">
      <c r="A915" s="6"/>
      <c r="B915" s="1"/>
      <c r="C915" s="1"/>
      <c r="D915" s="4"/>
      <c r="E915" s="11"/>
      <c r="F915" s="11"/>
      <c r="G915" s="11"/>
      <c r="H915" s="11"/>
      <c r="I915" s="11"/>
      <c r="J915" s="107"/>
      <c r="K915" s="1"/>
      <c r="L915" s="1"/>
      <c r="M915" s="1"/>
      <c r="N915" s="11"/>
      <c r="O915" s="1"/>
      <c r="P915" s="1"/>
      <c r="Q915" s="4"/>
      <c r="R915" s="4"/>
      <c r="S915" s="4"/>
      <c r="T915" s="11"/>
      <c r="U915" s="11"/>
      <c r="V915" s="11"/>
      <c r="Y915" s="109"/>
      <c r="Z915" s="109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</row>
    <row r="916" spans="1:44" s="31" customFormat="1" x14ac:dyDescent="0.2">
      <c r="A916" s="6"/>
      <c r="B916" s="1"/>
      <c r="C916" s="1"/>
      <c r="D916" s="4"/>
      <c r="E916" s="11"/>
      <c r="F916" s="11"/>
      <c r="G916" s="11"/>
      <c r="H916" s="11"/>
      <c r="I916" s="11"/>
      <c r="J916" s="107"/>
      <c r="K916" s="1"/>
      <c r="L916" s="1"/>
      <c r="M916" s="1"/>
      <c r="N916" s="11"/>
      <c r="O916" s="1"/>
      <c r="P916" s="1"/>
      <c r="Q916" s="4"/>
      <c r="R916" s="4"/>
      <c r="S916" s="4"/>
      <c r="T916" s="11"/>
      <c r="U916" s="11"/>
      <c r="V916" s="11"/>
      <c r="Y916" s="109"/>
      <c r="Z916" s="109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</row>
    <row r="917" spans="1:44" s="31" customFormat="1" x14ac:dyDescent="0.2">
      <c r="A917" s="6"/>
      <c r="B917" s="1"/>
      <c r="C917" s="1"/>
      <c r="D917" s="4"/>
      <c r="E917" s="11"/>
      <c r="F917" s="11"/>
      <c r="G917" s="11"/>
      <c r="H917" s="11"/>
      <c r="I917" s="11"/>
      <c r="J917" s="107"/>
      <c r="K917" s="1"/>
      <c r="L917" s="1"/>
      <c r="M917" s="1"/>
      <c r="N917" s="11"/>
      <c r="O917" s="1"/>
      <c r="P917" s="1"/>
      <c r="Q917" s="4"/>
      <c r="R917" s="4"/>
      <c r="S917" s="4"/>
      <c r="T917" s="11"/>
      <c r="U917" s="11"/>
      <c r="V917" s="11"/>
      <c r="Y917" s="109"/>
      <c r="Z917" s="109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</row>
    <row r="918" spans="1:44" s="31" customFormat="1" x14ac:dyDescent="0.2">
      <c r="A918" s="6"/>
      <c r="B918" s="1"/>
      <c r="C918" s="1"/>
      <c r="D918" s="4"/>
      <c r="E918" s="11"/>
      <c r="F918" s="11"/>
      <c r="G918" s="11"/>
      <c r="H918" s="11"/>
      <c r="I918" s="11"/>
      <c r="J918" s="107"/>
      <c r="K918" s="1"/>
      <c r="L918" s="1"/>
      <c r="M918" s="1"/>
      <c r="N918" s="11"/>
      <c r="O918" s="1"/>
      <c r="P918" s="1"/>
      <c r="Q918" s="4"/>
      <c r="R918" s="4"/>
      <c r="S918" s="4"/>
      <c r="T918" s="11"/>
      <c r="U918" s="11"/>
      <c r="V918" s="11"/>
      <c r="Y918" s="109"/>
      <c r="Z918" s="109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</row>
    <row r="919" spans="1:44" s="31" customFormat="1" x14ac:dyDescent="0.2">
      <c r="A919" s="6"/>
      <c r="B919" s="1"/>
      <c r="C919" s="1"/>
      <c r="D919" s="4"/>
      <c r="E919" s="11"/>
      <c r="F919" s="11"/>
      <c r="G919" s="11"/>
      <c r="H919" s="11"/>
      <c r="I919" s="11"/>
      <c r="J919" s="107"/>
      <c r="K919" s="1"/>
      <c r="L919" s="1"/>
      <c r="M919" s="1"/>
      <c r="N919" s="11"/>
      <c r="O919" s="1"/>
      <c r="P919" s="1"/>
      <c r="Q919" s="4"/>
      <c r="R919" s="4"/>
      <c r="S919" s="4"/>
      <c r="T919" s="11"/>
      <c r="U919" s="11"/>
      <c r="V919" s="11"/>
      <c r="Y919" s="109"/>
      <c r="Z919" s="109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</row>
    <row r="920" spans="1:44" s="31" customFormat="1" x14ac:dyDescent="0.2">
      <c r="A920" s="6"/>
      <c r="B920" s="1"/>
      <c r="C920" s="1"/>
      <c r="D920" s="4"/>
      <c r="E920" s="11"/>
      <c r="F920" s="11"/>
      <c r="G920" s="11"/>
      <c r="H920" s="11"/>
      <c r="I920" s="11"/>
      <c r="J920" s="107"/>
      <c r="K920" s="1"/>
      <c r="L920" s="1"/>
      <c r="M920" s="1"/>
      <c r="N920" s="11"/>
      <c r="O920" s="1"/>
      <c r="P920" s="1"/>
      <c r="Q920" s="4"/>
      <c r="R920" s="4"/>
      <c r="S920" s="4"/>
      <c r="T920" s="11"/>
      <c r="U920" s="11"/>
      <c r="V920" s="11"/>
      <c r="Y920" s="109"/>
      <c r="Z920" s="109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</row>
    <row r="921" spans="1:44" s="31" customFormat="1" x14ac:dyDescent="0.2">
      <c r="A921" s="6"/>
      <c r="B921" s="1"/>
      <c r="C921" s="1"/>
      <c r="D921" s="4"/>
      <c r="E921" s="11"/>
      <c r="F921" s="11"/>
      <c r="G921" s="11"/>
      <c r="H921" s="11"/>
      <c r="I921" s="11"/>
      <c r="J921" s="107"/>
      <c r="K921" s="1"/>
      <c r="L921" s="1"/>
      <c r="M921" s="1"/>
      <c r="N921" s="11"/>
      <c r="O921" s="1"/>
      <c r="P921" s="1"/>
      <c r="Q921" s="4"/>
      <c r="R921" s="4"/>
      <c r="S921" s="4"/>
      <c r="T921" s="11"/>
      <c r="U921" s="11"/>
      <c r="V921" s="11"/>
      <c r="Y921" s="109"/>
      <c r="Z921" s="109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</row>
    <row r="922" spans="1:44" s="31" customFormat="1" x14ac:dyDescent="0.2">
      <c r="A922" s="6"/>
      <c r="B922" s="1"/>
      <c r="C922" s="1"/>
      <c r="D922" s="4"/>
      <c r="E922" s="11"/>
      <c r="F922" s="11"/>
      <c r="G922" s="11"/>
      <c r="H922" s="11"/>
      <c r="I922" s="11"/>
      <c r="J922" s="107"/>
      <c r="K922" s="1"/>
      <c r="L922" s="1"/>
      <c r="M922" s="1"/>
      <c r="N922" s="11"/>
      <c r="O922" s="1"/>
      <c r="P922" s="1"/>
      <c r="Q922" s="4"/>
      <c r="R922" s="4"/>
      <c r="S922" s="4"/>
      <c r="T922" s="11"/>
      <c r="U922" s="11"/>
      <c r="V922" s="11"/>
      <c r="Y922" s="109"/>
      <c r="Z922" s="109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</row>
    <row r="923" spans="1:44" s="31" customFormat="1" x14ac:dyDescent="0.2">
      <c r="A923" s="6"/>
      <c r="B923" s="1"/>
      <c r="C923" s="1"/>
      <c r="D923" s="4"/>
      <c r="E923" s="11"/>
      <c r="F923" s="11"/>
      <c r="G923" s="11"/>
      <c r="H923" s="11"/>
      <c r="I923" s="11"/>
      <c r="J923" s="107"/>
      <c r="K923" s="1"/>
      <c r="L923" s="1"/>
      <c r="M923" s="1"/>
      <c r="N923" s="11"/>
      <c r="O923" s="1"/>
      <c r="P923" s="1"/>
      <c r="Q923" s="4"/>
      <c r="R923" s="4"/>
      <c r="S923" s="4"/>
      <c r="T923" s="11"/>
      <c r="U923" s="11"/>
      <c r="V923" s="11"/>
      <c r="Y923" s="109"/>
      <c r="Z923" s="109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</row>
    <row r="924" spans="1:44" s="31" customFormat="1" x14ac:dyDescent="0.2">
      <c r="A924" s="6"/>
      <c r="B924" s="1"/>
      <c r="C924" s="1"/>
      <c r="D924" s="4"/>
      <c r="E924" s="11"/>
      <c r="F924" s="11"/>
      <c r="G924" s="11"/>
      <c r="H924" s="11"/>
      <c r="I924" s="11"/>
      <c r="J924" s="107"/>
      <c r="K924" s="1"/>
      <c r="L924" s="1"/>
      <c r="M924" s="1"/>
      <c r="N924" s="11"/>
      <c r="O924" s="1"/>
      <c r="P924" s="1"/>
      <c r="Q924" s="4"/>
      <c r="R924" s="4"/>
      <c r="S924" s="4"/>
      <c r="T924" s="11"/>
      <c r="U924" s="11"/>
      <c r="V924" s="11"/>
      <c r="Y924" s="109"/>
      <c r="Z924" s="109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 spans="1:44" s="31" customFormat="1" x14ac:dyDescent="0.2">
      <c r="A925" s="6"/>
      <c r="B925" s="1"/>
      <c r="C925" s="1"/>
      <c r="D925" s="4"/>
      <c r="E925" s="11"/>
      <c r="F925" s="11"/>
      <c r="G925" s="11"/>
      <c r="H925" s="11"/>
      <c r="I925" s="11"/>
      <c r="J925" s="107"/>
      <c r="K925" s="1"/>
      <c r="L925" s="1"/>
      <c r="M925" s="1"/>
      <c r="N925" s="11"/>
      <c r="O925" s="1"/>
      <c r="P925" s="1"/>
      <c r="Q925" s="4"/>
      <c r="R925" s="4"/>
      <c r="S925" s="4"/>
      <c r="T925" s="11"/>
      <c r="U925" s="11"/>
      <c r="V925" s="11"/>
      <c r="Y925" s="109"/>
      <c r="Z925" s="109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 spans="1:44" s="31" customFormat="1" x14ac:dyDescent="0.2">
      <c r="A926" s="6"/>
      <c r="B926" s="1"/>
      <c r="C926" s="1"/>
      <c r="D926" s="4"/>
      <c r="E926" s="11"/>
      <c r="F926" s="11"/>
      <c r="G926" s="11"/>
      <c r="H926" s="11"/>
      <c r="I926" s="11"/>
      <c r="J926" s="107"/>
      <c r="K926" s="1"/>
      <c r="L926" s="1"/>
      <c r="M926" s="1"/>
      <c r="N926" s="11"/>
      <c r="O926" s="1"/>
      <c r="P926" s="1"/>
      <c r="Q926" s="4"/>
      <c r="R926" s="4"/>
      <c r="S926" s="4"/>
      <c r="T926" s="11"/>
      <c r="U926" s="11"/>
      <c r="V926" s="11"/>
      <c r="Y926" s="109"/>
      <c r="Z926" s="109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 spans="1:44" s="31" customFormat="1" x14ac:dyDescent="0.2">
      <c r="A927" s="6"/>
      <c r="B927" s="1"/>
      <c r="C927" s="1"/>
      <c r="D927" s="4"/>
      <c r="E927" s="11"/>
      <c r="F927" s="11"/>
      <c r="G927" s="11"/>
      <c r="H927" s="11"/>
      <c r="I927" s="11"/>
      <c r="J927" s="107"/>
      <c r="K927" s="1"/>
      <c r="L927" s="1"/>
      <c r="M927" s="1"/>
      <c r="N927" s="11"/>
      <c r="O927" s="1"/>
      <c r="P927" s="1"/>
      <c r="Q927" s="4"/>
      <c r="R927" s="4"/>
      <c r="S927" s="4"/>
      <c r="T927" s="11"/>
      <c r="U927" s="11"/>
      <c r="V927" s="11"/>
      <c r="Y927" s="109"/>
      <c r="Z927" s="109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 spans="1:44" s="31" customFormat="1" x14ac:dyDescent="0.2">
      <c r="A928" s="6"/>
      <c r="B928" s="1"/>
      <c r="C928" s="1"/>
      <c r="D928" s="4"/>
      <c r="E928" s="11"/>
      <c r="F928" s="11"/>
      <c r="G928" s="11"/>
      <c r="H928" s="11"/>
      <c r="I928" s="11"/>
      <c r="J928" s="107"/>
      <c r="K928" s="1"/>
      <c r="L928" s="1"/>
      <c r="M928" s="1"/>
      <c r="N928" s="11"/>
      <c r="O928" s="1"/>
      <c r="P928" s="1"/>
      <c r="Q928" s="4"/>
      <c r="R928" s="4"/>
      <c r="S928" s="4"/>
      <c r="T928" s="11"/>
      <c r="U928" s="11"/>
      <c r="V928" s="11"/>
      <c r="Y928" s="109"/>
      <c r="Z928" s="109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 spans="1:44" s="31" customFormat="1" x14ac:dyDescent="0.2">
      <c r="A929" s="6"/>
      <c r="B929" s="1"/>
      <c r="C929" s="1"/>
      <c r="D929" s="4"/>
      <c r="E929" s="11"/>
      <c r="F929" s="11"/>
      <c r="G929" s="11"/>
      <c r="H929" s="11"/>
      <c r="I929" s="11"/>
      <c r="J929" s="107"/>
      <c r="K929" s="1"/>
      <c r="L929" s="1"/>
      <c r="M929" s="1"/>
      <c r="N929" s="11"/>
      <c r="O929" s="1"/>
      <c r="P929" s="1"/>
      <c r="Q929" s="4"/>
      <c r="R929" s="4"/>
      <c r="S929" s="4"/>
      <c r="T929" s="11"/>
      <c r="U929" s="11"/>
      <c r="V929" s="11"/>
      <c r="Y929" s="109"/>
      <c r="Z929" s="109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 spans="1:44" s="31" customFormat="1" x14ac:dyDescent="0.2">
      <c r="A930" s="6"/>
      <c r="B930" s="1"/>
      <c r="C930" s="1"/>
      <c r="D930" s="4"/>
      <c r="E930" s="11"/>
      <c r="F930" s="11"/>
      <c r="G930" s="11"/>
      <c r="H930" s="11"/>
      <c r="I930" s="11"/>
      <c r="J930" s="107"/>
      <c r="K930" s="1"/>
      <c r="L930" s="1"/>
      <c r="M930" s="1"/>
      <c r="N930" s="11"/>
      <c r="O930" s="1"/>
      <c r="P930" s="1"/>
      <c r="Q930" s="4"/>
      <c r="R930" s="4"/>
      <c r="S930" s="4"/>
      <c r="T930" s="11"/>
      <c r="U930" s="11"/>
      <c r="V930" s="11"/>
      <c r="Y930" s="109"/>
      <c r="Z930" s="109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</sheetData>
  <sheetProtection password="CF35" sheet="1" objects="1" scenarios="1" insertHyperlinks="0" selectLockedCells="1"/>
  <mergeCells count="111">
    <mergeCell ref="Y17:Y18"/>
    <mergeCell ref="W17:W18"/>
    <mergeCell ref="N25:S26"/>
    <mergeCell ref="X33:Y34"/>
    <mergeCell ref="X35:Y36"/>
    <mergeCell ref="X37:Y38"/>
    <mergeCell ref="X39:Y40"/>
    <mergeCell ref="B5:C5"/>
    <mergeCell ref="B2:I2"/>
    <mergeCell ref="H4:I4"/>
    <mergeCell ref="H5:I5"/>
    <mergeCell ref="T21:Y22"/>
    <mergeCell ref="T23:Y24"/>
    <mergeCell ref="T25:Y26"/>
    <mergeCell ref="Y19:Y20"/>
    <mergeCell ref="U35:U36"/>
    <mergeCell ref="U37:U38"/>
    <mergeCell ref="P13:P14"/>
    <mergeCell ref="P15:P16"/>
    <mergeCell ref="P17:P18"/>
    <mergeCell ref="U39:U40"/>
    <mergeCell ref="T33:T34"/>
    <mergeCell ref="T35:T36"/>
    <mergeCell ref="T37:T38"/>
    <mergeCell ref="V33:V34"/>
    <mergeCell ref="V35:V36"/>
    <mergeCell ref="V37:V38"/>
    <mergeCell ref="V39:V40"/>
    <mergeCell ref="T27:Y28"/>
    <mergeCell ref="T29:Y30"/>
    <mergeCell ref="N33:S34"/>
    <mergeCell ref="N37:S38"/>
    <mergeCell ref="N39:S40"/>
    <mergeCell ref="N35:S36"/>
    <mergeCell ref="W33:W34"/>
    <mergeCell ref="W35:W36"/>
    <mergeCell ref="W37:W38"/>
    <mergeCell ref="W39:W40"/>
    <mergeCell ref="U33:U34"/>
    <mergeCell ref="N29:S30"/>
    <mergeCell ref="N27:S28"/>
    <mergeCell ref="T39:T40"/>
    <mergeCell ref="X17:X18"/>
    <mergeCell ref="U13:U14"/>
    <mergeCell ref="V13:V14"/>
    <mergeCell ref="N13:N14"/>
    <mergeCell ref="N11:N12"/>
    <mergeCell ref="O11:O12"/>
    <mergeCell ref="Q11:Q12"/>
    <mergeCell ref="S11:S12"/>
    <mergeCell ref="T11:T12"/>
    <mergeCell ref="O13:O14"/>
    <mergeCell ref="Q13:Q14"/>
    <mergeCell ref="S13:S14"/>
    <mergeCell ref="U11:U12"/>
    <mergeCell ref="V17:V18"/>
    <mergeCell ref="N15:N16"/>
    <mergeCell ref="N17:N18"/>
    <mergeCell ref="O17:O18"/>
    <mergeCell ref="O15:O16"/>
    <mergeCell ref="T15:T16"/>
    <mergeCell ref="R11:R12"/>
    <mergeCell ref="R13:R14"/>
    <mergeCell ref="R15:R16"/>
    <mergeCell ref="R17:R18"/>
    <mergeCell ref="Y9:Y10"/>
    <mergeCell ref="Y11:Y12"/>
    <mergeCell ref="Y13:Y14"/>
    <mergeCell ref="T13:T14"/>
    <mergeCell ref="X13:X14"/>
    <mergeCell ref="X15:X16"/>
    <mergeCell ref="P11:P12"/>
    <mergeCell ref="V9:V10"/>
    <mergeCell ref="W9:W10"/>
    <mergeCell ref="X9:X10"/>
    <mergeCell ref="U15:U16"/>
    <mergeCell ref="V15:V16"/>
    <mergeCell ref="W15:W16"/>
    <mergeCell ref="U9:U10"/>
    <mergeCell ref="T9:T10"/>
    <mergeCell ref="V11:V12"/>
    <mergeCell ref="W11:W12"/>
    <mergeCell ref="X11:X12"/>
    <mergeCell ref="Q9:Q10"/>
    <mergeCell ref="S9:S10"/>
    <mergeCell ref="R9:R10"/>
    <mergeCell ref="Y15:Y16"/>
    <mergeCell ref="B4:C4"/>
    <mergeCell ref="T19:T20"/>
    <mergeCell ref="U19:U20"/>
    <mergeCell ref="W19:W20"/>
    <mergeCell ref="X19:X20"/>
    <mergeCell ref="N19:N20"/>
    <mergeCell ref="N23:S24"/>
    <mergeCell ref="W13:W14"/>
    <mergeCell ref="O19:Q20"/>
    <mergeCell ref="S17:S18"/>
    <mergeCell ref="T17:T18"/>
    <mergeCell ref="U17:U18"/>
    <mergeCell ref="Q15:Q16"/>
    <mergeCell ref="S15:S16"/>
    <mergeCell ref="Q17:Q18"/>
    <mergeCell ref="B7:C7"/>
    <mergeCell ref="N7:O7"/>
    <mergeCell ref="P9:P10"/>
    <mergeCell ref="E5:G5"/>
    <mergeCell ref="E4:G4"/>
    <mergeCell ref="N9:N10"/>
    <mergeCell ref="O9:O10"/>
    <mergeCell ref="R19:R20"/>
    <mergeCell ref="N21:S22"/>
  </mergeCells>
  <conditionalFormatting sqref="N9 N11 N13 N15 N17">
    <cfRule type="expression" dxfId="17" priority="269">
      <formula>$O9=2</formula>
    </cfRule>
    <cfRule type="expression" dxfId="16" priority="270">
      <formula>$O9=3</formula>
    </cfRule>
  </conditionalFormatting>
  <conditionalFormatting sqref="N9 N11 N13 N15 N17">
    <cfRule type="expression" dxfId="15" priority="268">
      <formula>$O9=1</formula>
    </cfRule>
    <cfRule type="expression" dxfId="14" priority="271">
      <formula>$O9=4</formula>
    </cfRule>
    <cfRule type="expression" dxfId="13" priority="272">
      <formula>$O9=5</formula>
    </cfRule>
    <cfRule type="expression" dxfId="12" priority="273">
      <formula>$O9=6</formula>
    </cfRule>
    <cfRule type="expression" dxfId="11" priority="274">
      <formula>$O9=7</formula>
    </cfRule>
    <cfRule type="expression" dxfId="10" priority="275">
      <formula>$O9=8</formula>
    </cfRule>
  </conditionalFormatting>
  <conditionalFormatting sqref="C9:I134">
    <cfRule type="expression" dxfId="9" priority="1044">
      <formula>$K9=1</formula>
    </cfRule>
    <cfRule type="expression" dxfId="8" priority="1045">
      <formula>$K9=2</formula>
    </cfRule>
    <cfRule type="expression" dxfId="7" priority="1056">
      <formula>$K9=3</formula>
    </cfRule>
    <cfRule type="expression" dxfId="6" priority="1057">
      <formula>$K9=4</formula>
    </cfRule>
    <cfRule type="expression" dxfId="5" priority="1058">
      <formula>$K10=5</formula>
    </cfRule>
  </conditionalFormatting>
  <hyperlinks>
    <hyperlink ref="N67" r:id="rId1"/>
  </hyperlink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59" fitToHeight="2" orientation="portrait" r:id="rId2"/>
  <rowBreaks count="1" manualBreakCount="1">
    <brk id="71" max="25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0" r:id="rId5" name="Drop Down 202">
              <controlPr defaultSize="0" autoLine="0" autoPict="0">
                <anchor moveWithCells="1">
                  <from>
                    <xdr:col>4</xdr:col>
                    <xdr:colOff>9525</xdr:colOff>
                    <xdr:row>4</xdr:row>
                    <xdr:rowOff>9525</xdr:rowOff>
                  </from>
                  <to>
                    <xdr:col>4</xdr:col>
                    <xdr:colOff>876300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CC4B227-CB6B-4B58-AEB5-C44FB368BB66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N11:Y30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8"/>
  <sheetViews>
    <sheetView showGridLines="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baseColWidth="10" defaultRowHeight="12.75" x14ac:dyDescent="0.2"/>
  <cols>
    <col min="1" max="1" width="4.625" style="46" customWidth="1"/>
    <col min="2" max="2" width="8.375" style="46" customWidth="1"/>
    <col min="3" max="4" width="10.625" style="51" hidden="1" customWidth="1"/>
    <col min="5" max="5" width="12.375" style="51" hidden="1" customWidth="1"/>
    <col min="6" max="6" width="3.625" style="51" customWidth="1"/>
    <col min="7" max="7" width="3.625" style="46" customWidth="1"/>
    <col min="8" max="8" width="11" style="10" customWidth="1"/>
    <col min="9" max="10" width="11" style="46" customWidth="1"/>
    <col min="11" max="11" width="2.625" style="46" customWidth="1"/>
    <col min="12" max="13" width="11" style="46" customWidth="1"/>
    <col min="14" max="14" width="2.625" style="46" customWidth="1"/>
    <col min="15" max="16" width="11" style="46" customWidth="1"/>
    <col min="17" max="39" width="11" style="46"/>
    <col min="40" max="16384" width="11" style="51"/>
  </cols>
  <sheetData>
    <row r="1" spans="1:39" s="46" customFormat="1" ht="15" customHeight="1" x14ac:dyDescent="0.2">
      <c r="H1" s="10"/>
    </row>
    <row r="2" spans="1:39" ht="50.25" customHeight="1" x14ac:dyDescent="0.2">
      <c r="C2" s="49" t="s">
        <v>0</v>
      </c>
      <c r="D2" s="19"/>
      <c r="E2" s="67"/>
      <c r="F2" s="46"/>
      <c r="I2" s="280" t="s">
        <v>45</v>
      </c>
      <c r="J2" s="280"/>
      <c r="L2" s="280" t="s">
        <v>53</v>
      </c>
      <c r="M2" s="280"/>
      <c r="O2" s="280" t="s">
        <v>53</v>
      </c>
      <c r="P2" s="280"/>
      <c r="Q2" s="66"/>
      <c r="U2" s="66"/>
    </row>
    <row r="3" spans="1:39" ht="30" customHeight="1" x14ac:dyDescent="0.2">
      <c r="C3" s="77" t="str">
        <f>Basisdaten!A9</f>
        <v>nur zur Info</v>
      </c>
      <c r="D3" s="77">
        <f>Basisdaten!B9</f>
        <v>1</v>
      </c>
      <c r="E3" s="77" t="str">
        <f>Basisdaten!C9</f>
        <v>950 g</v>
      </c>
      <c r="F3" s="46"/>
      <c r="I3" s="66"/>
      <c r="J3" s="77" t="s">
        <v>18</v>
      </c>
      <c r="L3" s="66"/>
      <c r="M3" s="77">
        <v>850</v>
      </c>
      <c r="O3" s="66"/>
      <c r="P3" s="77">
        <v>750</v>
      </c>
      <c r="Q3" s="66"/>
      <c r="U3" s="66"/>
    </row>
    <row r="4" spans="1:39" ht="30" hidden="1" customHeight="1" x14ac:dyDescent="0.2">
      <c r="C4" s="78" t="s">
        <v>24</v>
      </c>
      <c r="D4" s="79">
        <f>Basisdaten!B11</f>
        <v>11</v>
      </c>
      <c r="E4" s="79">
        <f>Basisdaten!C11</f>
        <v>12</v>
      </c>
      <c r="F4" s="46"/>
      <c r="H4" s="10" t="s">
        <v>52</v>
      </c>
      <c r="I4" s="66" t="s">
        <v>36</v>
      </c>
      <c r="J4" s="79" t="s">
        <v>54</v>
      </c>
      <c r="L4" s="66" t="s">
        <v>36</v>
      </c>
      <c r="M4" s="79" t="s">
        <v>55</v>
      </c>
      <c r="O4" s="66" t="s">
        <v>36</v>
      </c>
      <c r="P4" s="79" t="s">
        <v>56</v>
      </c>
      <c r="Q4" s="66"/>
      <c r="U4" s="66"/>
    </row>
    <row r="5" spans="1:39" s="20" customFormat="1" ht="30" customHeight="1" x14ac:dyDescent="0.2">
      <c r="A5" s="10"/>
      <c r="B5" s="46"/>
      <c r="C5" s="39" t="s">
        <v>1</v>
      </c>
      <c r="D5" s="40" t="s">
        <v>3</v>
      </c>
      <c r="E5" s="40" t="s">
        <v>4</v>
      </c>
      <c r="F5" s="46"/>
      <c r="G5" s="46"/>
      <c r="H5" s="82" t="s">
        <v>51</v>
      </c>
      <c r="I5" s="39" t="s">
        <v>1</v>
      </c>
      <c r="J5" s="40" t="s">
        <v>3</v>
      </c>
      <c r="K5" s="46"/>
      <c r="L5" s="39" t="s">
        <v>1</v>
      </c>
      <c r="M5" s="40" t="s">
        <v>3</v>
      </c>
      <c r="N5" s="46"/>
      <c r="O5" s="39" t="s">
        <v>1</v>
      </c>
      <c r="P5" s="40" t="s">
        <v>3</v>
      </c>
      <c r="Q5" s="4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5" customHeight="1" x14ac:dyDescent="0.2">
      <c r="A6" s="7"/>
      <c r="C6" s="50">
        <v>25</v>
      </c>
      <c r="D6" s="59">
        <f>LOOKUP(C6,Basisdaten!$D$13:$D$33,Basisdaten!B$13:B$33)</f>
        <v>817</v>
      </c>
      <c r="E6" s="47">
        <f>LOOKUP(C6,Basisdaten!$D$13:$D$33,Basisdaten!C$13:C$33)</f>
        <v>19.100000000000001</v>
      </c>
      <c r="F6" s="52"/>
      <c r="H6" s="83">
        <v>1</v>
      </c>
      <c r="I6" s="50">
        <v>25</v>
      </c>
      <c r="J6" s="59">
        <f>LOOKUP(I6,Basisdaten!$D$13:$D$33,Basisdaten!M$13:M$33)</f>
        <v>817</v>
      </c>
      <c r="L6" s="50">
        <v>25</v>
      </c>
      <c r="M6" s="59">
        <f>LOOKUP(L6,Basisdaten!$D$13:$D$33,Basisdaten!O$13:O$33)</f>
        <v>717</v>
      </c>
      <c r="O6" s="50">
        <v>25</v>
      </c>
      <c r="P6" s="59">
        <f>LOOKUP(O6,Basisdaten!$D$13:$D$33,Basisdaten!Q$13:Q$33)</f>
        <v>617</v>
      </c>
    </row>
    <row r="7" spans="1:39" ht="15" customHeight="1" x14ac:dyDescent="0.2">
      <c r="A7" s="7"/>
      <c r="C7" s="48">
        <f>C6+D6/1000</f>
        <v>25.817</v>
      </c>
      <c r="D7" s="59">
        <f>LOOKUP(C7,Basisdaten!$D$13:$D$33,Basisdaten!B$13:B$33)</f>
        <v>817</v>
      </c>
      <c r="E7" s="47">
        <f>LOOKUP($C7,Basisdaten!$D$13:$D$33,Basisdaten!C$13:C$33)</f>
        <v>19.100000000000001</v>
      </c>
      <c r="F7" s="52"/>
      <c r="H7" s="83">
        <v>2</v>
      </c>
      <c r="I7" s="48">
        <f>I6+J6/1000</f>
        <v>25.817</v>
      </c>
      <c r="J7" s="59">
        <f>LOOKUP(I7,Basisdaten!$D$13:$D$33,Basisdaten!M$13:M$33)</f>
        <v>817</v>
      </c>
      <c r="L7" s="48">
        <f>L6+M6/1000</f>
        <v>25.716999999999999</v>
      </c>
      <c r="M7" s="59">
        <f>LOOKUP(L7,Basisdaten!$D$13:$D$33,Basisdaten!O$13:O$33)</f>
        <v>717</v>
      </c>
      <c r="O7" s="48">
        <f>O6+P6/1000</f>
        <v>25.617000000000001</v>
      </c>
      <c r="P7" s="59">
        <f>LOOKUP(O7,Basisdaten!$D$13:$D$33,Basisdaten!Q$13:Q$33)</f>
        <v>617</v>
      </c>
    </row>
    <row r="8" spans="1:39" ht="15" customHeight="1" x14ac:dyDescent="0.2">
      <c r="A8" s="7"/>
      <c r="B8" s="7"/>
      <c r="C8" s="48">
        <f t="shared" ref="C8:C71" si="0">C7+D7/1000</f>
        <v>26.634</v>
      </c>
      <c r="D8" s="59">
        <f>LOOKUP(C8,Basisdaten!$D$13:$D$33,Basisdaten!B$13:B$33)</f>
        <v>817</v>
      </c>
      <c r="E8" s="47">
        <f>LOOKUP($C8,Basisdaten!$D$13:$D$33,Basisdaten!C$13:C$33)</f>
        <v>19.100000000000001</v>
      </c>
      <c r="F8" s="52"/>
      <c r="H8" s="83">
        <v>3</v>
      </c>
      <c r="I8" s="48">
        <f t="shared" ref="I8:I71" si="1">I7+J7/1000</f>
        <v>26.634</v>
      </c>
      <c r="J8" s="59">
        <f>LOOKUP(I8,Basisdaten!$D$13:$D$33,Basisdaten!M$13:M$33)</f>
        <v>817</v>
      </c>
      <c r="L8" s="48">
        <f t="shared" ref="L8:L71" si="2">L7+M7/1000</f>
        <v>26.433999999999997</v>
      </c>
      <c r="M8" s="59">
        <f>LOOKUP(L8,Basisdaten!$D$13:$D$33,Basisdaten!O$13:O$33)</f>
        <v>717</v>
      </c>
      <c r="O8" s="48">
        <f t="shared" ref="O8:O71" si="3">O7+P7/1000</f>
        <v>26.234000000000002</v>
      </c>
      <c r="P8" s="59">
        <f>LOOKUP(O8,Basisdaten!$D$13:$D$33,Basisdaten!Q$13:Q$33)</f>
        <v>617</v>
      </c>
    </row>
    <row r="9" spans="1:39" ht="15" customHeight="1" x14ac:dyDescent="0.2">
      <c r="A9" s="7"/>
      <c r="B9" s="7"/>
      <c r="C9" s="48">
        <f t="shared" si="0"/>
        <v>27.451000000000001</v>
      </c>
      <c r="D9" s="59">
        <f>LOOKUP(C9,Basisdaten!$D$13:$D$33,Basisdaten!B$13:B$33)</f>
        <v>817</v>
      </c>
      <c r="E9" s="47">
        <f>LOOKUP($C9,Basisdaten!$D$13:$D$33,Basisdaten!C$13:C$33)</f>
        <v>19.100000000000001</v>
      </c>
      <c r="F9" s="52"/>
      <c r="H9" s="83">
        <v>4</v>
      </c>
      <c r="I9" s="48">
        <f t="shared" si="1"/>
        <v>27.451000000000001</v>
      </c>
      <c r="J9" s="59">
        <f>LOOKUP(I9,Basisdaten!$D$13:$D$33,Basisdaten!M$13:M$33)</f>
        <v>817</v>
      </c>
      <c r="L9" s="48">
        <f t="shared" si="2"/>
        <v>27.150999999999996</v>
      </c>
      <c r="M9" s="59">
        <f>LOOKUP(L9,Basisdaten!$D$13:$D$33,Basisdaten!O$13:O$33)</f>
        <v>717</v>
      </c>
      <c r="O9" s="48">
        <f t="shared" si="3"/>
        <v>26.851000000000003</v>
      </c>
      <c r="P9" s="59">
        <f>LOOKUP(O9,Basisdaten!$D$13:$D$33,Basisdaten!Q$13:Q$33)</f>
        <v>617</v>
      </c>
    </row>
    <row r="10" spans="1:39" ht="15" customHeight="1" x14ac:dyDescent="0.2">
      <c r="A10" s="7"/>
      <c r="B10" s="7"/>
      <c r="C10" s="48">
        <f t="shared" si="0"/>
        <v>28.268000000000001</v>
      </c>
      <c r="D10" s="59">
        <f>LOOKUP(C10,Basisdaten!$D$13:$D$33,Basisdaten!B$13:B$33)</f>
        <v>817</v>
      </c>
      <c r="E10" s="47">
        <f>LOOKUP($C10,Basisdaten!$D$13:$D$33,Basisdaten!C$13:C$33)</f>
        <v>19.100000000000001</v>
      </c>
      <c r="F10" s="52"/>
      <c r="H10" s="83">
        <v>5</v>
      </c>
      <c r="I10" s="48">
        <f t="shared" si="1"/>
        <v>28.268000000000001</v>
      </c>
      <c r="J10" s="59">
        <f>LOOKUP(I10,Basisdaten!$D$13:$D$33,Basisdaten!M$13:M$33)</f>
        <v>817</v>
      </c>
      <c r="L10" s="48">
        <f t="shared" si="2"/>
        <v>27.867999999999995</v>
      </c>
      <c r="M10" s="59">
        <f>LOOKUP(L10,Basisdaten!$D$13:$D$33,Basisdaten!O$13:O$33)</f>
        <v>717</v>
      </c>
      <c r="O10" s="48">
        <f t="shared" si="3"/>
        <v>27.468000000000004</v>
      </c>
      <c r="P10" s="59">
        <f>LOOKUP(O10,Basisdaten!$D$13:$D$33,Basisdaten!Q$13:Q$33)</f>
        <v>617</v>
      </c>
    </row>
    <row r="11" spans="1:39" ht="15" customHeight="1" x14ac:dyDescent="0.2">
      <c r="A11" s="7"/>
      <c r="B11" s="7"/>
      <c r="C11" s="48">
        <f t="shared" si="0"/>
        <v>29.085000000000001</v>
      </c>
      <c r="D11" s="59">
        <f>LOOKUP(C11,Basisdaten!$D$13:$D$33,Basisdaten!B$13:B$33)</f>
        <v>817</v>
      </c>
      <c r="E11" s="47">
        <f>LOOKUP($C11,Basisdaten!$D$13:$D$33,Basisdaten!C$13:C$33)</f>
        <v>19.100000000000001</v>
      </c>
      <c r="F11" s="52"/>
      <c r="H11" s="83">
        <v>6</v>
      </c>
      <c r="I11" s="48">
        <f t="shared" si="1"/>
        <v>29.085000000000001</v>
      </c>
      <c r="J11" s="59">
        <f>LOOKUP(I11,Basisdaten!$D$13:$D$33,Basisdaten!M$13:M$33)</f>
        <v>817</v>
      </c>
      <c r="L11" s="48">
        <f t="shared" si="2"/>
        <v>28.584999999999994</v>
      </c>
      <c r="M11" s="59">
        <f>LOOKUP(L11,Basisdaten!$D$13:$D$33,Basisdaten!O$13:O$33)</f>
        <v>717</v>
      </c>
      <c r="O11" s="48">
        <f t="shared" si="3"/>
        <v>28.085000000000004</v>
      </c>
      <c r="P11" s="59">
        <f>LOOKUP(O11,Basisdaten!$D$13:$D$33,Basisdaten!Q$13:Q$33)</f>
        <v>617</v>
      </c>
    </row>
    <row r="12" spans="1:39" ht="15" customHeight="1" x14ac:dyDescent="0.2">
      <c r="A12" s="7"/>
      <c r="B12" s="7"/>
      <c r="C12" s="48">
        <f t="shared" si="0"/>
        <v>29.902000000000001</v>
      </c>
      <c r="D12" s="59">
        <f>LOOKUP(C12,Basisdaten!$D$13:$D$33,Basisdaten!B$13:B$33)</f>
        <v>817</v>
      </c>
      <c r="E12" s="47">
        <f>LOOKUP($C12,Basisdaten!$D$13:$D$33,Basisdaten!C$13:C$33)</f>
        <v>19.100000000000001</v>
      </c>
      <c r="F12" s="52"/>
      <c r="H12" s="83">
        <v>7</v>
      </c>
      <c r="I12" s="48">
        <f t="shared" si="1"/>
        <v>29.902000000000001</v>
      </c>
      <c r="J12" s="59">
        <f>LOOKUP(I12,Basisdaten!$D$13:$D$33,Basisdaten!M$13:M$33)</f>
        <v>817</v>
      </c>
      <c r="L12" s="48">
        <f t="shared" si="2"/>
        <v>29.301999999999992</v>
      </c>
      <c r="M12" s="59">
        <f>LOOKUP(L12,Basisdaten!$D$13:$D$33,Basisdaten!O$13:O$33)</f>
        <v>717</v>
      </c>
      <c r="O12" s="48">
        <f t="shared" si="3"/>
        <v>28.702000000000005</v>
      </c>
      <c r="P12" s="59">
        <f>LOOKUP(O12,Basisdaten!$D$13:$D$33,Basisdaten!Q$13:Q$33)</f>
        <v>617</v>
      </c>
    </row>
    <row r="13" spans="1:39" ht="15" customHeight="1" x14ac:dyDescent="0.2">
      <c r="A13" s="7"/>
      <c r="B13" s="7"/>
      <c r="C13" s="48">
        <f t="shared" si="0"/>
        <v>30.719000000000001</v>
      </c>
      <c r="D13" s="59">
        <f>LOOKUP(C13,Basisdaten!$D$13:$D$33,Basisdaten!B$13:B$33)</f>
        <v>860</v>
      </c>
      <c r="E13" s="47">
        <f>LOOKUP($C13,Basisdaten!$D$13:$D$33,Basisdaten!C$13:C$33)</f>
        <v>21.2</v>
      </c>
      <c r="F13" s="52"/>
      <c r="H13" s="83">
        <v>8</v>
      </c>
      <c r="I13" s="48">
        <f t="shared" si="1"/>
        <v>30.719000000000001</v>
      </c>
      <c r="J13" s="59">
        <f>LOOKUP(I13,Basisdaten!$D$13:$D$33,Basisdaten!M$13:M$33)</f>
        <v>860</v>
      </c>
      <c r="L13" s="48">
        <f t="shared" si="2"/>
        <v>30.018999999999991</v>
      </c>
      <c r="M13" s="59">
        <f>LOOKUP(L13,Basisdaten!$D$13:$D$33,Basisdaten!O$13:O$33)</f>
        <v>760</v>
      </c>
      <c r="O13" s="48">
        <f t="shared" si="3"/>
        <v>29.319000000000006</v>
      </c>
      <c r="P13" s="59">
        <f>LOOKUP(O13,Basisdaten!$D$13:$D$33,Basisdaten!Q$13:Q$33)</f>
        <v>617</v>
      </c>
    </row>
    <row r="14" spans="1:39" ht="15" customHeight="1" x14ac:dyDescent="0.2">
      <c r="A14" s="7"/>
      <c r="B14" s="7"/>
      <c r="C14" s="48">
        <f t="shared" si="0"/>
        <v>31.579000000000001</v>
      </c>
      <c r="D14" s="59">
        <f>LOOKUP(C14,Basisdaten!$D$13:$D$33,Basisdaten!B$13:B$33)</f>
        <v>860</v>
      </c>
      <c r="E14" s="47">
        <f>LOOKUP($C14,Basisdaten!$D$13:$D$33,Basisdaten!C$13:C$33)</f>
        <v>21.2</v>
      </c>
      <c r="F14" s="52"/>
      <c r="H14" s="83">
        <v>9</v>
      </c>
      <c r="I14" s="48">
        <f t="shared" si="1"/>
        <v>31.579000000000001</v>
      </c>
      <c r="J14" s="59">
        <f>LOOKUP(I14,Basisdaten!$D$13:$D$33,Basisdaten!M$13:M$33)</f>
        <v>860</v>
      </c>
      <c r="L14" s="48">
        <f t="shared" si="2"/>
        <v>30.778999999999993</v>
      </c>
      <c r="M14" s="59">
        <f>LOOKUP(L14,Basisdaten!$D$13:$D$33,Basisdaten!O$13:O$33)</f>
        <v>760</v>
      </c>
      <c r="O14" s="48">
        <f t="shared" si="3"/>
        <v>29.936000000000007</v>
      </c>
      <c r="P14" s="59">
        <f>LOOKUP(O14,Basisdaten!$D$13:$D$33,Basisdaten!Q$13:Q$33)</f>
        <v>617</v>
      </c>
    </row>
    <row r="15" spans="1:39" ht="15" customHeight="1" x14ac:dyDescent="0.2">
      <c r="A15" s="7"/>
      <c r="B15" s="7"/>
      <c r="C15" s="48">
        <f t="shared" si="0"/>
        <v>32.439</v>
      </c>
      <c r="D15" s="59">
        <f>LOOKUP(C15,Basisdaten!$D$13:$D$33,Basisdaten!B$13:B$33)</f>
        <v>860</v>
      </c>
      <c r="E15" s="47">
        <f>LOOKUP($C15,Basisdaten!$D$13:$D$33,Basisdaten!C$13:C$33)</f>
        <v>21.2</v>
      </c>
      <c r="F15" s="52"/>
      <c r="H15" s="83">
        <v>10</v>
      </c>
      <c r="I15" s="48">
        <f t="shared" si="1"/>
        <v>32.439</v>
      </c>
      <c r="J15" s="59">
        <f>LOOKUP(I15,Basisdaten!$D$13:$D$33,Basisdaten!M$13:M$33)</f>
        <v>860</v>
      </c>
      <c r="L15" s="48">
        <f t="shared" si="2"/>
        <v>31.538999999999994</v>
      </c>
      <c r="M15" s="59">
        <f>LOOKUP(L15,Basisdaten!$D$13:$D$33,Basisdaten!O$13:O$33)</f>
        <v>760</v>
      </c>
      <c r="O15" s="48">
        <f t="shared" si="3"/>
        <v>30.553000000000008</v>
      </c>
      <c r="P15" s="59">
        <f>LOOKUP(O15,Basisdaten!$D$13:$D$33,Basisdaten!Q$13:Q$33)</f>
        <v>660</v>
      </c>
    </row>
    <row r="16" spans="1:39" ht="15" customHeight="1" x14ac:dyDescent="0.2">
      <c r="A16" s="7"/>
      <c r="B16" s="7"/>
      <c r="C16" s="48">
        <f t="shared" si="0"/>
        <v>33.298999999999999</v>
      </c>
      <c r="D16" s="59">
        <f>LOOKUP(C16,Basisdaten!$D$13:$D$33,Basisdaten!B$13:B$33)</f>
        <v>860</v>
      </c>
      <c r="E16" s="47">
        <f>LOOKUP($C16,Basisdaten!$D$13:$D$33,Basisdaten!C$13:C$33)</f>
        <v>21.2</v>
      </c>
      <c r="F16" s="52"/>
      <c r="H16" s="83">
        <v>11</v>
      </c>
      <c r="I16" s="48">
        <f t="shared" si="1"/>
        <v>33.298999999999999</v>
      </c>
      <c r="J16" s="59">
        <f>LOOKUP(I16,Basisdaten!$D$13:$D$33,Basisdaten!M$13:M$33)</f>
        <v>860</v>
      </c>
      <c r="L16" s="48">
        <f t="shared" si="2"/>
        <v>32.298999999999992</v>
      </c>
      <c r="M16" s="59">
        <f>LOOKUP(L16,Basisdaten!$D$13:$D$33,Basisdaten!O$13:O$33)</f>
        <v>760</v>
      </c>
      <c r="O16" s="48">
        <f t="shared" si="3"/>
        <v>31.213000000000008</v>
      </c>
      <c r="P16" s="59">
        <f>LOOKUP(O16,Basisdaten!$D$13:$D$33,Basisdaten!Q$13:Q$33)</f>
        <v>660</v>
      </c>
    </row>
    <row r="17" spans="1:16" ht="15" customHeight="1" x14ac:dyDescent="0.2">
      <c r="A17" s="7"/>
      <c r="B17" s="7"/>
      <c r="C17" s="48">
        <f t="shared" si="0"/>
        <v>34.158999999999999</v>
      </c>
      <c r="D17" s="59">
        <f>LOOKUP(C17,Basisdaten!$D$13:$D$33,Basisdaten!B$13:B$33)</f>
        <v>860</v>
      </c>
      <c r="E17" s="47">
        <f>LOOKUP($C17,Basisdaten!$D$13:$D$33,Basisdaten!C$13:C$33)</f>
        <v>21.2</v>
      </c>
      <c r="F17" s="52"/>
      <c r="H17" s="83">
        <v>12</v>
      </c>
      <c r="I17" s="48">
        <f t="shared" si="1"/>
        <v>34.158999999999999</v>
      </c>
      <c r="J17" s="59">
        <f>LOOKUP(I17,Basisdaten!$D$13:$D$33,Basisdaten!M$13:M$33)</f>
        <v>860</v>
      </c>
      <c r="L17" s="48">
        <f t="shared" si="2"/>
        <v>33.05899999999999</v>
      </c>
      <c r="M17" s="59">
        <f>LOOKUP(L17,Basisdaten!$D$13:$D$33,Basisdaten!O$13:O$33)</f>
        <v>760</v>
      </c>
      <c r="O17" s="48">
        <f t="shared" si="3"/>
        <v>31.873000000000008</v>
      </c>
      <c r="P17" s="59">
        <f>LOOKUP(O17,Basisdaten!$D$13:$D$33,Basisdaten!Q$13:Q$33)</f>
        <v>660</v>
      </c>
    </row>
    <row r="18" spans="1:16" ht="15" customHeight="1" x14ac:dyDescent="0.2">
      <c r="A18" s="7"/>
      <c r="B18" s="7"/>
      <c r="C18" s="48">
        <f t="shared" si="0"/>
        <v>35.018999999999998</v>
      </c>
      <c r="D18" s="59">
        <f>LOOKUP(C18,Basisdaten!$D$13:$D$33,Basisdaten!B$13:B$33)</f>
        <v>897</v>
      </c>
      <c r="E18" s="47">
        <f>LOOKUP($C18,Basisdaten!$D$13:$D$33,Basisdaten!C$13:C$33)</f>
        <v>23.2</v>
      </c>
      <c r="F18" s="52"/>
      <c r="H18" s="83">
        <v>13</v>
      </c>
      <c r="I18" s="48">
        <f t="shared" si="1"/>
        <v>35.018999999999998</v>
      </c>
      <c r="J18" s="59">
        <f>LOOKUP(I18,Basisdaten!$D$13:$D$33,Basisdaten!M$13:M$33)</f>
        <v>897</v>
      </c>
      <c r="L18" s="48">
        <f t="shared" si="2"/>
        <v>33.818999999999988</v>
      </c>
      <c r="M18" s="59">
        <f>LOOKUP(L18,Basisdaten!$D$13:$D$33,Basisdaten!O$13:O$33)</f>
        <v>760</v>
      </c>
      <c r="O18" s="48">
        <f t="shared" si="3"/>
        <v>32.533000000000008</v>
      </c>
      <c r="P18" s="59">
        <f>LOOKUP(O18,Basisdaten!$D$13:$D$33,Basisdaten!Q$13:Q$33)</f>
        <v>660</v>
      </c>
    </row>
    <row r="19" spans="1:16" ht="15" customHeight="1" x14ac:dyDescent="0.2">
      <c r="A19" s="7"/>
      <c r="B19" s="7"/>
      <c r="C19" s="48">
        <f t="shared" si="0"/>
        <v>35.915999999999997</v>
      </c>
      <c r="D19" s="59">
        <f>LOOKUP(C19,Basisdaten!$D$13:$D$33,Basisdaten!B$13:B$33)</f>
        <v>897</v>
      </c>
      <c r="E19" s="47">
        <f>LOOKUP($C19,Basisdaten!$D$13:$D$33,Basisdaten!C$13:C$33)</f>
        <v>23.2</v>
      </c>
      <c r="F19" s="52"/>
      <c r="H19" s="83">
        <v>14</v>
      </c>
      <c r="I19" s="48">
        <f t="shared" si="1"/>
        <v>35.915999999999997</v>
      </c>
      <c r="J19" s="59">
        <f>LOOKUP(I19,Basisdaten!$D$13:$D$33,Basisdaten!M$13:M$33)</f>
        <v>897</v>
      </c>
      <c r="L19" s="48">
        <f t="shared" si="2"/>
        <v>34.578999999999986</v>
      </c>
      <c r="M19" s="59">
        <f>LOOKUP(L19,Basisdaten!$D$13:$D$33,Basisdaten!O$13:O$33)</f>
        <v>760</v>
      </c>
      <c r="O19" s="48">
        <f t="shared" si="3"/>
        <v>33.193000000000005</v>
      </c>
      <c r="P19" s="59">
        <f>LOOKUP(O19,Basisdaten!$D$13:$D$33,Basisdaten!Q$13:Q$33)</f>
        <v>660</v>
      </c>
    </row>
    <row r="20" spans="1:16" ht="15" customHeight="1" x14ac:dyDescent="0.2">
      <c r="A20" s="7"/>
      <c r="B20" s="7"/>
      <c r="C20" s="48">
        <f t="shared" si="0"/>
        <v>36.812999999999995</v>
      </c>
      <c r="D20" s="59">
        <f>LOOKUP(C20,Basisdaten!$D$13:$D$33,Basisdaten!B$13:B$33)</f>
        <v>897</v>
      </c>
      <c r="E20" s="47">
        <f>LOOKUP($C20,Basisdaten!$D$13:$D$33,Basisdaten!C$13:C$33)</f>
        <v>23.2</v>
      </c>
      <c r="F20" s="52"/>
      <c r="H20" s="83">
        <v>15</v>
      </c>
      <c r="I20" s="48">
        <f t="shared" si="1"/>
        <v>36.812999999999995</v>
      </c>
      <c r="J20" s="59">
        <f>LOOKUP(I20,Basisdaten!$D$13:$D$33,Basisdaten!M$13:M$33)</f>
        <v>897</v>
      </c>
      <c r="L20" s="48">
        <f t="shared" si="2"/>
        <v>35.338999999999984</v>
      </c>
      <c r="M20" s="59">
        <f>LOOKUP(L20,Basisdaten!$D$13:$D$33,Basisdaten!O$13:O$33)</f>
        <v>797</v>
      </c>
      <c r="O20" s="48">
        <f t="shared" si="3"/>
        <v>33.853000000000002</v>
      </c>
      <c r="P20" s="59">
        <f>LOOKUP(O20,Basisdaten!$D$13:$D$33,Basisdaten!Q$13:Q$33)</f>
        <v>660</v>
      </c>
    </row>
    <row r="21" spans="1:16" ht="15" customHeight="1" x14ac:dyDescent="0.2">
      <c r="A21" s="7"/>
      <c r="B21" s="7"/>
      <c r="C21" s="48">
        <f t="shared" si="0"/>
        <v>37.709999999999994</v>
      </c>
      <c r="D21" s="59">
        <f>LOOKUP(C21,Basisdaten!$D$13:$D$33,Basisdaten!B$13:B$33)</f>
        <v>897</v>
      </c>
      <c r="E21" s="47">
        <f>LOOKUP($C21,Basisdaten!$D$13:$D$33,Basisdaten!C$13:C$33)</f>
        <v>23.2</v>
      </c>
      <c r="F21" s="52"/>
      <c r="H21" s="83">
        <v>16</v>
      </c>
      <c r="I21" s="48">
        <f t="shared" si="1"/>
        <v>37.709999999999994</v>
      </c>
      <c r="J21" s="59">
        <f>LOOKUP(I21,Basisdaten!$D$13:$D$33,Basisdaten!M$13:M$33)</f>
        <v>897</v>
      </c>
      <c r="L21" s="48">
        <f t="shared" si="2"/>
        <v>36.135999999999981</v>
      </c>
      <c r="M21" s="59">
        <f>LOOKUP(L21,Basisdaten!$D$13:$D$33,Basisdaten!O$13:O$33)</f>
        <v>797</v>
      </c>
      <c r="O21" s="48">
        <f t="shared" si="3"/>
        <v>34.512999999999998</v>
      </c>
      <c r="P21" s="59">
        <f>LOOKUP(O21,Basisdaten!$D$13:$D$33,Basisdaten!Q$13:Q$33)</f>
        <v>660</v>
      </c>
    </row>
    <row r="22" spans="1:16" ht="15" customHeight="1" x14ac:dyDescent="0.2">
      <c r="A22" s="7"/>
      <c r="B22" s="7"/>
      <c r="C22" s="48">
        <f t="shared" si="0"/>
        <v>38.606999999999992</v>
      </c>
      <c r="D22" s="59">
        <f>LOOKUP(C22,Basisdaten!$D$13:$D$33,Basisdaten!B$13:B$33)</f>
        <v>897</v>
      </c>
      <c r="E22" s="47">
        <f>LOOKUP($C22,Basisdaten!$D$13:$D$33,Basisdaten!C$13:C$33)</f>
        <v>23.2</v>
      </c>
      <c r="F22" s="52"/>
      <c r="H22" s="83">
        <v>17</v>
      </c>
      <c r="I22" s="48">
        <f t="shared" si="1"/>
        <v>38.606999999999992</v>
      </c>
      <c r="J22" s="59">
        <f>LOOKUP(I22,Basisdaten!$D$13:$D$33,Basisdaten!M$13:M$33)</f>
        <v>897</v>
      </c>
      <c r="L22" s="48">
        <f t="shared" si="2"/>
        <v>36.932999999999979</v>
      </c>
      <c r="M22" s="59">
        <f>LOOKUP(L22,Basisdaten!$D$13:$D$33,Basisdaten!O$13:O$33)</f>
        <v>797</v>
      </c>
      <c r="O22" s="48">
        <f t="shared" si="3"/>
        <v>35.172999999999995</v>
      </c>
      <c r="P22" s="59">
        <f>LOOKUP(O22,Basisdaten!$D$13:$D$33,Basisdaten!Q$13:Q$33)</f>
        <v>697</v>
      </c>
    </row>
    <row r="23" spans="1:16" ht="15" customHeight="1" x14ac:dyDescent="0.2">
      <c r="A23" s="7"/>
      <c r="B23" s="7"/>
      <c r="C23" s="48">
        <f t="shared" si="0"/>
        <v>39.503999999999991</v>
      </c>
      <c r="D23" s="59">
        <f>LOOKUP(C23,Basisdaten!$D$13:$D$33,Basisdaten!B$13:B$33)</f>
        <v>897</v>
      </c>
      <c r="E23" s="47">
        <f>LOOKUP($C23,Basisdaten!$D$13:$D$33,Basisdaten!C$13:C$33)</f>
        <v>23.2</v>
      </c>
      <c r="F23" s="52"/>
      <c r="H23" s="83">
        <v>18</v>
      </c>
      <c r="I23" s="48">
        <f t="shared" si="1"/>
        <v>39.503999999999991</v>
      </c>
      <c r="J23" s="59">
        <f>LOOKUP(I23,Basisdaten!$D$13:$D$33,Basisdaten!M$13:M$33)</f>
        <v>897</v>
      </c>
      <c r="L23" s="48">
        <f t="shared" si="2"/>
        <v>37.729999999999976</v>
      </c>
      <c r="M23" s="59">
        <f>LOOKUP(L23,Basisdaten!$D$13:$D$33,Basisdaten!O$13:O$33)</f>
        <v>797</v>
      </c>
      <c r="O23" s="48">
        <f t="shared" si="3"/>
        <v>35.869999999999997</v>
      </c>
      <c r="P23" s="59">
        <f>LOOKUP(O23,Basisdaten!$D$13:$D$33,Basisdaten!Q$13:Q$33)</f>
        <v>697</v>
      </c>
    </row>
    <row r="24" spans="1:16" ht="15" customHeight="1" x14ac:dyDescent="0.2">
      <c r="A24" s="7"/>
      <c r="B24" s="7"/>
      <c r="C24" s="48">
        <f t="shared" si="0"/>
        <v>40.400999999999989</v>
      </c>
      <c r="D24" s="59">
        <f>LOOKUP(C24,Basisdaten!$D$13:$D$33,Basisdaten!B$13:B$33)</f>
        <v>930</v>
      </c>
      <c r="E24" s="47">
        <f>LOOKUP($C24,Basisdaten!$D$13:$D$33,Basisdaten!C$13:C$33)</f>
        <v>25</v>
      </c>
      <c r="F24" s="52"/>
      <c r="H24" s="83">
        <v>19</v>
      </c>
      <c r="I24" s="48">
        <f t="shared" si="1"/>
        <v>40.400999999999989</v>
      </c>
      <c r="J24" s="59">
        <f>LOOKUP(I24,Basisdaten!$D$13:$D$33,Basisdaten!M$13:M$33)</f>
        <v>930</v>
      </c>
      <c r="L24" s="48">
        <f t="shared" si="2"/>
        <v>38.526999999999973</v>
      </c>
      <c r="M24" s="59">
        <f>LOOKUP(L24,Basisdaten!$D$13:$D$33,Basisdaten!O$13:O$33)</f>
        <v>797</v>
      </c>
      <c r="O24" s="48">
        <f t="shared" si="3"/>
        <v>36.567</v>
      </c>
      <c r="P24" s="59">
        <f>LOOKUP(O24,Basisdaten!$D$13:$D$33,Basisdaten!Q$13:Q$33)</f>
        <v>697</v>
      </c>
    </row>
    <row r="25" spans="1:16" ht="15" customHeight="1" x14ac:dyDescent="0.2">
      <c r="A25" s="7"/>
      <c r="B25" s="7"/>
      <c r="C25" s="48">
        <f t="shared" si="0"/>
        <v>41.330999999999989</v>
      </c>
      <c r="D25" s="59">
        <f>LOOKUP(C25,Basisdaten!$D$13:$D$33,Basisdaten!B$13:B$33)</f>
        <v>930</v>
      </c>
      <c r="E25" s="47">
        <f>LOOKUP($C25,Basisdaten!$D$13:$D$33,Basisdaten!C$13:C$33)</f>
        <v>25</v>
      </c>
      <c r="F25" s="52"/>
      <c r="H25" s="83">
        <v>20</v>
      </c>
      <c r="I25" s="48">
        <f t="shared" si="1"/>
        <v>41.330999999999989</v>
      </c>
      <c r="J25" s="59">
        <f>LOOKUP(I25,Basisdaten!$D$13:$D$33,Basisdaten!M$13:M$33)</f>
        <v>930</v>
      </c>
      <c r="L25" s="48">
        <f t="shared" si="2"/>
        <v>39.32399999999997</v>
      </c>
      <c r="M25" s="59">
        <f>LOOKUP(L25,Basisdaten!$D$13:$D$33,Basisdaten!O$13:O$33)</f>
        <v>797</v>
      </c>
      <c r="O25" s="48">
        <f t="shared" si="3"/>
        <v>37.264000000000003</v>
      </c>
      <c r="P25" s="59">
        <f>LOOKUP(O25,Basisdaten!$D$13:$D$33,Basisdaten!Q$13:Q$33)</f>
        <v>697</v>
      </c>
    </row>
    <row r="26" spans="1:16" ht="15" customHeight="1" x14ac:dyDescent="0.2">
      <c r="A26" s="7"/>
      <c r="B26" s="7"/>
      <c r="C26" s="48">
        <f t="shared" si="0"/>
        <v>42.260999999999989</v>
      </c>
      <c r="D26" s="59">
        <f>LOOKUP(C26,Basisdaten!$D$13:$D$33,Basisdaten!B$13:B$33)</f>
        <v>930</v>
      </c>
      <c r="E26" s="47">
        <f>LOOKUP($C26,Basisdaten!$D$13:$D$33,Basisdaten!C$13:C$33)</f>
        <v>25</v>
      </c>
      <c r="F26" s="52"/>
      <c r="H26" s="83">
        <v>21</v>
      </c>
      <c r="I26" s="48">
        <f t="shared" si="1"/>
        <v>42.260999999999989</v>
      </c>
      <c r="J26" s="59">
        <f>LOOKUP(I26,Basisdaten!$D$13:$D$33,Basisdaten!M$13:M$33)</f>
        <v>930</v>
      </c>
      <c r="L26" s="48">
        <f t="shared" si="2"/>
        <v>40.120999999999967</v>
      </c>
      <c r="M26" s="59">
        <f>LOOKUP(L26,Basisdaten!$D$13:$D$33,Basisdaten!O$13:O$33)</f>
        <v>830</v>
      </c>
      <c r="O26" s="48">
        <f t="shared" si="3"/>
        <v>37.961000000000006</v>
      </c>
      <c r="P26" s="59">
        <f>LOOKUP(O26,Basisdaten!$D$13:$D$33,Basisdaten!Q$13:Q$33)</f>
        <v>697</v>
      </c>
    </row>
    <row r="27" spans="1:16" ht="15" customHeight="1" x14ac:dyDescent="0.2">
      <c r="A27" s="7"/>
      <c r="B27" s="7"/>
      <c r="C27" s="48">
        <f t="shared" si="0"/>
        <v>43.190999999999988</v>
      </c>
      <c r="D27" s="59">
        <f>LOOKUP(C27,Basisdaten!$D$13:$D$33,Basisdaten!B$13:B$33)</f>
        <v>930</v>
      </c>
      <c r="E27" s="47">
        <f>LOOKUP($C27,Basisdaten!$D$13:$D$33,Basisdaten!C$13:C$33)</f>
        <v>25</v>
      </c>
      <c r="F27" s="52"/>
      <c r="H27" s="83">
        <v>22</v>
      </c>
      <c r="I27" s="48">
        <f t="shared" si="1"/>
        <v>43.190999999999988</v>
      </c>
      <c r="J27" s="59">
        <f>LOOKUP(I27,Basisdaten!$D$13:$D$33,Basisdaten!M$13:M$33)</f>
        <v>930</v>
      </c>
      <c r="L27" s="48">
        <f t="shared" si="2"/>
        <v>40.950999999999965</v>
      </c>
      <c r="M27" s="59">
        <f>LOOKUP(L27,Basisdaten!$D$13:$D$33,Basisdaten!O$13:O$33)</f>
        <v>830</v>
      </c>
      <c r="O27" s="48">
        <f t="shared" si="3"/>
        <v>38.658000000000008</v>
      </c>
      <c r="P27" s="59">
        <f>LOOKUP(O27,Basisdaten!$D$13:$D$33,Basisdaten!Q$13:Q$33)</f>
        <v>697</v>
      </c>
    </row>
    <row r="28" spans="1:16" ht="15" customHeight="1" x14ac:dyDescent="0.2">
      <c r="A28" s="7"/>
      <c r="B28" s="7"/>
      <c r="C28" s="48">
        <f t="shared" si="0"/>
        <v>44.120999999999988</v>
      </c>
      <c r="D28" s="59">
        <f>LOOKUP(C28,Basisdaten!$D$13:$D$33,Basisdaten!B$13:B$33)</f>
        <v>930</v>
      </c>
      <c r="E28" s="47">
        <f>LOOKUP($C28,Basisdaten!$D$13:$D$33,Basisdaten!C$13:C$33)</f>
        <v>25</v>
      </c>
      <c r="F28" s="52"/>
      <c r="H28" s="83">
        <v>23</v>
      </c>
      <c r="I28" s="48">
        <f t="shared" si="1"/>
        <v>44.120999999999988</v>
      </c>
      <c r="J28" s="59">
        <f>LOOKUP(I28,Basisdaten!$D$13:$D$33,Basisdaten!M$13:M$33)</f>
        <v>930</v>
      </c>
      <c r="L28" s="48">
        <f t="shared" si="2"/>
        <v>41.780999999999963</v>
      </c>
      <c r="M28" s="59">
        <f>LOOKUP(L28,Basisdaten!$D$13:$D$33,Basisdaten!O$13:O$33)</f>
        <v>830</v>
      </c>
      <c r="O28" s="48">
        <f t="shared" si="3"/>
        <v>39.355000000000011</v>
      </c>
      <c r="P28" s="59">
        <f>LOOKUP(O28,Basisdaten!$D$13:$D$33,Basisdaten!Q$13:Q$33)</f>
        <v>697</v>
      </c>
    </row>
    <row r="29" spans="1:16" ht="15" customHeight="1" x14ac:dyDescent="0.2">
      <c r="A29" s="7"/>
      <c r="B29" s="7"/>
      <c r="C29" s="48">
        <f t="shared" si="0"/>
        <v>45.050999999999988</v>
      </c>
      <c r="D29" s="59">
        <f>LOOKUP(C29,Basisdaten!$D$13:$D$33,Basisdaten!B$13:B$33)</f>
        <v>958</v>
      </c>
      <c r="E29" s="47">
        <f>LOOKUP($C29,Basisdaten!$D$13:$D$33,Basisdaten!C$13:C$33)</f>
        <v>26.7</v>
      </c>
      <c r="F29" s="52"/>
      <c r="H29" s="83">
        <v>24</v>
      </c>
      <c r="I29" s="48">
        <f t="shared" si="1"/>
        <v>45.050999999999988</v>
      </c>
      <c r="J29" s="59">
        <f>LOOKUP(I29,Basisdaten!$D$13:$D$33,Basisdaten!M$13:M$33)</f>
        <v>958</v>
      </c>
      <c r="L29" s="48">
        <f t="shared" si="2"/>
        <v>42.610999999999962</v>
      </c>
      <c r="M29" s="59">
        <f>LOOKUP(L29,Basisdaten!$D$13:$D$33,Basisdaten!O$13:O$33)</f>
        <v>830</v>
      </c>
      <c r="O29" s="48">
        <f t="shared" si="3"/>
        <v>40.052000000000014</v>
      </c>
      <c r="P29" s="59">
        <f>LOOKUP(O29,Basisdaten!$D$13:$D$33,Basisdaten!Q$13:Q$33)</f>
        <v>730</v>
      </c>
    </row>
    <row r="30" spans="1:16" ht="15" customHeight="1" x14ac:dyDescent="0.2">
      <c r="A30" s="7"/>
      <c r="B30" s="7"/>
      <c r="C30" s="48">
        <f t="shared" si="0"/>
        <v>46.008999999999986</v>
      </c>
      <c r="D30" s="59">
        <f>LOOKUP(C30,Basisdaten!$D$13:$D$33,Basisdaten!B$13:B$33)</f>
        <v>958</v>
      </c>
      <c r="E30" s="47">
        <f>LOOKUP($C30,Basisdaten!$D$13:$D$33,Basisdaten!C$13:C$33)</f>
        <v>26.7</v>
      </c>
      <c r="F30" s="52"/>
      <c r="H30" s="83">
        <v>25</v>
      </c>
      <c r="I30" s="48">
        <f t="shared" si="1"/>
        <v>46.008999999999986</v>
      </c>
      <c r="J30" s="59">
        <f>LOOKUP(I30,Basisdaten!$D$13:$D$33,Basisdaten!M$13:M$33)</f>
        <v>958</v>
      </c>
      <c r="L30" s="48">
        <f t="shared" si="2"/>
        <v>43.44099999999996</v>
      </c>
      <c r="M30" s="59">
        <f>LOOKUP(L30,Basisdaten!$D$13:$D$33,Basisdaten!O$13:O$33)</f>
        <v>830</v>
      </c>
      <c r="O30" s="48">
        <f t="shared" si="3"/>
        <v>40.782000000000011</v>
      </c>
      <c r="P30" s="59">
        <f>LOOKUP(O30,Basisdaten!$D$13:$D$33,Basisdaten!Q$13:Q$33)</f>
        <v>730</v>
      </c>
    </row>
    <row r="31" spans="1:16" ht="15" customHeight="1" x14ac:dyDescent="0.2">
      <c r="A31" s="7"/>
      <c r="B31" s="7"/>
      <c r="C31" s="48">
        <f t="shared" si="0"/>
        <v>46.966999999999985</v>
      </c>
      <c r="D31" s="59">
        <f>LOOKUP(C31,Basisdaten!$D$13:$D$33,Basisdaten!B$13:B$33)</f>
        <v>958</v>
      </c>
      <c r="E31" s="47">
        <f>LOOKUP($C31,Basisdaten!$D$13:$D$33,Basisdaten!C$13:C$33)</f>
        <v>26.7</v>
      </c>
      <c r="F31" s="52"/>
      <c r="H31" s="83">
        <v>26</v>
      </c>
      <c r="I31" s="48">
        <f t="shared" si="1"/>
        <v>46.966999999999985</v>
      </c>
      <c r="J31" s="59">
        <f>LOOKUP(I31,Basisdaten!$D$13:$D$33,Basisdaten!M$13:M$33)</f>
        <v>958</v>
      </c>
      <c r="L31" s="48">
        <f t="shared" si="2"/>
        <v>44.270999999999958</v>
      </c>
      <c r="M31" s="59">
        <f>LOOKUP(L31,Basisdaten!$D$13:$D$33,Basisdaten!O$13:O$33)</f>
        <v>830</v>
      </c>
      <c r="O31" s="48">
        <f t="shared" si="3"/>
        <v>41.512000000000008</v>
      </c>
      <c r="P31" s="59">
        <f>LOOKUP(O31,Basisdaten!$D$13:$D$33,Basisdaten!Q$13:Q$33)</f>
        <v>730</v>
      </c>
    </row>
    <row r="32" spans="1:16" ht="15" customHeight="1" x14ac:dyDescent="0.2">
      <c r="A32" s="7"/>
      <c r="B32" s="7"/>
      <c r="C32" s="48">
        <f t="shared" si="0"/>
        <v>47.924999999999983</v>
      </c>
      <c r="D32" s="59">
        <f>LOOKUP(C32,Basisdaten!$D$13:$D$33,Basisdaten!B$13:B$33)</f>
        <v>958</v>
      </c>
      <c r="E32" s="47">
        <f>LOOKUP($C32,Basisdaten!$D$13:$D$33,Basisdaten!C$13:C$33)</f>
        <v>26.7</v>
      </c>
      <c r="F32" s="52"/>
      <c r="H32" s="83">
        <v>27</v>
      </c>
      <c r="I32" s="48">
        <f t="shared" si="1"/>
        <v>47.924999999999983</v>
      </c>
      <c r="J32" s="59">
        <f>LOOKUP(I32,Basisdaten!$D$13:$D$33,Basisdaten!M$13:M$33)</f>
        <v>958</v>
      </c>
      <c r="L32" s="48">
        <f t="shared" si="2"/>
        <v>45.100999999999956</v>
      </c>
      <c r="M32" s="59">
        <f>LOOKUP(L32,Basisdaten!$D$13:$D$33,Basisdaten!O$13:O$33)</f>
        <v>858</v>
      </c>
      <c r="O32" s="48">
        <f t="shared" si="3"/>
        <v>42.242000000000004</v>
      </c>
      <c r="P32" s="59">
        <f>LOOKUP(O32,Basisdaten!$D$13:$D$33,Basisdaten!Q$13:Q$33)</f>
        <v>730</v>
      </c>
    </row>
    <row r="33" spans="1:16" ht="15" customHeight="1" x14ac:dyDescent="0.2">
      <c r="A33" s="7"/>
      <c r="B33" s="7"/>
      <c r="C33" s="48">
        <f t="shared" si="0"/>
        <v>48.882999999999981</v>
      </c>
      <c r="D33" s="59">
        <f>LOOKUP(C33,Basisdaten!$D$13:$D$33,Basisdaten!B$13:B$33)</f>
        <v>958</v>
      </c>
      <c r="E33" s="47">
        <f>LOOKUP($C33,Basisdaten!$D$13:$D$33,Basisdaten!C$13:C$33)</f>
        <v>26.7</v>
      </c>
      <c r="F33" s="52"/>
      <c r="H33" s="83">
        <v>28</v>
      </c>
      <c r="I33" s="48">
        <f t="shared" si="1"/>
        <v>48.882999999999981</v>
      </c>
      <c r="J33" s="59">
        <f>LOOKUP(I33,Basisdaten!$D$13:$D$33,Basisdaten!M$13:M$33)</f>
        <v>958</v>
      </c>
      <c r="L33" s="48">
        <f t="shared" si="2"/>
        <v>45.958999999999953</v>
      </c>
      <c r="M33" s="59">
        <f>LOOKUP(L33,Basisdaten!$D$13:$D$33,Basisdaten!O$13:O$33)</f>
        <v>858</v>
      </c>
      <c r="O33" s="48">
        <f t="shared" si="3"/>
        <v>42.972000000000001</v>
      </c>
      <c r="P33" s="59">
        <f>LOOKUP(O33,Basisdaten!$D$13:$D$33,Basisdaten!Q$13:Q$33)</f>
        <v>730</v>
      </c>
    </row>
    <row r="34" spans="1:16" ht="15" customHeight="1" x14ac:dyDescent="0.2">
      <c r="A34" s="7"/>
      <c r="B34" s="7"/>
      <c r="C34" s="48">
        <f t="shared" si="0"/>
        <v>49.84099999999998</v>
      </c>
      <c r="D34" s="59">
        <f>LOOKUP(C34,Basisdaten!$D$13:$D$33,Basisdaten!B$13:B$33)</f>
        <v>958</v>
      </c>
      <c r="E34" s="47">
        <f>LOOKUP($C34,Basisdaten!$D$13:$D$33,Basisdaten!C$13:C$33)</f>
        <v>26.7</v>
      </c>
      <c r="F34" s="52"/>
      <c r="H34" s="83">
        <v>29</v>
      </c>
      <c r="I34" s="48">
        <f t="shared" si="1"/>
        <v>49.84099999999998</v>
      </c>
      <c r="J34" s="59">
        <f>LOOKUP(I34,Basisdaten!$D$13:$D$33,Basisdaten!M$13:M$33)</f>
        <v>958</v>
      </c>
      <c r="L34" s="48">
        <f t="shared" si="2"/>
        <v>46.81699999999995</v>
      </c>
      <c r="M34" s="59">
        <f>LOOKUP(L34,Basisdaten!$D$13:$D$33,Basisdaten!O$13:O$33)</f>
        <v>858</v>
      </c>
      <c r="O34" s="48">
        <f t="shared" si="3"/>
        <v>43.701999999999998</v>
      </c>
      <c r="P34" s="59">
        <f>LOOKUP(O34,Basisdaten!$D$13:$D$33,Basisdaten!Q$13:Q$33)</f>
        <v>730</v>
      </c>
    </row>
    <row r="35" spans="1:16" ht="15" customHeight="1" x14ac:dyDescent="0.2">
      <c r="A35" s="7"/>
      <c r="B35" s="7"/>
      <c r="C35" s="48">
        <f t="shared" si="0"/>
        <v>50.798999999999978</v>
      </c>
      <c r="D35" s="59">
        <f>LOOKUP(C35,Basisdaten!$D$13:$D$33,Basisdaten!B$13:B$33)</f>
        <v>981</v>
      </c>
      <c r="E35" s="47">
        <f>LOOKUP($C35,Basisdaten!$D$13:$D$33,Basisdaten!C$13:C$33)</f>
        <v>28.4</v>
      </c>
      <c r="F35" s="52"/>
      <c r="H35" s="83">
        <v>30</v>
      </c>
      <c r="I35" s="48">
        <f t="shared" si="1"/>
        <v>50.798999999999978</v>
      </c>
      <c r="J35" s="59">
        <f>LOOKUP(I35,Basisdaten!$D$13:$D$33,Basisdaten!M$13:M$33)</f>
        <v>981</v>
      </c>
      <c r="L35" s="48">
        <f t="shared" si="2"/>
        <v>47.674999999999947</v>
      </c>
      <c r="M35" s="59">
        <f>LOOKUP(L35,Basisdaten!$D$13:$D$33,Basisdaten!O$13:O$33)</f>
        <v>858</v>
      </c>
      <c r="O35" s="48">
        <f t="shared" si="3"/>
        <v>44.431999999999995</v>
      </c>
      <c r="P35" s="59">
        <f>LOOKUP(O35,Basisdaten!$D$13:$D$33,Basisdaten!Q$13:Q$33)</f>
        <v>730</v>
      </c>
    </row>
    <row r="36" spans="1:16" ht="15" customHeight="1" x14ac:dyDescent="0.2">
      <c r="A36" s="7"/>
      <c r="B36" s="7"/>
      <c r="C36" s="48">
        <f t="shared" si="0"/>
        <v>51.77999999999998</v>
      </c>
      <c r="D36" s="59">
        <f>LOOKUP(C36,Basisdaten!$D$13:$D$33,Basisdaten!B$13:B$33)</f>
        <v>981</v>
      </c>
      <c r="E36" s="47">
        <f>LOOKUP($C36,Basisdaten!$D$13:$D$33,Basisdaten!C$13:C$33)</f>
        <v>28.4</v>
      </c>
      <c r="F36" s="52"/>
      <c r="H36" s="83">
        <v>31</v>
      </c>
      <c r="I36" s="48">
        <f t="shared" si="1"/>
        <v>51.77999999999998</v>
      </c>
      <c r="J36" s="59">
        <f>LOOKUP(I36,Basisdaten!$D$13:$D$33,Basisdaten!M$13:M$33)</f>
        <v>981</v>
      </c>
      <c r="L36" s="48">
        <f t="shared" si="2"/>
        <v>48.532999999999944</v>
      </c>
      <c r="M36" s="59">
        <f>LOOKUP(L36,Basisdaten!$D$13:$D$33,Basisdaten!O$13:O$33)</f>
        <v>858</v>
      </c>
      <c r="O36" s="48">
        <f t="shared" si="3"/>
        <v>45.161999999999992</v>
      </c>
      <c r="P36" s="59">
        <f>LOOKUP(O36,Basisdaten!$D$13:$D$33,Basisdaten!Q$13:Q$33)</f>
        <v>758</v>
      </c>
    </row>
    <row r="37" spans="1:16" ht="15" customHeight="1" x14ac:dyDescent="0.2">
      <c r="A37" s="7"/>
      <c r="B37" s="7"/>
      <c r="C37" s="48">
        <f t="shared" si="0"/>
        <v>52.760999999999981</v>
      </c>
      <c r="D37" s="59">
        <f>LOOKUP(C37,Basisdaten!$D$13:$D$33,Basisdaten!B$13:B$33)</f>
        <v>981</v>
      </c>
      <c r="E37" s="47">
        <f>LOOKUP($C37,Basisdaten!$D$13:$D$33,Basisdaten!C$13:C$33)</f>
        <v>28.4</v>
      </c>
      <c r="F37" s="52"/>
      <c r="H37" s="83">
        <v>32</v>
      </c>
      <c r="I37" s="48">
        <f t="shared" si="1"/>
        <v>52.760999999999981</v>
      </c>
      <c r="J37" s="59">
        <f>LOOKUP(I37,Basisdaten!$D$13:$D$33,Basisdaten!M$13:M$33)</f>
        <v>981</v>
      </c>
      <c r="L37" s="48">
        <f t="shared" si="2"/>
        <v>49.390999999999941</v>
      </c>
      <c r="M37" s="59">
        <f>LOOKUP(L37,Basisdaten!$D$13:$D$33,Basisdaten!O$13:O$33)</f>
        <v>858</v>
      </c>
      <c r="O37" s="48">
        <f t="shared" si="3"/>
        <v>45.919999999999995</v>
      </c>
      <c r="P37" s="59">
        <f>LOOKUP(O37,Basisdaten!$D$13:$D$33,Basisdaten!Q$13:Q$33)</f>
        <v>758</v>
      </c>
    </row>
    <row r="38" spans="1:16" ht="15" customHeight="1" x14ac:dyDescent="0.2">
      <c r="A38" s="7"/>
      <c r="B38" s="7"/>
      <c r="C38" s="48">
        <f t="shared" si="0"/>
        <v>53.741999999999983</v>
      </c>
      <c r="D38" s="59">
        <f>LOOKUP(C38,Basisdaten!$D$13:$D$33,Basisdaten!B$13:B$33)</f>
        <v>981</v>
      </c>
      <c r="E38" s="47">
        <f>LOOKUP($C38,Basisdaten!$D$13:$D$33,Basisdaten!C$13:C$33)</f>
        <v>28.4</v>
      </c>
      <c r="F38" s="52"/>
      <c r="H38" s="83">
        <v>33</v>
      </c>
      <c r="I38" s="48">
        <f t="shared" si="1"/>
        <v>53.741999999999983</v>
      </c>
      <c r="J38" s="59">
        <f>LOOKUP(I38,Basisdaten!$D$13:$D$33,Basisdaten!M$13:M$33)</f>
        <v>981</v>
      </c>
      <c r="L38" s="48">
        <f t="shared" si="2"/>
        <v>50.248999999999938</v>
      </c>
      <c r="M38" s="59">
        <f>LOOKUP(L38,Basisdaten!$D$13:$D$33,Basisdaten!O$13:O$33)</f>
        <v>881</v>
      </c>
      <c r="O38" s="48">
        <f t="shared" si="3"/>
        <v>46.677999999999997</v>
      </c>
      <c r="P38" s="59">
        <f>LOOKUP(O38,Basisdaten!$D$13:$D$33,Basisdaten!Q$13:Q$33)</f>
        <v>758</v>
      </c>
    </row>
    <row r="39" spans="1:16" ht="15" customHeight="1" x14ac:dyDescent="0.2">
      <c r="A39" s="7"/>
      <c r="B39" s="7"/>
      <c r="C39" s="48">
        <f t="shared" si="0"/>
        <v>54.722999999999985</v>
      </c>
      <c r="D39" s="59">
        <f>LOOKUP(C39,Basisdaten!$D$13:$D$33,Basisdaten!B$13:B$33)</f>
        <v>981</v>
      </c>
      <c r="E39" s="47">
        <f>LOOKUP($C39,Basisdaten!$D$13:$D$33,Basisdaten!C$13:C$33)</f>
        <v>28.4</v>
      </c>
      <c r="F39" s="52"/>
      <c r="H39" s="83">
        <v>34</v>
      </c>
      <c r="I39" s="48">
        <f t="shared" si="1"/>
        <v>54.722999999999985</v>
      </c>
      <c r="J39" s="59">
        <f>LOOKUP(I39,Basisdaten!$D$13:$D$33,Basisdaten!M$13:M$33)</f>
        <v>981</v>
      </c>
      <c r="L39" s="48">
        <f t="shared" si="2"/>
        <v>51.129999999999939</v>
      </c>
      <c r="M39" s="59">
        <f>LOOKUP(L39,Basisdaten!$D$13:$D$33,Basisdaten!O$13:O$33)</f>
        <v>881</v>
      </c>
      <c r="O39" s="48">
        <f t="shared" si="3"/>
        <v>47.436</v>
      </c>
      <c r="P39" s="59">
        <f>LOOKUP(O39,Basisdaten!$D$13:$D$33,Basisdaten!Q$13:Q$33)</f>
        <v>758</v>
      </c>
    </row>
    <row r="40" spans="1:16" ht="15" customHeight="1" x14ac:dyDescent="0.2">
      <c r="A40" s="7"/>
      <c r="B40" s="7"/>
      <c r="C40" s="48">
        <f t="shared" si="0"/>
        <v>55.703999999999986</v>
      </c>
      <c r="D40" s="59">
        <f>LOOKUP(C40,Basisdaten!$D$13:$D$33,Basisdaten!B$13:B$33)</f>
        <v>999</v>
      </c>
      <c r="E40" s="47">
        <f>LOOKUP($C40,Basisdaten!$D$13:$D$33,Basisdaten!C$13:C$33)</f>
        <v>29.9</v>
      </c>
      <c r="F40" s="52"/>
      <c r="H40" s="83">
        <v>35</v>
      </c>
      <c r="I40" s="48">
        <f t="shared" si="1"/>
        <v>55.703999999999986</v>
      </c>
      <c r="J40" s="59">
        <f>LOOKUP(I40,Basisdaten!$D$13:$D$33,Basisdaten!M$13:M$33)</f>
        <v>999</v>
      </c>
      <c r="L40" s="48">
        <f t="shared" si="2"/>
        <v>52.010999999999939</v>
      </c>
      <c r="M40" s="59">
        <f>LOOKUP(L40,Basisdaten!$D$13:$D$33,Basisdaten!O$13:O$33)</f>
        <v>881</v>
      </c>
      <c r="O40" s="48">
        <f t="shared" si="3"/>
        <v>48.194000000000003</v>
      </c>
      <c r="P40" s="59">
        <f>LOOKUP(O40,Basisdaten!$D$13:$D$33,Basisdaten!Q$13:Q$33)</f>
        <v>758</v>
      </c>
    </row>
    <row r="41" spans="1:16" ht="15" customHeight="1" x14ac:dyDescent="0.2">
      <c r="A41" s="7"/>
      <c r="B41" s="7"/>
      <c r="C41" s="48">
        <f t="shared" si="0"/>
        <v>56.702999999999989</v>
      </c>
      <c r="D41" s="59">
        <f>LOOKUP(C41,Basisdaten!$D$13:$D$33,Basisdaten!B$13:B$33)</f>
        <v>999</v>
      </c>
      <c r="E41" s="47">
        <f>LOOKUP($C41,Basisdaten!$D$13:$D$33,Basisdaten!C$13:C$33)</f>
        <v>29.9</v>
      </c>
      <c r="F41" s="52"/>
      <c r="H41" s="83">
        <v>36</v>
      </c>
      <c r="I41" s="48">
        <f t="shared" si="1"/>
        <v>56.702999999999989</v>
      </c>
      <c r="J41" s="59">
        <f>LOOKUP(I41,Basisdaten!$D$13:$D$33,Basisdaten!M$13:M$33)</f>
        <v>999</v>
      </c>
      <c r="L41" s="48">
        <f t="shared" si="2"/>
        <v>52.891999999999939</v>
      </c>
      <c r="M41" s="59">
        <f>LOOKUP(L41,Basisdaten!$D$13:$D$33,Basisdaten!O$13:O$33)</f>
        <v>881</v>
      </c>
      <c r="O41" s="48">
        <f t="shared" si="3"/>
        <v>48.952000000000005</v>
      </c>
      <c r="P41" s="59">
        <f>LOOKUP(O41,Basisdaten!$D$13:$D$33,Basisdaten!Q$13:Q$33)</f>
        <v>758</v>
      </c>
    </row>
    <row r="42" spans="1:16" ht="15" customHeight="1" x14ac:dyDescent="0.2">
      <c r="A42" s="7"/>
      <c r="B42" s="7"/>
      <c r="C42" s="48">
        <f t="shared" si="0"/>
        <v>57.701999999999991</v>
      </c>
      <c r="D42" s="59">
        <f>LOOKUP(C42,Basisdaten!$D$13:$D$33,Basisdaten!B$13:B$33)</f>
        <v>999</v>
      </c>
      <c r="E42" s="47">
        <f>LOOKUP($C42,Basisdaten!$D$13:$D$33,Basisdaten!C$13:C$33)</f>
        <v>29.9</v>
      </c>
      <c r="F42" s="52"/>
      <c r="H42" s="83">
        <v>37</v>
      </c>
      <c r="I42" s="48">
        <f t="shared" si="1"/>
        <v>57.701999999999991</v>
      </c>
      <c r="J42" s="59">
        <f>LOOKUP(I42,Basisdaten!$D$13:$D$33,Basisdaten!M$13:M$33)</f>
        <v>999</v>
      </c>
      <c r="L42" s="48">
        <f t="shared" si="2"/>
        <v>53.772999999999939</v>
      </c>
      <c r="M42" s="59">
        <f>LOOKUP(L42,Basisdaten!$D$13:$D$33,Basisdaten!O$13:O$33)</f>
        <v>881</v>
      </c>
      <c r="O42" s="48">
        <f t="shared" si="3"/>
        <v>49.710000000000008</v>
      </c>
      <c r="P42" s="59">
        <f>LOOKUP(O42,Basisdaten!$D$13:$D$33,Basisdaten!Q$13:Q$33)</f>
        <v>758</v>
      </c>
    </row>
    <row r="43" spans="1:16" ht="15" customHeight="1" x14ac:dyDescent="0.2">
      <c r="A43" s="7"/>
      <c r="B43" s="7"/>
      <c r="C43" s="48">
        <f t="shared" si="0"/>
        <v>58.700999999999993</v>
      </c>
      <c r="D43" s="59">
        <f>LOOKUP(C43,Basisdaten!$D$13:$D$33,Basisdaten!B$13:B$33)</f>
        <v>999</v>
      </c>
      <c r="E43" s="47">
        <f>LOOKUP($C43,Basisdaten!$D$13:$D$33,Basisdaten!C$13:C$33)</f>
        <v>29.9</v>
      </c>
      <c r="F43" s="52"/>
      <c r="H43" s="83">
        <v>38</v>
      </c>
      <c r="I43" s="48">
        <f t="shared" si="1"/>
        <v>58.700999999999993</v>
      </c>
      <c r="J43" s="59">
        <f>LOOKUP(I43,Basisdaten!$D$13:$D$33,Basisdaten!M$13:M$33)</f>
        <v>999</v>
      </c>
      <c r="L43" s="48">
        <f t="shared" si="2"/>
        <v>54.65399999999994</v>
      </c>
      <c r="M43" s="59">
        <f>LOOKUP(L43,Basisdaten!$D$13:$D$33,Basisdaten!O$13:O$33)</f>
        <v>881</v>
      </c>
      <c r="O43" s="48">
        <f t="shared" si="3"/>
        <v>50.468000000000011</v>
      </c>
      <c r="P43" s="59">
        <f>LOOKUP(O43,Basisdaten!$D$13:$D$33,Basisdaten!Q$13:Q$33)</f>
        <v>781</v>
      </c>
    </row>
    <row r="44" spans="1:16" ht="15" customHeight="1" x14ac:dyDescent="0.2">
      <c r="A44" s="7"/>
      <c r="B44" s="7"/>
      <c r="C44" s="48">
        <f t="shared" si="0"/>
        <v>59.699999999999996</v>
      </c>
      <c r="D44" s="59">
        <f>LOOKUP(C44,Basisdaten!$D$13:$D$33,Basisdaten!B$13:B$33)</f>
        <v>999</v>
      </c>
      <c r="E44" s="47">
        <f>LOOKUP($C44,Basisdaten!$D$13:$D$33,Basisdaten!C$13:C$33)</f>
        <v>29.9</v>
      </c>
      <c r="F44" s="52"/>
      <c r="H44" s="83">
        <v>39</v>
      </c>
      <c r="I44" s="48">
        <f t="shared" si="1"/>
        <v>59.699999999999996</v>
      </c>
      <c r="J44" s="59">
        <f>LOOKUP(I44,Basisdaten!$D$13:$D$33,Basisdaten!M$13:M$33)</f>
        <v>999</v>
      </c>
      <c r="L44" s="48">
        <f t="shared" si="2"/>
        <v>55.53499999999994</v>
      </c>
      <c r="M44" s="59">
        <f>LOOKUP(L44,Basisdaten!$D$13:$D$33,Basisdaten!O$13:O$33)</f>
        <v>899</v>
      </c>
      <c r="O44" s="48">
        <f t="shared" si="3"/>
        <v>51.249000000000009</v>
      </c>
      <c r="P44" s="59">
        <f>LOOKUP(O44,Basisdaten!$D$13:$D$33,Basisdaten!Q$13:Q$33)</f>
        <v>781</v>
      </c>
    </row>
    <row r="45" spans="1:16" ht="15" customHeight="1" x14ac:dyDescent="0.2">
      <c r="A45" s="7"/>
      <c r="B45" s="7"/>
      <c r="C45" s="48">
        <f t="shared" si="0"/>
        <v>60.698999999999998</v>
      </c>
      <c r="D45" s="59">
        <f>LOOKUP(C45,Basisdaten!$D$13:$D$33,Basisdaten!B$13:B$33)</f>
        <v>1012</v>
      </c>
      <c r="E45" s="47">
        <f>LOOKUP($C45,Basisdaten!$D$13:$D$33,Basisdaten!C$13:C$33)</f>
        <v>31.3</v>
      </c>
      <c r="F45" s="52"/>
      <c r="H45" s="83">
        <v>40</v>
      </c>
      <c r="I45" s="48">
        <f t="shared" si="1"/>
        <v>60.698999999999998</v>
      </c>
      <c r="J45" s="59">
        <f>LOOKUP(I45,Basisdaten!$D$13:$D$33,Basisdaten!M$13:M$33)</f>
        <v>1012</v>
      </c>
      <c r="L45" s="48">
        <f t="shared" si="2"/>
        <v>56.433999999999941</v>
      </c>
      <c r="M45" s="59">
        <f>LOOKUP(L45,Basisdaten!$D$13:$D$33,Basisdaten!O$13:O$33)</f>
        <v>899</v>
      </c>
      <c r="O45" s="48">
        <f t="shared" si="3"/>
        <v>52.030000000000008</v>
      </c>
      <c r="P45" s="59">
        <f>LOOKUP(O45,Basisdaten!$D$13:$D$33,Basisdaten!Q$13:Q$33)</f>
        <v>781</v>
      </c>
    </row>
    <row r="46" spans="1:16" ht="15" customHeight="1" x14ac:dyDescent="0.2">
      <c r="A46" s="7"/>
      <c r="B46" s="7"/>
      <c r="C46" s="48">
        <f t="shared" si="0"/>
        <v>61.710999999999999</v>
      </c>
      <c r="D46" s="59">
        <f>LOOKUP(C46,Basisdaten!$D$13:$D$33,Basisdaten!B$13:B$33)</f>
        <v>1012</v>
      </c>
      <c r="E46" s="47">
        <f>LOOKUP($C46,Basisdaten!$D$13:$D$33,Basisdaten!C$13:C$33)</f>
        <v>31.3</v>
      </c>
      <c r="F46" s="52"/>
      <c r="H46" s="83">
        <v>41</v>
      </c>
      <c r="I46" s="48">
        <f t="shared" si="1"/>
        <v>61.710999999999999</v>
      </c>
      <c r="J46" s="59">
        <f>LOOKUP(I46,Basisdaten!$D$13:$D$33,Basisdaten!M$13:M$33)</f>
        <v>1012</v>
      </c>
      <c r="L46" s="48">
        <f t="shared" si="2"/>
        <v>57.332999999999942</v>
      </c>
      <c r="M46" s="59">
        <f>LOOKUP(L46,Basisdaten!$D$13:$D$33,Basisdaten!O$13:O$33)</f>
        <v>899</v>
      </c>
      <c r="O46" s="48">
        <f t="shared" si="3"/>
        <v>52.811000000000007</v>
      </c>
      <c r="P46" s="59">
        <f>LOOKUP(O46,Basisdaten!$D$13:$D$33,Basisdaten!Q$13:Q$33)</f>
        <v>781</v>
      </c>
    </row>
    <row r="47" spans="1:16" ht="15" customHeight="1" x14ac:dyDescent="0.2">
      <c r="A47" s="7"/>
      <c r="B47" s="7"/>
      <c r="C47" s="48">
        <f t="shared" si="0"/>
        <v>62.722999999999999</v>
      </c>
      <c r="D47" s="59">
        <f>LOOKUP(C47,Basisdaten!$D$13:$D$33,Basisdaten!B$13:B$33)</f>
        <v>1012</v>
      </c>
      <c r="E47" s="47">
        <f>LOOKUP($C47,Basisdaten!$D$13:$D$33,Basisdaten!C$13:C$33)</f>
        <v>31.3</v>
      </c>
      <c r="F47" s="52"/>
      <c r="H47" s="83">
        <v>42</v>
      </c>
      <c r="I47" s="48">
        <f t="shared" si="1"/>
        <v>62.722999999999999</v>
      </c>
      <c r="J47" s="59">
        <f>LOOKUP(I47,Basisdaten!$D$13:$D$33,Basisdaten!M$13:M$33)</f>
        <v>1012</v>
      </c>
      <c r="L47" s="48">
        <f t="shared" si="2"/>
        <v>58.231999999999942</v>
      </c>
      <c r="M47" s="59">
        <f>LOOKUP(L47,Basisdaten!$D$13:$D$33,Basisdaten!O$13:O$33)</f>
        <v>899</v>
      </c>
      <c r="O47" s="48">
        <f t="shared" si="3"/>
        <v>53.592000000000006</v>
      </c>
      <c r="P47" s="59">
        <f>LOOKUP(O47,Basisdaten!$D$13:$D$33,Basisdaten!Q$13:Q$33)</f>
        <v>781</v>
      </c>
    </row>
    <row r="48" spans="1:16" ht="15" customHeight="1" x14ac:dyDescent="0.2">
      <c r="A48" s="7"/>
      <c r="B48" s="7"/>
      <c r="C48" s="48">
        <f t="shared" si="0"/>
        <v>63.734999999999999</v>
      </c>
      <c r="D48" s="59">
        <f>LOOKUP(C48,Basisdaten!$D$13:$D$33,Basisdaten!B$13:B$33)</f>
        <v>1012</v>
      </c>
      <c r="E48" s="47">
        <f>LOOKUP($C48,Basisdaten!$D$13:$D$33,Basisdaten!C$13:C$33)</f>
        <v>31.3</v>
      </c>
      <c r="F48" s="52"/>
      <c r="H48" s="83">
        <v>43</v>
      </c>
      <c r="I48" s="48">
        <f t="shared" si="1"/>
        <v>63.734999999999999</v>
      </c>
      <c r="J48" s="59">
        <f>LOOKUP(I48,Basisdaten!$D$13:$D$33,Basisdaten!M$13:M$33)</f>
        <v>1012</v>
      </c>
      <c r="L48" s="48">
        <f t="shared" si="2"/>
        <v>59.130999999999943</v>
      </c>
      <c r="M48" s="59">
        <f>LOOKUP(L48,Basisdaten!$D$13:$D$33,Basisdaten!O$13:O$33)</f>
        <v>899</v>
      </c>
      <c r="O48" s="48">
        <f t="shared" si="3"/>
        <v>54.373000000000005</v>
      </c>
      <c r="P48" s="59">
        <f>LOOKUP(O48,Basisdaten!$D$13:$D$33,Basisdaten!Q$13:Q$33)</f>
        <v>781</v>
      </c>
    </row>
    <row r="49" spans="1:16" ht="15" customHeight="1" x14ac:dyDescent="0.2">
      <c r="A49" s="7"/>
      <c r="B49" s="7"/>
      <c r="C49" s="48">
        <f t="shared" si="0"/>
        <v>64.747</v>
      </c>
      <c r="D49" s="59">
        <f>LOOKUP(C49,Basisdaten!$D$13:$D$33,Basisdaten!B$13:B$33)</f>
        <v>1012</v>
      </c>
      <c r="E49" s="47">
        <f>LOOKUP($C49,Basisdaten!$D$13:$D$33,Basisdaten!C$13:C$33)</f>
        <v>31.3</v>
      </c>
      <c r="F49" s="52"/>
      <c r="H49" s="83">
        <v>44</v>
      </c>
      <c r="I49" s="48">
        <f t="shared" si="1"/>
        <v>64.747</v>
      </c>
      <c r="J49" s="59">
        <f>LOOKUP(I49,Basisdaten!$D$13:$D$33,Basisdaten!M$13:M$33)</f>
        <v>1012</v>
      </c>
      <c r="L49" s="48">
        <f t="shared" si="2"/>
        <v>60.029999999999944</v>
      </c>
      <c r="M49" s="59">
        <f>LOOKUP(L49,Basisdaten!$D$13:$D$33,Basisdaten!O$13:O$33)</f>
        <v>912</v>
      </c>
      <c r="O49" s="48">
        <f t="shared" si="3"/>
        <v>55.154000000000003</v>
      </c>
      <c r="P49" s="59">
        <f>LOOKUP(O49,Basisdaten!$D$13:$D$33,Basisdaten!Q$13:Q$33)</f>
        <v>799</v>
      </c>
    </row>
    <row r="50" spans="1:16" ht="15" customHeight="1" x14ac:dyDescent="0.2">
      <c r="A50" s="7"/>
      <c r="B50" s="7"/>
      <c r="C50" s="48">
        <f t="shared" si="0"/>
        <v>65.759</v>
      </c>
      <c r="D50" s="59">
        <f>LOOKUP(C50,Basisdaten!$D$13:$D$33,Basisdaten!B$13:B$33)</f>
        <v>1020</v>
      </c>
      <c r="E50" s="47">
        <f>LOOKUP($C50,Basisdaten!$D$13:$D$33,Basisdaten!C$13:C$33)</f>
        <v>32.6</v>
      </c>
      <c r="F50" s="52"/>
      <c r="H50" s="83">
        <v>45</v>
      </c>
      <c r="I50" s="48">
        <f t="shared" si="1"/>
        <v>65.759</v>
      </c>
      <c r="J50" s="59">
        <f>LOOKUP(I50,Basisdaten!$D$13:$D$33,Basisdaten!M$13:M$33)</f>
        <v>1020</v>
      </c>
      <c r="L50" s="48">
        <f t="shared" si="2"/>
        <v>60.941999999999943</v>
      </c>
      <c r="M50" s="59">
        <f>LOOKUP(L50,Basisdaten!$D$13:$D$33,Basisdaten!O$13:O$33)</f>
        <v>912</v>
      </c>
      <c r="O50" s="48">
        <f t="shared" si="3"/>
        <v>55.953000000000003</v>
      </c>
      <c r="P50" s="59">
        <f>LOOKUP(O50,Basisdaten!$D$13:$D$33,Basisdaten!Q$13:Q$33)</f>
        <v>799</v>
      </c>
    </row>
    <row r="51" spans="1:16" s="46" customFormat="1" ht="15" customHeight="1" x14ac:dyDescent="0.2">
      <c r="A51" s="7"/>
      <c r="B51" s="7"/>
      <c r="C51" s="48">
        <f t="shared" si="0"/>
        <v>66.778999999999996</v>
      </c>
      <c r="D51" s="59">
        <f>LOOKUP(C51,Basisdaten!$D$13:$D$33,Basisdaten!B$13:B$33)</f>
        <v>1020</v>
      </c>
      <c r="E51" s="47">
        <f>LOOKUP($C51,Basisdaten!$D$13:$D$33,Basisdaten!C$13:C$33)</f>
        <v>32.6</v>
      </c>
      <c r="F51" s="52"/>
      <c r="H51" s="83">
        <v>46</v>
      </c>
      <c r="I51" s="48">
        <f t="shared" si="1"/>
        <v>66.778999999999996</v>
      </c>
      <c r="J51" s="59">
        <f>LOOKUP(I51,Basisdaten!$D$13:$D$33,Basisdaten!M$13:M$33)</f>
        <v>1020</v>
      </c>
      <c r="L51" s="48">
        <f t="shared" si="2"/>
        <v>61.853999999999942</v>
      </c>
      <c r="M51" s="59">
        <f>LOOKUP(L51,Basisdaten!$D$13:$D$33,Basisdaten!O$13:O$33)</f>
        <v>912</v>
      </c>
      <c r="O51" s="48">
        <f t="shared" si="3"/>
        <v>56.752000000000002</v>
      </c>
      <c r="P51" s="59">
        <f>LOOKUP(O51,Basisdaten!$D$13:$D$33,Basisdaten!Q$13:Q$33)</f>
        <v>799</v>
      </c>
    </row>
    <row r="52" spans="1:16" s="46" customFormat="1" ht="15" customHeight="1" x14ac:dyDescent="0.2">
      <c r="A52" s="7"/>
      <c r="B52" s="7"/>
      <c r="C52" s="48">
        <f t="shared" si="0"/>
        <v>67.798999999999992</v>
      </c>
      <c r="D52" s="59">
        <f>LOOKUP(C52,Basisdaten!$D$13:$D$33,Basisdaten!B$13:B$33)</f>
        <v>1020</v>
      </c>
      <c r="E52" s="47">
        <f>LOOKUP($C52,Basisdaten!$D$13:$D$33,Basisdaten!C$13:C$33)</f>
        <v>32.6</v>
      </c>
      <c r="F52" s="52"/>
      <c r="H52" s="83">
        <v>47</v>
      </c>
      <c r="I52" s="48">
        <f t="shared" si="1"/>
        <v>67.798999999999992</v>
      </c>
      <c r="J52" s="59">
        <f>LOOKUP(I52,Basisdaten!$D$13:$D$33,Basisdaten!M$13:M$33)</f>
        <v>1020</v>
      </c>
      <c r="L52" s="48">
        <f t="shared" si="2"/>
        <v>62.765999999999941</v>
      </c>
      <c r="M52" s="59">
        <f>LOOKUP(L52,Basisdaten!$D$13:$D$33,Basisdaten!O$13:O$33)</f>
        <v>912</v>
      </c>
      <c r="O52" s="48">
        <f t="shared" si="3"/>
        <v>57.551000000000002</v>
      </c>
      <c r="P52" s="59">
        <f>LOOKUP(O52,Basisdaten!$D$13:$D$33,Basisdaten!Q$13:Q$33)</f>
        <v>799</v>
      </c>
    </row>
    <row r="53" spans="1:16" s="46" customFormat="1" ht="15" customHeight="1" x14ac:dyDescent="0.2">
      <c r="A53" s="7"/>
      <c r="B53" s="7"/>
      <c r="C53" s="48">
        <f t="shared" si="0"/>
        <v>68.818999999999988</v>
      </c>
      <c r="D53" s="59">
        <f>LOOKUP(C53,Basisdaten!$D$13:$D$33,Basisdaten!B$13:B$33)</f>
        <v>1020</v>
      </c>
      <c r="E53" s="47">
        <f>LOOKUP($C53,Basisdaten!$D$13:$D$33,Basisdaten!C$13:C$33)</f>
        <v>32.6</v>
      </c>
      <c r="F53" s="52"/>
      <c r="H53" s="83">
        <v>48</v>
      </c>
      <c r="I53" s="48">
        <f t="shared" si="1"/>
        <v>68.818999999999988</v>
      </c>
      <c r="J53" s="59">
        <f>LOOKUP(I53,Basisdaten!$D$13:$D$33,Basisdaten!M$13:M$33)</f>
        <v>1020</v>
      </c>
      <c r="L53" s="48">
        <f t="shared" si="2"/>
        <v>63.67799999999994</v>
      </c>
      <c r="M53" s="59">
        <f>LOOKUP(L53,Basisdaten!$D$13:$D$33,Basisdaten!O$13:O$33)</f>
        <v>912</v>
      </c>
      <c r="O53" s="48">
        <f t="shared" si="3"/>
        <v>58.35</v>
      </c>
      <c r="P53" s="59">
        <f>LOOKUP(O53,Basisdaten!$D$13:$D$33,Basisdaten!Q$13:Q$33)</f>
        <v>799</v>
      </c>
    </row>
    <row r="54" spans="1:16" s="46" customFormat="1" ht="15" customHeight="1" x14ac:dyDescent="0.2">
      <c r="A54" s="7"/>
      <c r="B54" s="7"/>
      <c r="C54" s="48">
        <f t="shared" si="0"/>
        <v>69.838999999999984</v>
      </c>
      <c r="D54" s="59">
        <f>LOOKUP(C54,Basisdaten!$D$13:$D$33,Basisdaten!B$13:B$33)</f>
        <v>1020</v>
      </c>
      <c r="E54" s="47">
        <f>LOOKUP($C54,Basisdaten!$D$13:$D$33,Basisdaten!C$13:C$33)</f>
        <v>32.6</v>
      </c>
      <c r="F54" s="52"/>
      <c r="H54" s="83">
        <v>49</v>
      </c>
      <c r="I54" s="48">
        <f t="shared" si="1"/>
        <v>69.838999999999984</v>
      </c>
      <c r="J54" s="59">
        <f>LOOKUP(I54,Basisdaten!$D$13:$D$33,Basisdaten!M$13:M$33)</f>
        <v>1020</v>
      </c>
      <c r="L54" s="48">
        <f t="shared" si="2"/>
        <v>64.589999999999947</v>
      </c>
      <c r="M54" s="59">
        <f>LOOKUP(L54,Basisdaten!$D$13:$D$33,Basisdaten!O$13:O$33)</f>
        <v>912</v>
      </c>
      <c r="O54" s="48">
        <f t="shared" si="3"/>
        <v>59.149000000000001</v>
      </c>
      <c r="P54" s="59">
        <f>LOOKUP(O54,Basisdaten!$D$13:$D$33,Basisdaten!Q$13:Q$33)</f>
        <v>799</v>
      </c>
    </row>
    <row r="55" spans="1:16" s="46" customFormat="1" ht="15" customHeight="1" x14ac:dyDescent="0.2">
      <c r="A55" s="7"/>
      <c r="B55" s="7"/>
      <c r="C55" s="48">
        <f t="shared" si="0"/>
        <v>70.85899999999998</v>
      </c>
      <c r="D55" s="59">
        <f>LOOKUP(C55,Basisdaten!$D$13:$D$33,Basisdaten!B$13:B$33)</f>
        <v>1023</v>
      </c>
      <c r="E55" s="47">
        <f>LOOKUP($C55,Basisdaten!$D$13:$D$33,Basisdaten!C$13:C$33)</f>
        <v>33.700000000000003</v>
      </c>
      <c r="F55" s="52"/>
      <c r="H55" s="83">
        <v>50</v>
      </c>
      <c r="I55" s="48">
        <f t="shared" si="1"/>
        <v>70.85899999999998</v>
      </c>
      <c r="J55" s="59">
        <f>LOOKUP(I55,Basisdaten!$D$13:$D$33,Basisdaten!M$13:M$33)</f>
        <v>1023</v>
      </c>
      <c r="L55" s="48">
        <f t="shared" si="2"/>
        <v>65.501999999999953</v>
      </c>
      <c r="M55" s="59">
        <f>LOOKUP(L55,Basisdaten!$D$13:$D$33,Basisdaten!O$13:O$33)</f>
        <v>920</v>
      </c>
      <c r="O55" s="48">
        <f t="shared" si="3"/>
        <v>59.948</v>
      </c>
      <c r="P55" s="59">
        <f>LOOKUP(O55,Basisdaten!$D$13:$D$33,Basisdaten!Q$13:Q$33)</f>
        <v>799</v>
      </c>
    </row>
    <row r="56" spans="1:16" s="46" customFormat="1" ht="15" customHeight="1" x14ac:dyDescent="0.2">
      <c r="A56" s="7"/>
      <c r="B56" s="7"/>
      <c r="C56" s="48">
        <f t="shared" si="0"/>
        <v>71.881999999999977</v>
      </c>
      <c r="D56" s="59">
        <f>LOOKUP(C56,Basisdaten!$D$13:$D$33,Basisdaten!B$13:B$33)</f>
        <v>1023</v>
      </c>
      <c r="E56" s="47">
        <f>LOOKUP($C56,Basisdaten!$D$13:$D$33,Basisdaten!C$13:C$33)</f>
        <v>33.700000000000003</v>
      </c>
      <c r="F56" s="52"/>
      <c r="H56" s="83">
        <v>51</v>
      </c>
      <c r="I56" s="48">
        <f t="shared" si="1"/>
        <v>71.881999999999977</v>
      </c>
      <c r="J56" s="59">
        <f>LOOKUP(I56,Basisdaten!$D$13:$D$33,Basisdaten!M$13:M$33)</f>
        <v>1023</v>
      </c>
      <c r="L56" s="48">
        <f t="shared" si="2"/>
        <v>66.421999999999954</v>
      </c>
      <c r="M56" s="59">
        <f>LOOKUP(L56,Basisdaten!$D$13:$D$33,Basisdaten!O$13:O$33)</f>
        <v>920</v>
      </c>
      <c r="O56" s="48">
        <f t="shared" si="3"/>
        <v>60.747</v>
      </c>
      <c r="P56" s="59">
        <f>LOOKUP(O56,Basisdaten!$D$13:$D$33,Basisdaten!Q$13:Q$33)</f>
        <v>812</v>
      </c>
    </row>
    <row r="57" spans="1:16" s="46" customFormat="1" ht="15" customHeight="1" x14ac:dyDescent="0.2">
      <c r="A57" s="7"/>
      <c r="B57" s="7"/>
      <c r="C57" s="48">
        <f t="shared" si="0"/>
        <v>72.904999999999973</v>
      </c>
      <c r="D57" s="59">
        <f>LOOKUP(C57,Basisdaten!$D$13:$D$33,Basisdaten!B$13:B$33)</f>
        <v>1023</v>
      </c>
      <c r="E57" s="47">
        <f>LOOKUP($C57,Basisdaten!$D$13:$D$33,Basisdaten!C$13:C$33)</f>
        <v>33.700000000000003</v>
      </c>
      <c r="F57" s="52"/>
      <c r="H57" s="83">
        <v>52</v>
      </c>
      <c r="I57" s="48">
        <f t="shared" si="1"/>
        <v>72.904999999999973</v>
      </c>
      <c r="J57" s="59">
        <f>LOOKUP(I57,Basisdaten!$D$13:$D$33,Basisdaten!M$13:M$33)</f>
        <v>1023</v>
      </c>
      <c r="L57" s="48">
        <f t="shared" si="2"/>
        <v>67.341999999999956</v>
      </c>
      <c r="M57" s="59">
        <f>LOOKUP(L57,Basisdaten!$D$13:$D$33,Basisdaten!O$13:O$33)</f>
        <v>920</v>
      </c>
      <c r="O57" s="48">
        <f t="shared" si="3"/>
        <v>61.558999999999997</v>
      </c>
      <c r="P57" s="59">
        <f>LOOKUP(O57,Basisdaten!$D$13:$D$33,Basisdaten!Q$13:Q$33)</f>
        <v>812</v>
      </c>
    </row>
    <row r="58" spans="1:16" s="46" customFormat="1" ht="15" customHeight="1" x14ac:dyDescent="0.2">
      <c r="A58" s="7"/>
      <c r="B58" s="7"/>
      <c r="C58" s="48">
        <f t="shared" si="0"/>
        <v>73.927999999999969</v>
      </c>
      <c r="D58" s="59">
        <f>LOOKUP(C58,Basisdaten!$D$13:$D$33,Basisdaten!B$13:B$33)</f>
        <v>1023</v>
      </c>
      <c r="E58" s="47">
        <f>LOOKUP($C58,Basisdaten!$D$13:$D$33,Basisdaten!C$13:C$33)</f>
        <v>33.700000000000003</v>
      </c>
      <c r="F58" s="52"/>
      <c r="H58" s="83">
        <v>53</v>
      </c>
      <c r="I58" s="48">
        <f t="shared" si="1"/>
        <v>73.927999999999969</v>
      </c>
      <c r="J58" s="59">
        <f>LOOKUP(I58,Basisdaten!$D$13:$D$33,Basisdaten!M$13:M$33)</f>
        <v>1023</v>
      </c>
      <c r="L58" s="48">
        <f t="shared" si="2"/>
        <v>68.261999999999958</v>
      </c>
      <c r="M58" s="59">
        <f>LOOKUP(L58,Basisdaten!$D$13:$D$33,Basisdaten!O$13:O$33)</f>
        <v>920</v>
      </c>
      <c r="O58" s="48">
        <f t="shared" si="3"/>
        <v>62.370999999999995</v>
      </c>
      <c r="P58" s="59">
        <f>LOOKUP(O58,Basisdaten!$D$13:$D$33,Basisdaten!Q$13:Q$33)</f>
        <v>812</v>
      </c>
    </row>
    <row r="59" spans="1:16" s="46" customFormat="1" ht="15" customHeight="1" x14ac:dyDescent="0.2">
      <c r="A59" s="7"/>
      <c r="B59" s="7"/>
      <c r="C59" s="48">
        <f t="shared" si="0"/>
        <v>74.950999999999965</v>
      </c>
      <c r="D59" s="59">
        <f>LOOKUP(C59,Basisdaten!$D$13:$D$33,Basisdaten!B$13:B$33)</f>
        <v>1023</v>
      </c>
      <c r="E59" s="47">
        <f>LOOKUP($C59,Basisdaten!$D$13:$D$33,Basisdaten!C$13:C$33)</f>
        <v>33.700000000000003</v>
      </c>
      <c r="F59" s="52"/>
      <c r="H59" s="83">
        <v>54</v>
      </c>
      <c r="I59" s="48">
        <f t="shared" si="1"/>
        <v>74.950999999999965</v>
      </c>
      <c r="J59" s="59">
        <f>LOOKUP(I59,Basisdaten!$D$13:$D$33,Basisdaten!M$13:M$33)</f>
        <v>1023</v>
      </c>
      <c r="L59" s="48">
        <f t="shared" si="2"/>
        <v>69.18199999999996</v>
      </c>
      <c r="M59" s="59">
        <f>LOOKUP(L59,Basisdaten!$D$13:$D$33,Basisdaten!O$13:O$33)</f>
        <v>920</v>
      </c>
      <c r="O59" s="48">
        <f t="shared" si="3"/>
        <v>63.182999999999993</v>
      </c>
      <c r="P59" s="59">
        <f>LOOKUP(O59,Basisdaten!$D$13:$D$33,Basisdaten!Q$13:Q$33)</f>
        <v>812</v>
      </c>
    </row>
    <row r="60" spans="1:16" s="46" customFormat="1" ht="15" customHeight="1" x14ac:dyDescent="0.2">
      <c r="A60" s="7"/>
      <c r="B60" s="7"/>
      <c r="C60" s="48">
        <f t="shared" si="0"/>
        <v>75.973999999999961</v>
      </c>
      <c r="D60" s="59">
        <f>LOOKUP(C60,Basisdaten!$D$13:$D$33,Basisdaten!B$13:B$33)</f>
        <v>1021</v>
      </c>
      <c r="E60" s="47">
        <f>LOOKUP($C60,Basisdaten!$D$13:$D$33,Basisdaten!C$13:C$33)</f>
        <v>34.700000000000003</v>
      </c>
      <c r="F60" s="52"/>
      <c r="H60" s="83">
        <v>55</v>
      </c>
      <c r="I60" s="48">
        <f t="shared" si="1"/>
        <v>75.973999999999961</v>
      </c>
      <c r="J60" s="59">
        <f>LOOKUP(I60,Basisdaten!$D$13:$D$33,Basisdaten!M$13:M$33)</f>
        <v>1021</v>
      </c>
      <c r="L60" s="48">
        <f t="shared" si="2"/>
        <v>70.101999999999961</v>
      </c>
      <c r="M60" s="59">
        <f>LOOKUP(L60,Basisdaten!$D$13:$D$33,Basisdaten!O$13:O$33)</f>
        <v>923</v>
      </c>
      <c r="O60" s="48">
        <f t="shared" si="3"/>
        <v>63.99499999999999</v>
      </c>
      <c r="P60" s="59">
        <f>LOOKUP(O60,Basisdaten!$D$13:$D$33,Basisdaten!Q$13:Q$33)</f>
        <v>812</v>
      </c>
    </row>
    <row r="61" spans="1:16" s="46" customFormat="1" ht="15" customHeight="1" x14ac:dyDescent="0.2">
      <c r="A61" s="7"/>
      <c r="B61" s="7"/>
      <c r="C61" s="48">
        <f t="shared" si="0"/>
        <v>76.994999999999962</v>
      </c>
      <c r="D61" s="59">
        <f>LOOKUP(C61,Basisdaten!$D$13:$D$33,Basisdaten!B$13:B$33)</f>
        <v>1021</v>
      </c>
      <c r="E61" s="47">
        <f>LOOKUP($C61,Basisdaten!$D$13:$D$33,Basisdaten!C$13:C$33)</f>
        <v>34.700000000000003</v>
      </c>
      <c r="F61" s="52"/>
      <c r="H61" s="83">
        <v>56</v>
      </c>
      <c r="I61" s="48">
        <f t="shared" si="1"/>
        <v>76.994999999999962</v>
      </c>
      <c r="J61" s="59">
        <f>LOOKUP(I61,Basisdaten!$D$13:$D$33,Basisdaten!M$13:M$33)</f>
        <v>1021</v>
      </c>
      <c r="L61" s="48">
        <f t="shared" si="2"/>
        <v>71.024999999999963</v>
      </c>
      <c r="M61" s="59">
        <f>LOOKUP(L61,Basisdaten!$D$13:$D$33,Basisdaten!O$13:O$33)</f>
        <v>923</v>
      </c>
      <c r="O61" s="48">
        <f t="shared" si="3"/>
        <v>64.806999999999988</v>
      </c>
      <c r="P61" s="59">
        <f>LOOKUP(O61,Basisdaten!$D$13:$D$33,Basisdaten!Q$13:Q$33)</f>
        <v>812</v>
      </c>
    </row>
    <row r="62" spans="1:16" s="46" customFormat="1" ht="15" customHeight="1" x14ac:dyDescent="0.2">
      <c r="A62" s="7"/>
      <c r="B62" s="7"/>
      <c r="C62" s="48">
        <f t="shared" si="0"/>
        <v>78.015999999999963</v>
      </c>
      <c r="D62" s="59">
        <f>LOOKUP(C62,Basisdaten!$D$13:$D$33,Basisdaten!B$13:B$33)</f>
        <v>1021</v>
      </c>
      <c r="E62" s="47">
        <f>LOOKUP($C62,Basisdaten!$D$13:$D$33,Basisdaten!C$13:C$33)</f>
        <v>34.700000000000003</v>
      </c>
      <c r="F62" s="52"/>
      <c r="H62" s="83">
        <v>57</v>
      </c>
      <c r="I62" s="48">
        <f t="shared" si="1"/>
        <v>78.015999999999963</v>
      </c>
      <c r="J62" s="59">
        <f>LOOKUP(I62,Basisdaten!$D$13:$D$33,Basisdaten!M$13:M$33)</f>
        <v>1021</v>
      </c>
      <c r="L62" s="48">
        <f t="shared" si="2"/>
        <v>71.947999999999965</v>
      </c>
      <c r="M62" s="59">
        <f>LOOKUP(L62,Basisdaten!$D$13:$D$33,Basisdaten!O$13:O$33)</f>
        <v>923</v>
      </c>
      <c r="O62" s="48">
        <f t="shared" si="3"/>
        <v>65.618999999999986</v>
      </c>
      <c r="P62" s="59">
        <f>LOOKUP(O62,Basisdaten!$D$13:$D$33,Basisdaten!Q$13:Q$33)</f>
        <v>820</v>
      </c>
    </row>
    <row r="63" spans="1:16" s="46" customFormat="1" ht="15" customHeight="1" x14ac:dyDescent="0.2">
      <c r="A63" s="7"/>
      <c r="B63" s="7"/>
      <c r="C63" s="48">
        <f t="shared" si="0"/>
        <v>79.036999999999964</v>
      </c>
      <c r="D63" s="59">
        <f>LOOKUP(C63,Basisdaten!$D$13:$D$33,Basisdaten!B$13:B$33)</f>
        <v>1021</v>
      </c>
      <c r="E63" s="47">
        <f>LOOKUP($C63,Basisdaten!$D$13:$D$33,Basisdaten!C$13:C$33)</f>
        <v>34.700000000000003</v>
      </c>
      <c r="F63" s="52"/>
      <c r="H63" s="83">
        <v>58</v>
      </c>
      <c r="I63" s="48">
        <f t="shared" si="1"/>
        <v>79.036999999999964</v>
      </c>
      <c r="J63" s="59">
        <f>LOOKUP(I63,Basisdaten!$D$13:$D$33,Basisdaten!M$13:M$33)</f>
        <v>1021</v>
      </c>
      <c r="L63" s="48">
        <f t="shared" si="2"/>
        <v>72.870999999999967</v>
      </c>
      <c r="M63" s="59">
        <f>LOOKUP(L63,Basisdaten!$D$13:$D$33,Basisdaten!O$13:O$33)</f>
        <v>923</v>
      </c>
      <c r="O63" s="48">
        <f t="shared" si="3"/>
        <v>66.438999999999979</v>
      </c>
      <c r="P63" s="59">
        <f>LOOKUP(O63,Basisdaten!$D$13:$D$33,Basisdaten!Q$13:Q$33)</f>
        <v>820</v>
      </c>
    </row>
    <row r="64" spans="1:16" s="46" customFormat="1" ht="15" customHeight="1" x14ac:dyDescent="0.2">
      <c r="A64" s="7"/>
      <c r="B64" s="7"/>
      <c r="C64" s="48">
        <f t="shared" si="0"/>
        <v>80.057999999999964</v>
      </c>
      <c r="D64" s="59">
        <f>LOOKUP(C64,Basisdaten!$D$13:$D$33,Basisdaten!B$13:B$33)</f>
        <v>1014</v>
      </c>
      <c r="E64" s="47">
        <f>LOOKUP($C64,Basisdaten!$D$13:$D$33,Basisdaten!C$13:C$33)</f>
        <v>35.6</v>
      </c>
      <c r="F64" s="52"/>
      <c r="H64" s="83">
        <v>59</v>
      </c>
      <c r="I64" s="48">
        <f t="shared" si="1"/>
        <v>80.057999999999964</v>
      </c>
      <c r="J64" s="59">
        <f>LOOKUP(I64,Basisdaten!$D$13:$D$33,Basisdaten!M$13:M$33)</f>
        <v>1014</v>
      </c>
      <c r="L64" s="48">
        <f t="shared" si="2"/>
        <v>73.793999999999969</v>
      </c>
      <c r="M64" s="59">
        <f>LOOKUP(L64,Basisdaten!$D$13:$D$33,Basisdaten!O$13:O$33)</f>
        <v>923</v>
      </c>
      <c r="O64" s="48">
        <f t="shared" si="3"/>
        <v>67.258999999999972</v>
      </c>
      <c r="P64" s="59">
        <f>LOOKUP(O64,Basisdaten!$D$13:$D$33,Basisdaten!Q$13:Q$33)</f>
        <v>820</v>
      </c>
    </row>
    <row r="65" spans="1:16" s="46" customFormat="1" ht="15" customHeight="1" x14ac:dyDescent="0.2">
      <c r="A65" s="7"/>
      <c r="B65" s="7"/>
      <c r="C65" s="48">
        <f t="shared" si="0"/>
        <v>81.07199999999996</v>
      </c>
      <c r="D65" s="59">
        <f>LOOKUP(C65,Basisdaten!$D$13:$D$33,Basisdaten!B$13:B$33)</f>
        <v>1014</v>
      </c>
      <c r="E65" s="47">
        <f>LOOKUP($C65,Basisdaten!$D$13:$D$33,Basisdaten!C$13:C$33)</f>
        <v>35.6</v>
      </c>
      <c r="F65" s="52"/>
      <c r="H65" s="83">
        <v>60</v>
      </c>
      <c r="I65" s="48">
        <f t="shared" si="1"/>
        <v>81.07199999999996</v>
      </c>
      <c r="J65" s="59">
        <f>LOOKUP(I65,Basisdaten!$D$13:$D$33,Basisdaten!M$13:M$33)</f>
        <v>1014</v>
      </c>
      <c r="L65" s="48">
        <f t="shared" si="2"/>
        <v>74.71699999999997</v>
      </c>
      <c r="M65" s="59">
        <f>LOOKUP(L65,Basisdaten!$D$13:$D$33,Basisdaten!O$13:O$33)</f>
        <v>923</v>
      </c>
      <c r="O65" s="48">
        <f t="shared" si="3"/>
        <v>68.078999999999965</v>
      </c>
      <c r="P65" s="59">
        <f>LOOKUP(O65,Basisdaten!$D$13:$D$33,Basisdaten!Q$13:Q$33)</f>
        <v>820</v>
      </c>
    </row>
    <row r="66" spans="1:16" s="46" customFormat="1" ht="15" customHeight="1" x14ac:dyDescent="0.2">
      <c r="A66" s="7"/>
      <c r="B66" s="7"/>
      <c r="C66" s="48">
        <f t="shared" si="0"/>
        <v>82.085999999999956</v>
      </c>
      <c r="D66" s="59">
        <f>LOOKUP(C66,Basisdaten!$D$13:$D$33,Basisdaten!B$13:B$33)</f>
        <v>1014</v>
      </c>
      <c r="E66" s="47">
        <f>LOOKUP($C66,Basisdaten!$D$13:$D$33,Basisdaten!C$13:C$33)</f>
        <v>35.6</v>
      </c>
      <c r="F66" s="52"/>
      <c r="H66" s="83">
        <v>61</v>
      </c>
      <c r="I66" s="48">
        <f t="shared" si="1"/>
        <v>82.085999999999956</v>
      </c>
      <c r="J66" s="59">
        <f>LOOKUP(I66,Basisdaten!$D$13:$D$33,Basisdaten!M$13:M$33)</f>
        <v>1014</v>
      </c>
      <c r="L66" s="48">
        <f t="shared" si="2"/>
        <v>75.639999999999972</v>
      </c>
      <c r="M66" s="59">
        <f>LOOKUP(L66,Basisdaten!$D$13:$D$33,Basisdaten!O$13:O$33)</f>
        <v>921</v>
      </c>
      <c r="O66" s="48">
        <f t="shared" si="3"/>
        <v>68.898999999999958</v>
      </c>
      <c r="P66" s="59">
        <f>LOOKUP(O66,Basisdaten!$D$13:$D$33,Basisdaten!Q$13:Q$33)</f>
        <v>820</v>
      </c>
    </row>
    <row r="67" spans="1:16" s="46" customFormat="1" ht="15" customHeight="1" x14ac:dyDescent="0.2">
      <c r="A67" s="7"/>
      <c r="B67" s="7"/>
      <c r="C67" s="48">
        <f t="shared" si="0"/>
        <v>83.099999999999952</v>
      </c>
      <c r="D67" s="59">
        <f>LOOKUP(C67,Basisdaten!$D$13:$D$33,Basisdaten!B$13:B$33)</f>
        <v>1014</v>
      </c>
      <c r="E67" s="47">
        <f>LOOKUP($C67,Basisdaten!$D$13:$D$33,Basisdaten!C$13:C$33)</f>
        <v>35.6</v>
      </c>
      <c r="F67" s="52"/>
      <c r="H67" s="83">
        <v>62</v>
      </c>
      <c r="I67" s="48">
        <f t="shared" si="1"/>
        <v>83.099999999999952</v>
      </c>
      <c r="J67" s="59">
        <f>LOOKUP(I67,Basisdaten!$D$13:$D$33,Basisdaten!M$13:M$33)</f>
        <v>1014</v>
      </c>
      <c r="L67" s="48">
        <f t="shared" si="2"/>
        <v>76.560999999999979</v>
      </c>
      <c r="M67" s="59">
        <f>LOOKUP(L67,Basisdaten!$D$13:$D$33,Basisdaten!O$13:O$33)</f>
        <v>921</v>
      </c>
      <c r="O67" s="48">
        <f t="shared" si="3"/>
        <v>69.718999999999951</v>
      </c>
      <c r="P67" s="59">
        <f>LOOKUP(O67,Basisdaten!$D$13:$D$33,Basisdaten!Q$13:Q$33)</f>
        <v>820</v>
      </c>
    </row>
    <row r="68" spans="1:16" s="46" customFormat="1" ht="15" customHeight="1" x14ac:dyDescent="0.2">
      <c r="A68" s="7"/>
      <c r="B68" s="7"/>
      <c r="C68" s="48">
        <f t="shared" si="0"/>
        <v>84.113999999999947</v>
      </c>
      <c r="D68" s="59">
        <f>LOOKUP(C68,Basisdaten!$D$13:$D$33,Basisdaten!B$13:B$33)</f>
        <v>1014</v>
      </c>
      <c r="E68" s="47">
        <f>LOOKUP($C68,Basisdaten!$D$13:$D$33,Basisdaten!C$13:C$33)</f>
        <v>35.6</v>
      </c>
      <c r="F68" s="52"/>
      <c r="H68" s="83">
        <v>63</v>
      </c>
      <c r="I68" s="48">
        <f t="shared" si="1"/>
        <v>84.113999999999947</v>
      </c>
      <c r="J68" s="59">
        <f>LOOKUP(I68,Basisdaten!$D$13:$D$33,Basisdaten!M$13:M$33)</f>
        <v>1014</v>
      </c>
      <c r="L68" s="48">
        <f t="shared" si="2"/>
        <v>77.481999999999985</v>
      </c>
      <c r="M68" s="59">
        <f>LOOKUP(L68,Basisdaten!$D$13:$D$33,Basisdaten!O$13:O$33)</f>
        <v>921</v>
      </c>
      <c r="O68" s="48">
        <f t="shared" si="3"/>
        <v>70.538999999999945</v>
      </c>
      <c r="P68" s="59">
        <f>LOOKUP(O68,Basisdaten!$D$13:$D$33,Basisdaten!Q$13:Q$33)</f>
        <v>823</v>
      </c>
    </row>
    <row r="69" spans="1:16" s="46" customFormat="1" ht="15" customHeight="1" x14ac:dyDescent="0.2">
      <c r="A69" s="7"/>
      <c r="B69" s="7"/>
      <c r="C69" s="48">
        <f t="shared" si="0"/>
        <v>85.127999999999943</v>
      </c>
      <c r="D69" s="59">
        <f>LOOKUP(C69,Basisdaten!$D$13:$D$33,Basisdaten!B$13:B$33)</f>
        <v>1002</v>
      </c>
      <c r="E69" s="47">
        <f>LOOKUP($C69,Basisdaten!$D$13:$D$33,Basisdaten!C$13:C$33)</f>
        <v>36.299999999999997</v>
      </c>
      <c r="F69" s="52"/>
      <c r="H69" s="83">
        <v>64</v>
      </c>
      <c r="I69" s="48">
        <f t="shared" si="1"/>
        <v>85.127999999999943</v>
      </c>
      <c r="J69" s="59">
        <f>LOOKUP(I69,Basisdaten!$D$13:$D$33,Basisdaten!M$13:M$33)</f>
        <v>1002</v>
      </c>
      <c r="L69" s="48">
        <f t="shared" si="2"/>
        <v>78.402999999999992</v>
      </c>
      <c r="M69" s="59">
        <f>LOOKUP(L69,Basisdaten!$D$13:$D$33,Basisdaten!O$13:O$33)</f>
        <v>921</v>
      </c>
      <c r="O69" s="48">
        <f t="shared" si="3"/>
        <v>71.361999999999938</v>
      </c>
      <c r="P69" s="59">
        <f>LOOKUP(O69,Basisdaten!$D$13:$D$33,Basisdaten!Q$13:Q$33)</f>
        <v>823</v>
      </c>
    </row>
    <row r="70" spans="1:16" s="46" customFormat="1" ht="15" customHeight="1" x14ac:dyDescent="0.2">
      <c r="A70" s="7"/>
      <c r="B70" s="7"/>
      <c r="C70" s="48">
        <f t="shared" si="0"/>
        <v>86.129999999999939</v>
      </c>
      <c r="D70" s="59">
        <f>LOOKUP(C70,Basisdaten!$D$13:$D$33,Basisdaten!B$13:B$33)</f>
        <v>1002</v>
      </c>
      <c r="E70" s="47">
        <f>LOOKUP($C70,Basisdaten!$D$13:$D$33,Basisdaten!C$13:C$33)</f>
        <v>36.299999999999997</v>
      </c>
      <c r="F70" s="52"/>
      <c r="H70" s="83">
        <v>65</v>
      </c>
      <c r="I70" s="48">
        <f t="shared" si="1"/>
        <v>86.129999999999939</v>
      </c>
      <c r="J70" s="59">
        <f>LOOKUP(I70,Basisdaten!$D$13:$D$33,Basisdaten!M$13:M$33)</f>
        <v>1002</v>
      </c>
      <c r="L70" s="48">
        <f t="shared" si="2"/>
        <v>79.323999999999998</v>
      </c>
      <c r="M70" s="59">
        <f>LOOKUP(L70,Basisdaten!$D$13:$D$33,Basisdaten!O$13:O$33)</f>
        <v>921</v>
      </c>
      <c r="O70" s="48">
        <f t="shared" si="3"/>
        <v>72.184999999999931</v>
      </c>
      <c r="P70" s="59">
        <f>LOOKUP(O70,Basisdaten!$D$13:$D$33,Basisdaten!Q$13:Q$33)</f>
        <v>823</v>
      </c>
    </row>
    <row r="71" spans="1:16" s="46" customFormat="1" ht="15" customHeight="1" x14ac:dyDescent="0.2">
      <c r="A71" s="7"/>
      <c r="B71" s="7"/>
      <c r="C71" s="48">
        <f t="shared" si="0"/>
        <v>87.131999999999934</v>
      </c>
      <c r="D71" s="59">
        <f>LOOKUP(C71,Basisdaten!$D$13:$D$33,Basisdaten!B$13:B$33)</f>
        <v>1002</v>
      </c>
      <c r="E71" s="47">
        <f>LOOKUP($C71,Basisdaten!$D$13:$D$33,Basisdaten!C$13:C$33)</f>
        <v>36.299999999999997</v>
      </c>
      <c r="F71" s="52"/>
      <c r="H71" s="83">
        <v>66</v>
      </c>
      <c r="I71" s="48">
        <f t="shared" si="1"/>
        <v>87.131999999999934</v>
      </c>
      <c r="J71" s="59">
        <f>LOOKUP(I71,Basisdaten!$D$13:$D$33,Basisdaten!M$13:M$33)</f>
        <v>1002</v>
      </c>
      <c r="L71" s="48">
        <f t="shared" si="2"/>
        <v>80.245000000000005</v>
      </c>
      <c r="M71" s="59">
        <f>LOOKUP(L71,Basisdaten!$D$13:$D$33,Basisdaten!O$13:O$33)</f>
        <v>914</v>
      </c>
      <c r="O71" s="48">
        <f t="shared" si="3"/>
        <v>73.007999999999925</v>
      </c>
      <c r="P71" s="59">
        <f>LOOKUP(O71,Basisdaten!$D$13:$D$33,Basisdaten!Q$13:Q$33)</f>
        <v>823</v>
      </c>
    </row>
    <row r="72" spans="1:16" s="46" customFormat="1" ht="15" customHeight="1" x14ac:dyDescent="0.2">
      <c r="A72" s="7"/>
      <c r="B72" s="7"/>
      <c r="C72" s="48">
        <f t="shared" ref="C72:C122" si="4">C71+D71/1000</f>
        <v>88.133999999999929</v>
      </c>
      <c r="D72" s="59">
        <f>LOOKUP(C72,Basisdaten!$D$13:$D$33,Basisdaten!B$13:B$33)</f>
        <v>1002</v>
      </c>
      <c r="E72" s="47">
        <f>LOOKUP($C72,Basisdaten!$D$13:$D$33,Basisdaten!C$13:C$33)</f>
        <v>36.299999999999997</v>
      </c>
      <c r="F72" s="52"/>
      <c r="H72" s="83">
        <v>67</v>
      </c>
      <c r="I72" s="48">
        <f t="shared" ref="I72:I122" si="5">I71+J71/1000</f>
        <v>88.133999999999929</v>
      </c>
      <c r="J72" s="59">
        <f>LOOKUP(I72,Basisdaten!$D$13:$D$33,Basisdaten!M$13:M$33)</f>
        <v>1002</v>
      </c>
      <c r="L72" s="48">
        <f t="shared" ref="L72:L122" si="6">L71+M71/1000</f>
        <v>81.159000000000006</v>
      </c>
      <c r="M72" s="59">
        <f>LOOKUP(L72,Basisdaten!$D$13:$D$33,Basisdaten!O$13:O$33)</f>
        <v>914</v>
      </c>
      <c r="O72" s="48">
        <f t="shared" ref="O72:O122" si="7">O71+P71/1000</f>
        <v>73.830999999999918</v>
      </c>
      <c r="P72" s="59">
        <f>LOOKUP(O72,Basisdaten!$D$13:$D$33,Basisdaten!Q$13:Q$33)</f>
        <v>823</v>
      </c>
    </row>
    <row r="73" spans="1:16" s="46" customFormat="1" ht="15" customHeight="1" x14ac:dyDescent="0.2">
      <c r="A73" s="7"/>
      <c r="B73" s="7"/>
      <c r="C73" s="48">
        <f t="shared" si="4"/>
        <v>89.135999999999925</v>
      </c>
      <c r="D73" s="59">
        <f>LOOKUP(C73,Basisdaten!$D$13:$D$33,Basisdaten!B$13:B$33)</f>
        <v>1002</v>
      </c>
      <c r="E73" s="47">
        <f>LOOKUP($C73,Basisdaten!$D$13:$D$33,Basisdaten!C$13:C$33)</f>
        <v>36.299999999999997</v>
      </c>
      <c r="F73" s="52"/>
      <c r="H73" s="83">
        <v>68</v>
      </c>
      <c r="I73" s="48">
        <f t="shared" si="5"/>
        <v>89.135999999999925</v>
      </c>
      <c r="J73" s="59">
        <f>LOOKUP(I73,Basisdaten!$D$13:$D$33,Basisdaten!M$13:M$33)</f>
        <v>1002</v>
      </c>
      <c r="L73" s="48">
        <f t="shared" si="6"/>
        <v>82.073000000000008</v>
      </c>
      <c r="M73" s="59">
        <f>LOOKUP(L73,Basisdaten!$D$13:$D$33,Basisdaten!O$13:O$33)</f>
        <v>914</v>
      </c>
      <c r="O73" s="48">
        <f t="shared" si="7"/>
        <v>74.653999999999911</v>
      </c>
      <c r="P73" s="59">
        <f>LOOKUP(O73,Basisdaten!$D$13:$D$33,Basisdaten!Q$13:Q$33)</f>
        <v>823</v>
      </c>
    </row>
    <row r="74" spans="1:16" s="46" customFormat="1" ht="15" customHeight="1" x14ac:dyDescent="0.2">
      <c r="A74" s="7"/>
      <c r="B74" s="7"/>
      <c r="C74" s="48">
        <f t="shared" si="4"/>
        <v>90.13799999999992</v>
      </c>
      <c r="D74" s="59">
        <f>LOOKUP(C74,Basisdaten!$D$13:$D$33,Basisdaten!B$13:B$33)</f>
        <v>985</v>
      </c>
      <c r="E74" s="47">
        <f>LOOKUP($C74,Basisdaten!$D$13:$D$33,Basisdaten!C$13:C$33)</f>
        <v>36.9</v>
      </c>
      <c r="F74" s="52"/>
      <c r="H74" s="83">
        <v>69</v>
      </c>
      <c r="I74" s="48">
        <f t="shared" si="5"/>
        <v>90.13799999999992</v>
      </c>
      <c r="J74" s="59">
        <f>LOOKUP(I74,Basisdaten!$D$13:$D$33,Basisdaten!M$13:M$33)</f>
        <v>985</v>
      </c>
      <c r="L74" s="48">
        <f t="shared" si="6"/>
        <v>82.987000000000009</v>
      </c>
      <c r="M74" s="59">
        <f>LOOKUP(L74,Basisdaten!$D$13:$D$33,Basisdaten!O$13:O$33)</f>
        <v>914</v>
      </c>
      <c r="O74" s="48">
        <f t="shared" si="7"/>
        <v>75.476999999999904</v>
      </c>
      <c r="P74" s="59">
        <f>LOOKUP(O74,Basisdaten!$D$13:$D$33,Basisdaten!Q$13:Q$33)</f>
        <v>821</v>
      </c>
    </row>
    <row r="75" spans="1:16" s="46" customFormat="1" ht="15" customHeight="1" x14ac:dyDescent="0.2">
      <c r="A75" s="7"/>
      <c r="B75" s="7"/>
      <c r="C75" s="48">
        <f t="shared" si="4"/>
        <v>91.122999999999919</v>
      </c>
      <c r="D75" s="59">
        <f>LOOKUP(C75,Basisdaten!$D$13:$D$33,Basisdaten!B$13:B$33)</f>
        <v>985</v>
      </c>
      <c r="E75" s="47">
        <f>LOOKUP($C75,Basisdaten!$D$13:$D$33,Basisdaten!C$13:C$33)</f>
        <v>36.9</v>
      </c>
      <c r="F75" s="52"/>
      <c r="H75" s="83">
        <v>70</v>
      </c>
      <c r="I75" s="48">
        <f t="shared" si="5"/>
        <v>91.122999999999919</v>
      </c>
      <c r="J75" s="59">
        <f>LOOKUP(I75,Basisdaten!$D$13:$D$33,Basisdaten!M$13:M$33)</f>
        <v>985</v>
      </c>
      <c r="L75" s="48">
        <f t="shared" si="6"/>
        <v>83.90100000000001</v>
      </c>
      <c r="M75" s="59">
        <f>LOOKUP(L75,Basisdaten!$D$13:$D$33,Basisdaten!O$13:O$33)</f>
        <v>914</v>
      </c>
      <c r="O75" s="48">
        <f t="shared" si="7"/>
        <v>76.297999999999902</v>
      </c>
      <c r="P75" s="59">
        <f>LOOKUP(O75,Basisdaten!$D$13:$D$33,Basisdaten!Q$13:Q$33)</f>
        <v>821</v>
      </c>
    </row>
    <row r="76" spans="1:16" s="46" customFormat="1" ht="15" customHeight="1" x14ac:dyDescent="0.2">
      <c r="A76" s="7"/>
      <c r="B76" s="7"/>
      <c r="C76" s="48">
        <f t="shared" si="4"/>
        <v>92.107999999999919</v>
      </c>
      <c r="D76" s="59">
        <f>LOOKUP(C76,Basisdaten!$D$13:$D$33,Basisdaten!B$13:B$33)</f>
        <v>985</v>
      </c>
      <c r="E76" s="47">
        <f>LOOKUP($C76,Basisdaten!$D$13:$D$33,Basisdaten!C$13:C$33)</f>
        <v>36.9</v>
      </c>
      <c r="F76" s="52"/>
      <c r="H76" s="83">
        <v>71</v>
      </c>
      <c r="I76" s="48">
        <f t="shared" si="5"/>
        <v>92.107999999999919</v>
      </c>
      <c r="J76" s="59">
        <f>LOOKUP(I76,Basisdaten!$D$13:$D$33,Basisdaten!M$13:M$33)</f>
        <v>985</v>
      </c>
      <c r="L76" s="48">
        <f t="shared" si="6"/>
        <v>84.815000000000012</v>
      </c>
      <c r="M76" s="59">
        <f>LOOKUP(L76,Basisdaten!$D$13:$D$33,Basisdaten!O$13:O$33)</f>
        <v>914</v>
      </c>
      <c r="O76" s="48">
        <f t="shared" si="7"/>
        <v>77.1189999999999</v>
      </c>
      <c r="P76" s="59">
        <f>LOOKUP(O76,Basisdaten!$D$13:$D$33,Basisdaten!Q$13:Q$33)</f>
        <v>821</v>
      </c>
    </row>
    <row r="77" spans="1:16" s="46" customFormat="1" ht="15" customHeight="1" x14ac:dyDescent="0.2">
      <c r="A77" s="7"/>
      <c r="B77" s="7"/>
      <c r="C77" s="48">
        <f t="shared" si="4"/>
        <v>93.092999999999918</v>
      </c>
      <c r="D77" s="59">
        <f>LOOKUP(C77,Basisdaten!$D$13:$D$33,Basisdaten!B$13:B$33)</f>
        <v>985</v>
      </c>
      <c r="E77" s="47">
        <f>LOOKUP($C77,Basisdaten!$D$13:$D$33,Basisdaten!C$13:C$33)</f>
        <v>36.9</v>
      </c>
      <c r="F77" s="52"/>
      <c r="H77" s="83">
        <v>72</v>
      </c>
      <c r="I77" s="48">
        <f t="shared" si="5"/>
        <v>93.092999999999918</v>
      </c>
      <c r="J77" s="59">
        <f>LOOKUP(I77,Basisdaten!$D$13:$D$33,Basisdaten!M$13:M$33)</f>
        <v>985</v>
      </c>
      <c r="L77" s="48">
        <f t="shared" si="6"/>
        <v>85.729000000000013</v>
      </c>
      <c r="M77" s="59">
        <f>LOOKUP(L77,Basisdaten!$D$13:$D$33,Basisdaten!O$13:O$33)</f>
        <v>902</v>
      </c>
      <c r="O77" s="48">
        <f t="shared" si="7"/>
        <v>77.939999999999898</v>
      </c>
      <c r="P77" s="59">
        <f>LOOKUP(O77,Basisdaten!$D$13:$D$33,Basisdaten!Q$13:Q$33)</f>
        <v>821</v>
      </c>
    </row>
    <row r="78" spans="1:16" s="46" customFormat="1" ht="15" customHeight="1" x14ac:dyDescent="0.2">
      <c r="A78" s="7"/>
      <c r="B78" s="7"/>
      <c r="C78" s="48">
        <f t="shared" si="4"/>
        <v>94.077999999999918</v>
      </c>
      <c r="D78" s="59">
        <f>LOOKUP(C78,Basisdaten!$D$13:$D$33,Basisdaten!B$13:B$33)</f>
        <v>985</v>
      </c>
      <c r="E78" s="47">
        <f>LOOKUP($C78,Basisdaten!$D$13:$D$33,Basisdaten!C$13:C$33)</f>
        <v>36.9</v>
      </c>
      <c r="F78" s="52"/>
      <c r="H78" s="83">
        <v>73</v>
      </c>
      <c r="I78" s="48">
        <f t="shared" si="5"/>
        <v>94.077999999999918</v>
      </c>
      <c r="J78" s="59">
        <f>LOOKUP(I78,Basisdaten!$D$13:$D$33,Basisdaten!M$13:M$33)</f>
        <v>985</v>
      </c>
      <c r="L78" s="48">
        <f t="shared" si="6"/>
        <v>86.631000000000014</v>
      </c>
      <c r="M78" s="59">
        <f>LOOKUP(L78,Basisdaten!$D$13:$D$33,Basisdaten!O$13:O$33)</f>
        <v>902</v>
      </c>
      <c r="O78" s="48">
        <f t="shared" si="7"/>
        <v>78.760999999999896</v>
      </c>
      <c r="P78" s="59">
        <f>LOOKUP(O78,Basisdaten!$D$13:$D$33,Basisdaten!Q$13:Q$33)</f>
        <v>821</v>
      </c>
    </row>
    <row r="79" spans="1:16" s="46" customFormat="1" ht="15" customHeight="1" x14ac:dyDescent="0.2">
      <c r="A79" s="7"/>
      <c r="B79" s="7"/>
      <c r="C79" s="48">
        <f t="shared" si="4"/>
        <v>95.062999999999917</v>
      </c>
      <c r="D79" s="59">
        <f>LOOKUP(C79,Basisdaten!$D$13:$D$33,Basisdaten!B$13:B$33)</f>
        <v>962</v>
      </c>
      <c r="E79" s="47">
        <f>LOOKUP($C79,Basisdaten!$D$13:$D$33,Basisdaten!C$13:C$33)</f>
        <v>37.200000000000003</v>
      </c>
      <c r="F79" s="52"/>
      <c r="H79" s="83">
        <v>74</v>
      </c>
      <c r="I79" s="48">
        <f t="shared" si="5"/>
        <v>95.062999999999917</v>
      </c>
      <c r="J79" s="59">
        <f>LOOKUP(I79,Basisdaten!$D$13:$D$33,Basisdaten!M$13:M$33)</f>
        <v>962</v>
      </c>
      <c r="L79" s="48">
        <f t="shared" si="6"/>
        <v>87.533000000000015</v>
      </c>
      <c r="M79" s="59">
        <f>LOOKUP(L79,Basisdaten!$D$13:$D$33,Basisdaten!O$13:O$33)</f>
        <v>902</v>
      </c>
      <c r="O79" s="48">
        <f t="shared" si="7"/>
        <v>79.581999999999894</v>
      </c>
      <c r="P79" s="59">
        <f>LOOKUP(O79,Basisdaten!$D$13:$D$33,Basisdaten!Q$13:Q$33)</f>
        <v>821</v>
      </c>
    </row>
    <row r="80" spans="1:16" s="46" customFormat="1" ht="15" customHeight="1" x14ac:dyDescent="0.2">
      <c r="A80" s="7"/>
      <c r="B80" s="7"/>
      <c r="C80" s="48">
        <f t="shared" si="4"/>
        <v>96.02499999999992</v>
      </c>
      <c r="D80" s="59">
        <f>LOOKUP(C80,Basisdaten!$D$13:$D$33,Basisdaten!B$13:B$33)</f>
        <v>962</v>
      </c>
      <c r="E80" s="47">
        <f>LOOKUP($C80,Basisdaten!$D$13:$D$33,Basisdaten!C$13:C$33)</f>
        <v>37.200000000000003</v>
      </c>
      <c r="F80" s="52"/>
      <c r="H80" s="83">
        <v>75</v>
      </c>
      <c r="I80" s="48">
        <f t="shared" si="5"/>
        <v>96.02499999999992</v>
      </c>
      <c r="J80" s="59">
        <f>LOOKUP(I80,Basisdaten!$D$13:$D$33,Basisdaten!M$13:M$33)</f>
        <v>962</v>
      </c>
      <c r="L80" s="48">
        <f t="shared" si="6"/>
        <v>88.435000000000016</v>
      </c>
      <c r="M80" s="59">
        <f>LOOKUP(L80,Basisdaten!$D$13:$D$33,Basisdaten!O$13:O$33)</f>
        <v>902</v>
      </c>
      <c r="O80" s="48">
        <f t="shared" si="7"/>
        <v>80.402999999999892</v>
      </c>
      <c r="P80" s="59">
        <f>LOOKUP(O80,Basisdaten!$D$13:$D$33,Basisdaten!Q$13:Q$33)</f>
        <v>814</v>
      </c>
    </row>
    <row r="81" spans="1:16" s="46" customFormat="1" ht="15" customHeight="1" x14ac:dyDescent="0.2">
      <c r="A81" s="7"/>
      <c r="B81" s="7"/>
      <c r="C81" s="48">
        <f t="shared" si="4"/>
        <v>96.986999999999924</v>
      </c>
      <c r="D81" s="59">
        <f>LOOKUP(C81,Basisdaten!$D$13:$D$33,Basisdaten!B$13:B$33)</f>
        <v>962</v>
      </c>
      <c r="E81" s="47">
        <f>LOOKUP($C81,Basisdaten!$D$13:$D$33,Basisdaten!C$13:C$33)</f>
        <v>37.200000000000003</v>
      </c>
      <c r="F81" s="52"/>
      <c r="H81" s="83">
        <v>76</v>
      </c>
      <c r="I81" s="48">
        <f t="shared" si="5"/>
        <v>96.986999999999924</v>
      </c>
      <c r="J81" s="59">
        <f>LOOKUP(I81,Basisdaten!$D$13:$D$33,Basisdaten!M$13:M$33)</f>
        <v>962</v>
      </c>
      <c r="L81" s="48">
        <f t="shared" si="6"/>
        <v>89.337000000000018</v>
      </c>
      <c r="M81" s="59">
        <f>LOOKUP(L81,Basisdaten!$D$13:$D$33,Basisdaten!O$13:O$33)</f>
        <v>902</v>
      </c>
      <c r="O81" s="48">
        <f t="shared" si="7"/>
        <v>81.216999999999885</v>
      </c>
      <c r="P81" s="59">
        <f>LOOKUP(O81,Basisdaten!$D$13:$D$33,Basisdaten!Q$13:Q$33)</f>
        <v>814</v>
      </c>
    </row>
    <row r="82" spans="1:16" s="46" customFormat="1" ht="15" customHeight="1" x14ac:dyDescent="0.2">
      <c r="A82" s="7"/>
      <c r="B82" s="7"/>
      <c r="C82" s="48">
        <f t="shared" si="4"/>
        <v>97.948999999999927</v>
      </c>
      <c r="D82" s="59">
        <f>LOOKUP(C82,Basisdaten!$D$13:$D$33,Basisdaten!B$13:B$33)</f>
        <v>962</v>
      </c>
      <c r="E82" s="47">
        <f>LOOKUP($C82,Basisdaten!$D$13:$D$33,Basisdaten!C$13:C$33)</f>
        <v>37.200000000000003</v>
      </c>
      <c r="F82" s="52"/>
      <c r="H82" s="83">
        <v>77</v>
      </c>
      <c r="I82" s="48">
        <f t="shared" si="5"/>
        <v>97.948999999999927</v>
      </c>
      <c r="J82" s="59">
        <f>LOOKUP(I82,Basisdaten!$D$13:$D$33,Basisdaten!M$13:M$33)</f>
        <v>962</v>
      </c>
      <c r="L82" s="48">
        <f t="shared" si="6"/>
        <v>90.239000000000019</v>
      </c>
      <c r="M82" s="59">
        <f>LOOKUP(L82,Basisdaten!$D$13:$D$33,Basisdaten!O$13:O$33)</f>
        <v>885</v>
      </c>
      <c r="O82" s="48">
        <f t="shared" si="7"/>
        <v>82.030999999999878</v>
      </c>
      <c r="P82" s="59">
        <f>LOOKUP(O82,Basisdaten!$D$13:$D$33,Basisdaten!Q$13:Q$33)</f>
        <v>814</v>
      </c>
    </row>
    <row r="83" spans="1:16" s="46" customFormat="1" ht="15" customHeight="1" x14ac:dyDescent="0.2">
      <c r="A83" s="7"/>
      <c r="B83" s="7"/>
      <c r="C83" s="48">
        <f t="shared" si="4"/>
        <v>98.91099999999993</v>
      </c>
      <c r="D83" s="59">
        <f>LOOKUP(C83,Basisdaten!$D$13:$D$33,Basisdaten!B$13:B$33)</f>
        <v>962</v>
      </c>
      <c r="E83" s="47">
        <f>LOOKUP($C83,Basisdaten!$D$13:$D$33,Basisdaten!C$13:C$33)</f>
        <v>37.200000000000003</v>
      </c>
      <c r="F83" s="52"/>
      <c r="H83" s="83">
        <v>78</v>
      </c>
      <c r="I83" s="48">
        <f t="shared" si="5"/>
        <v>98.91099999999993</v>
      </c>
      <c r="J83" s="59">
        <f>LOOKUP(I83,Basisdaten!$D$13:$D$33,Basisdaten!M$13:M$33)</f>
        <v>962</v>
      </c>
      <c r="L83" s="48">
        <f t="shared" si="6"/>
        <v>91.124000000000024</v>
      </c>
      <c r="M83" s="59">
        <f>LOOKUP(L83,Basisdaten!$D$13:$D$33,Basisdaten!O$13:O$33)</f>
        <v>885</v>
      </c>
      <c r="O83" s="48">
        <f t="shared" si="7"/>
        <v>82.844999999999871</v>
      </c>
      <c r="P83" s="59">
        <f>LOOKUP(O83,Basisdaten!$D$13:$D$33,Basisdaten!Q$13:Q$33)</f>
        <v>814</v>
      </c>
    </row>
    <row r="84" spans="1:16" s="46" customFormat="1" ht="15" customHeight="1" x14ac:dyDescent="0.2">
      <c r="A84" s="7"/>
      <c r="B84" s="7"/>
      <c r="C84" s="48">
        <f t="shared" si="4"/>
        <v>99.872999999999934</v>
      </c>
      <c r="D84" s="59">
        <f>LOOKUP(C84,Basisdaten!$D$13:$D$33,Basisdaten!B$13:B$33)</f>
        <v>962</v>
      </c>
      <c r="E84" s="47">
        <f>LOOKUP($C84,Basisdaten!$D$13:$D$33,Basisdaten!C$13:C$33)</f>
        <v>37.200000000000003</v>
      </c>
      <c r="F84" s="52"/>
      <c r="H84" s="83">
        <v>79</v>
      </c>
      <c r="I84" s="48">
        <f t="shared" si="5"/>
        <v>99.872999999999934</v>
      </c>
      <c r="J84" s="59">
        <f>LOOKUP(I84,Basisdaten!$D$13:$D$33,Basisdaten!M$13:M$33)</f>
        <v>962</v>
      </c>
      <c r="L84" s="48">
        <f t="shared" si="6"/>
        <v>92.009000000000029</v>
      </c>
      <c r="M84" s="59">
        <f>LOOKUP(L84,Basisdaten!$D$13:$D$33,Basisdaten!O$13:O$33)</f>
        <v>885</v>
      </c>
      <c r="O84" s="48">
        <f t="shared" si="7"/>
        <v>83.658999999999864</v>
      </c>
      <c r="P84" s="59">
        <f>LOOKUP(O84,Basisdaten!$D$13:$D$33,Basisdaten!Q$13:Q$33)</f>
        <v>814</v>
      </c>
    </row>
    <row r="85" spans="1:16" s="46" customFormat="1" ht="15" customHeight="1" x14ac:dyDescent="0.2">
      <c r="A85" s="7"/>
      <c r="B85" s="7"/>
      <c r="C85" s="48">
        <f t="shared" si="4"/>
        <v>100.83499999999994</v>
      </c>
      <c r="D85" s="59">
        <f>LOOKUP(C85,Basisdaten!$D$13:$D$33,Basisdaten!B$13:B$33)</f>
        <v>935</v>
      </c>
      <c r="E85" s="47">
        <f>LOOKUP($C85,Basisdaten!$D$13:$D$33,Basisdaten!C$13:C$33)</f>
        <v>37.4</v>
      </c>
      <c r="F85" s="52"/>
      <c r="H85" s="83">
        <v>80</v>
      </c>
      <c r="I85" s="48">
        <f t="shared" si="5"/>
        <v>100.83499999999994</v>
      </c>
      <c r="J85" s="59">
        <f>LOOKUP(I85,Basisdaten!$D$13:$D$33,Basisdaten!M$13:M$33)</f>
        <v>935</v>
      </c>
      <c r="L85" s="48">
        <f t="shared" si="6"/>
        <v>92.894000000000034</v>
      </c>
      <c r="M85" s="59">
        <f>LOOKUP(L85,Basisdaten!$D$13:$D$33,Basisdaten!O$13:O$33)</f>
        <v>885</v>
      </c>
      <c r="O85" s="48">
        <f t="shared" si="7"/>
        <v>84.472999999999857</v>
      </c>
      <c r="P85" s="59">
        <f>LOOKUP(O85,Basisdaten!$D$13:$D$33,Basisdaten!Q$13:Q$33)</f>
        <v>814</v>
      </c>
    </row>
    <row r="86" spans="1:16" s="46" customFormat="1" ht="15" customHeight="1" x14ac:dyDescent="0.2">
      <c r="A86" s="7"/>
      <c r="B86" s="7"/>
      <c r="C86" s="48">
        <f t="shared" si="4"/>
        <v>101.76999999999994</v>
      </c>
      <c r="D86" s="59">
        <f>LOOKUP(C86,Basisdaten!$D$13:$D$33,Basisdaten!B$13:B$33)</f>
        <v>935</v>
      </c>
      <c r="E86" s="47">
        <f>LOOKUP($C86,Basisdaten!$D$13:$D$33,Basisdaten!C$13:C$33)</f>
        <v>37.4</v>
      </c>
      <c r="F86" s="52"/>
      <c r="H86" s="83">
        <v>81</v>
      </c>
      <c r="I86" s="48">
        <f t="shared" si="5"/>
        <v>101.76999999999994</v>
      </c>
      <c r="J86" s="59">
        <f>LOOKUP(I86,Basisdaten!$D$13:$D$33,Basisdaten!M$13:M$33)</f>
        <v>935</v>
      </c>
      <c r="L86" s="48">
        <f t="shared" si="6"/>
        <v>93.779000000000039</v>
      </c>
      <c r="M86" s="59">
        <f>LOOKUP(L86,Basisdaten!$D$13:$D$33,Basisdaten!O$13:O$33)</f>
        <v>885</v>
      </c>
      <c r="O86" s="48">
        <f t="shared" si="7"/>
        <v>85.28699999999985</v>
      </c>
      <c r="P86" s="59">
        <f>LOOKUP(O86,Basisdaten!$D$13:$D$33,Basisdaten!Q$13:Q$33)</f>
        <v>802</v>
      </c>
    </row>
    <row r="87" spans="1:16" s="46" customFormat="1" ht="15" customHeight="1" x14ac:dyDescent="0.2">
      <c r="A87" s="7"/>
      <c r="B87" s="7"/>
      <c r="C87" s="48">
        <f t="shared" si="4"/>
        <v>102.70499999999994</v>
      </c>
      <c r="D87" s="59">
        <f>LOOKUP(C87,Basisdaten!$D$13:$D$33,Basisdaten!B$13:B$33)</f>
        <v>935</v>
      </c>
      <c r="E87" s="47">
        <f>LOOKUP($C87,Basisdaten!$D$13:$D$33,Basisdaten!C$13:C$33)</f>
        <v>37.4</v>
      </c>
      <c r="F87" s="52"/>
      <c r="H87" s="83">
        <v>82</v>
      </c>
      <c r="I87" s="48">
        <f t="shared" si="5"/>
        <v>102.70499999999994</v>
      </c>
      <c r="J87" s="59">
        <f>LOOKUP(I87,Basisdaten!$D$13:$D$33,Basisdaten!M$13:M$33)</f>
        <v>935</v>
      </c>
      <c r="L87" s="48">
        <f t="shared" si="6"/>
        <v>94.664000000000044</v>
      </c>
      <c r="M87" s="59">
        <f>LOOKUP(L87,Basisdaten!$D$13:$D$33,Basisdaten!O$13:O$33)</f>
        <v>885</v>
      </c>
      <c r="O87" s="48">
        <f t="shared" si="7"/>
        <v>86.088999999999857</v>
      </c>
      <c r="P87" s="59">
        <f>LOOKUP(O87,Basisdaten!$D$13:$D$33,Basisdaten!Q$13:Q$33)</f>
        <v>802</v>
      </c>
    </row>
    <row r="88" spans="1:16" s="46" customFormat="1" ht="15" customHeight="1" x14ac:dyDescent="0.2">
      <c r="A88" s="7"/>
      <c r="B88" s="7"/>
      <c r="C88" s="48">
        <f t="shared" si="4"/>
        <v>103.63999999999994</v>
      </c>
      <c r="D88" s="59">
        <f>LOOKUP(C88,Basisdaten!$D$13:$D$33,Basisdaten!B$13:B$33)</f>
        <v>935</v>
      </c>
      <c r="E88" s="47">
        <f>LOOKUP($C88,Basisdaten!$D$13:$D$33,Basisdaten!C$13:C$33)</f>
        <v>37.4</v>
      </c>
      <c r="F88" s="52"/>
      <c r="H88" s="83">
        <v>83</v>
      </c>
      <c r="I88" s="48">
        <f t="shared" si="5"/>
        <v>103.63999999999994</v>
      </c>
      <c r="J88" s="59">
        <f>LOOKUP(I88,Basisdaten!$D$13:$D$33,Basisdaten!M$13:M$33)</f>
        <v>935</v>
      </c>
      <c r="L88" s="48">
        <f t="shared" si="6"/>
        <v>95.549000000000049</v>
      </c>
      <c r="M88" s="59">
        <f>LOOKUP(L88,Basisdaten!$D$13:$D$33,Basisdaten!O$13:O$33)</f>
        <v>862</v>
      </c>
      <c r="O88" s="48">
        <f t="shared" si="7"/>
        <v>86.890999999999863</v>
      </c>
      <c r="P88" s="59">
        <f>LOOKUP(O88,Basisdaten!$D$13:$D$33,Basisdaten!Q$13:Q$33)</f>
        <v>802</v>
      </c>
    </row>
    <row r="89" spans="1:16" s="46" customFormat="1" ht="15" customHeight="1" x14ac:dyDescent="0.2">
      <c r="A89" s="7"/>
      <c r="B89" s="7"/>
      <c r="C89" s="48">
        <f t="shared" si="4"/>
        <v>104.57499999999995</v>
      </c>
      <c r="D89" s="59">
        <f>LOOKUP(C89,Basisdaten!$D$13:$D$33,Basisdaten!B$13:B$33)</f>
        <v>935</v>
      </c>
      <c r="E89" s="47">
        <f>LOOKUP($C89,Basisdaten!$D$13:$D$33,Basisdaten!C$13:C$33)</f>
        <v>37.4</v>
      </c>
      <c r="F89" s="52"/>
      <c r="H89" s="83">
        <v>84</v>
      </c>
      <c r="I89" s="48">
        <f t="shared" si="5"/>
        <v>104.57499999999995</v>
      </c>
      <c r="J89" s="59">
        <f>LOOKUP(I89,Basisdaten!$D$13:$D$33,Basisdaten!M$13:M$33)</f>
        <v>935</v>
      </c>
      <c r="L89" s="48">
        <f t="shared" si="6"/>
        <v>96.411000000000044</v>
      </c>
      <c r="M89" s="59">
        <f>LOOKUP(L89,Basisdaten!$D$13:$D$33,Basisdaten!O$13:O$33)</f>
        <v>862</v>
      </c>
      <c r="O89" s="48">
        <f t="shared" si="7"/>
        <v>87.69299999999987</v>
      </c>
      <c r="P89" s="59">
        <f>LOOKUP(O89,Basisdaten!$D$13:$D$33,Basisdaten!Q$13:Q$33)</f>
        <v>802</v>
      </c>
    </row>
    <row r="90" spans="1:16" s="46" customFormat="1" ht="15" customHeight="1" x14ac:dyDescent="0.2">
      <c r="A90" s="7"/>
      <c r="B90" s="7"/>
      <c r="C90" s="48">
        <f t="shared" si="4"/>
        <v>105.50999999999995</v>
      </c>
      <c r="D90" s="59">
        <f>LOOKUP(C90,Basisdaten!$D$13:$D$33,Basisdaten!B$13:B$33)</f>
        <v>903</v>
      </c>
      <c r="E90" s="47">
        <f>LOOKUP($C90,Basisdaten!$D$13:$D$33,Basisdaten!C$13:C$33)</f>
        <v>37.700000000000003</v>
      </c>
      <c r="F90" s="52"/>
      <c r="H90" s="83">
        <v>85</v>
      </c>
      <c r="I90" s="48">
        <f t="shared" si="5"/>
        <v>105.50999999999995</v>
      </c>
      <c r="J90" s="59">
        <f>LOOKUP(I90,Basisdaten!$D$13:$D$33,Basisdaten!M$13:M$33)</f>
        <v>903</v>
      </c>
      <c r="L90" s="48">
        <f t="shared" si="6"/>
        <v>97.273000000000039</v>
      </c>
      <c r="M90" s="59">
        <f>LOOKUP(L90,Basisdaten!$D$13:$D$33,Basisdaten!O$13:O$33)</f>
        <v>862</v>
      </c>
      <c r="O90" s="48">
        <f t="shared" si="7"/>
        <v>88.494999999999877</v>
      </c>
      <c r="P90" s="59">
        <f>LOOKUP(O90,Basisdaten!$D$13:$D$33,Basisdaten!Q$13:Q$33)</f>
        <v>802</v>
      </c>
    </row>
    <row r="91" spans="1:16" s="46" customFormat="1" ht="15" customHeight="1" x14ac:dyDescent="0.2">
      <c r="A91" s="7"/>
      <c r="B91" s="7"/>
      <c r="C91" s="48">
        <f t="shared" si="4"/>
        <v>106.41299999999995</v>
      </c>
      <c r="D91" s="59">
        <f>LOOKUP(C91,Basisdaten!$D$13:$D$33,Basisdaten!B$13:B$33)</f>
        <v>903</v>
      </c>
      <c r="E91" s="47">
        <f>LOOKUP($C91,Basisdaten!$D$13:$D$33,Basisdaten!C$13:C$33)</f>
        <v>37.700000000000003</v>
      </c>
      <c r="F91" s="52"/>
      <c r="H91" s="83">
        <v>86</v>
      </c>
      <c r="I91" s="48">
        <f t="shared" si="5"/>
        <v>106.41299999999995</v>
      </c>
      <c r="J91" s="59">
        <f>LOOKUP(I91,Basisdaten!$D$13:$D$33,Basisdaten!M$13:M$33)</f>
        <v>903</v>
      </c>
      <c r="L91" s="48">
        <f t="shared" si="6"/>
        <v>98.135000000000034</v>
      </c>
      <c r="M91" s="59">
        <f>LOOKUP(L91,Basisdaten!$D$13:$D$33,Basisdaten!O$13:O$33)</f>
        <v>862</v>
      </c>
      <c r="O91" s="48">
        <f t="shared" si="7"/>
        <v>89.296999999999883</v>
      </c>
      <c r="P91" s="59">
        <f>LOOKUP(O91,Basisdaten!$D$13:$D$33,Basisdaten!Q$13:Q$33)</f>
        <v>802</v>
      </c>
    </row>
    <row r="92" spans="1:16" s="46" customFormat="1" ht="15" customHeight="1" x14ac:dyDescent="0.2">
      <c r="A92" s="7"/>
      <c r="B92" s="7"/>
      <c r="C92" s="48">
        <f t="shared" si="4"/>
        <v>107.31599999999996</v>
      </c>
      <c r="D92" s="59">
        <f>LOOKUP(C92,Basisdaten!$D$13:$D$33,Basisdaten!B$13:B$33)</f>
        <v>903</v>
      </c>
      <c r="E92" s="47">
        <f>LOOKUP($C92,Basisdaten!$D$13:$D$33,Basisdaten!C$13:C$33)</f>
        <v>37.700000000000003</v>
      </c>
      <c r="F92" s="52"/>
      <c r="H92" s="83">
        <v>87</v>
      </c>
      <c r="I92" s="48">
        <f t="shared" si="5"/>
        <v>107.31599999999996</v>
      </c>
      <c r="J92" s="59">
        <f>LOOKUP(I92,Basisdaten!$D$13:$D$33,Basisdaten!M$13:M$33)</f>
        <v>903</v>
      </c>
      <c r="L92" s="48">
        <f t="shared" si="6"/>
        <v>98.997000000000028</v>
      </c>
      <c r="M92" s="59">
        <f>LOOKUP(L92,Basisdaten!$D$13:$D$33,Basisdaten!O$13:O$33)</f>
        <v>862</v>
      </c>
      <c r="O92" s="48">
        <f t="shared" si="7"/>
        <v>90.09899999999989</v>
      </c>
      <c r="P92" s="59">
        <f>LOOKUP(O92,Basisdaten!$D$13:$D$33,Basisdaten!Q$13:Q$33)</f>
        <v>785</v>
      </c>
    </row>
    <row r="93" spans="1:16" s="46" customFormat="1" ht="15" customHeight="1" x14ac:dyDescent="0.2">
      <c r="A93" s="7"/>
      <c r="B93" s="7"/>
      <c r="C93" s="48">
        <f t="shared" si="4"/>
        <v>108.21899999999997</v>
      </c>
      <c r="D93" s="59">
        <f>LOOKUP(C93,Basisdaten!$D$13:$D$33,Basisdaten!B$13:B$33)</f>
        <v>903</v>
      </c>
      <c r="E93" s="47">
        <f>LOOKUP($C93,Basisdaten!$D$13:$D$33,Basisdaten!C$13:C$33)</f>
        <v>37.700000000000003</v>
      </c>
      <c r="F93" s="52"/>
      <c r="H93" s="83">
        <v>88</v>
      </c>
      <c r="I93" s="48">
        <f t="shared" si="5"/>
        <v>108.21899999999997</v>
      </c>
      <c r="J93" s="59">
        <f>LOOKUP(I93,Basisdaten!$D$13:$D$33,Basisdaten!M$13:M$33)</f>
        <v>903</v>
      </c>
      <c r="L93" s="48">
        <f t="shared" si="6"/>
        <v>99.859000000000023</v>
      </c>
      <c r="M93" s="59">
        <f>LOOKUP(L93,Basisdaten!$D$13:$D$33,Basisdaten!O$13:O$33)</f>
        <v>862</v>
      </c>
      <c r="O93" s="48">
        <f t="shared" si="7"/>
        <v>90.883999999999887</v>
      </c>
      <c r="P93" s="59">
        <f>LOOKUP(O93,Basisdaten!$D$13:$D$33,Basisdaten!Q$13:Q$33)</f>
        <v>785</v>
      </c>
    </row>
    <row r="94" spans="1:16" s="46" customFormat="1" ht="15" customHeight="1" x14ac:dyDescent="0.2">
      <c r="A94" s="7"/>
      <c r="B94" s="7"/>
      <c r="C94" s="48">
        <f t="shared" si="4"/>
        <v>109.12199999999997</v>
      </c>
      <c r="D94" s="59">
        <f>LOOKUP(C94,Basisdaten!$D$13:$D$33,Basisdaten!B$13:B$33)</f>
        <v>903</v>
      </c>
      <c r="E94" s="47">
        <f>LOOKUP($C94,Basisdaten!$D$13:$D$33,Basisdaten!C$13:C$33)</f>
        <v>37.700000000000003</v>
      </c>
      <c r="F94" s="52"/>
      <c r="H94" s="83">
        <v>89</v>
      </c>
      <c r="I94" s="48">
        <f t="shared" si="5"/>
        <v>109.12199999999997</v>
      </c>
      <c r="J94" s="59">
        <f>LOOKUP(I94,Basisdaten!$D$13:$D$33,Basisdaten!M$13:M$33)</f>
        <v>903</v>
      </c>
      <c r="L94" s="48">
        <f t="shared" si="6"/>
        <v>100.72100000000002</v>
      </c>
      <c r="M94" s="59">
        <f>LOOKUP(L94,Basisdaten!$D$13:$D$33,Basisdaten!O$13:O$33)</f>
        <v>835</v>
      </c>
      <c r="O94" s="48">
        <f t="shared" si="7"/>
        <v>91.668999999999883</v>
      </c>
      <c r="P94" s="59">
        <f>LOOKUP(O94,Basisdaten!$D$13:$D$33,Basisdaten!Q$13:Q$33)</f>
        <v>785</v>
      </c>
    </row>
    <row r="95" spans="1:16" s="46" customFormat="1" x14ac:dyDescent="0.2">
      <c r="C95" s="48">
        <f t="shared" si="4"/>
        <v>110.02499999999998</v>
      </c>
      <c r="D95" s="59">
        <f>LOOKUP(C95,Basisdaten!$D$13:$D$33,Basisdaten!B$13:B$33)</f>
        <v>866</v>
      </c>
      <c r="E95" s="47">
        <f>LOOKUP($C95,Basisdaten!$D$13:$D$33,Basisdaten!C$13:C$33)</f>
        <v>37.799999999999997</v>
      </c>
      <c r="F95" s="52"/>
      <c r="H95" s="83">
        <v>90</v>
      </c>
      <c r="I95" s="48">
        <f t="shared" si="5"/>
        <v>110.02499999999998</v>
      </c>
      <c r="J95" s="59">
        <f>LOOKUP(I95,Basisdaten!$D$13:$D$33,Basisdaten!M$13:M$33)</f>
        <v>866</v>
      </c>
      <c r="L95" s="48">
        <f t="shared" si="6"/>
        <v>101.55600000000001</v>
      </c>
      <c r="M95" s="59">
        <f>LOOKUP(L95,Basisdaten!$D$13:$D$33,Basisdaten!O$13:O$33)</f>
        <v>835</v>
      </c>
      <c r="O95" s="48">
        <f t="shared" si="7"/>
        <v>92.45399999999988</v>
      </c>
      <c r="P95" s="59">
        <f>LOOKUP(O95,Basisdaten!$D$13:$D$33,Basisdaten!Q$13:Q$33)</f>
        <v>785</v>
      </c>
    </row>
    <row r="96" spans="1:16" s="46" customFormat="1" x14ac:dyDescent="0.2">
      <c r="C96" s="48">
        <f t="shared" si="4"/>
        <v>110.89099999999998</v>
      </c>
      <c r="D96" s="59">
        <f>LOOKUP(C96,Basisdaten!$D$13:$D$33,Basisdaten!B$13:B$33)</f>
        <v>866</v>
      </c>
      <c r="E96" s="47">
        <f>LOOKUP($C96,Basisdaten!$D$13:$D$33,Basisdaten!C$13:C$33)</f>
        <v>37.799999999999997</v>
      </c>
      <c r="F96" s="52"/>
      <c r="H96" s="83">
        <v>91</v>
      </c>
      <c r="I96" s="48">
        <f t="shared" si="5"/>
        <v>110.89099999999998</v>
      </c>
      <c r="J96" s="59">
        <f>LOOKUP(I96,Basisdaten!$D$13:$D$33,Basisdaten!M$13:M$33)</f>
        <v>866</v>
      </c>
      <c r="L96" s="48">
        <f t="shared" si="6"/>
        <v>102.39100000000001</v>
      </c>
      <c r="M96" s="59">
        <f>LOOKUP(L96,Basisdaten!$D$13:$D$33,Basisdaten!O$13:O$33)</f>
        <v>835</v>
      </c>
      <c r="O96" s="48">
        <f t="shared" si="7"/>
        <v>93.238999999999876</v>
      </c>
      <c r="P96" s="59">
        <f>LOOKUP(O96,Basisdaten!$D$13:$D$33,Basisdaten!Q$13:Q$33)</f>
        <v>785</v>
      </c>
    </row>
    <row r="97" spans="3:16" s="46" customFormat="1" x14ac:dyDescent="0.2">
      <c r="C97" s="48">
        <f t="shared" si="4"/>
        <v>111.75699999999998</v>
      </c>
      <c r="D97" s="59">
        <f>LOOKUP(C97,Basisdaten!$D$13:$D$33,Basisdaten!B$13:B$33)</f>
        <v>866</v>
      </c>
      <c r="E97" s="47">
        <f>LOOKUP($C97,Basisdaten!$D$13:$D$33,Basisdaten!C$13:C$33)</f>
        <v>37.799999999999997</v>
      </c>
      <c r="H97" s="83">
        <v>92</v>
      </c>
      <c r="I97" s="48">
        <f t="shared" si="5"/>
        <v>111.75699999999998</v>
      </c>
      <c r="J97" s="59">
        <f>LOOKUP(I97,Basisdaten!$D$13:$D$33,Basisdaten!M$13:M$33)</f>
        <v>866</v>
      </c>
      <c r="L97" s="48">
        <f t="shared" si="6"/>
        <v>103.226</v>
      </c>
      <c r="M97" s="59">
        <f>LOOKUP(L97,Basisdaten!$D$13:$D$33,Basisdaten!O$13:O$33)</f>
        <v>835</v>
      </c>
      <c r="O97" s="48">
        <f t="shared" si="7"/>
        <v>94.023999999999873</v>
      </c>
      <c r="P97" s="59">
        <f>LOOKUP(O97,Basisdaten!$D$13:$D$33,Basisdaten!Q$13:Q$33)</f>
        <v>785</v>
      </c>
    </row>
    <row r="98" spans="3:16" s="46" customFormat="1" x14ac:dyDescent="0.2">
      <c r="C98" s="48">
        <f t="shared" si="4"/>
        <v>112.62299999999998</v>
      </c>
      <c r="D98" s="59">
        <f>LOOKUP(C98,Basisdaten!$D$13:$D$33,Basisdaten!B$13:B$33)</f>
        <v>866</v>
      </c>
      <c r="E98" s="47">
        <f>LOOKUP($C98,Basisdaten!$D$13:$D$33,Basisdaten!C$13:C$33)</f>
        <v>37.799999999999997</v>
      </c>
      <c r="H98" s="83">
        <v>93</v>
      </c>
      <c r="I98" s="48">
        <f t="shared" si="5"/>
        <v>112.62299999999998</v>
      </c>
      <c r="J98" s="59">
        <f>LOOKUP(I98,Basisdaten!$D$13:$D$33,Basisdaten!M$13:M$33)</f>
        <v>866</v>
      </c>
      <c r="L98" s="48">
        <f t="shared" si="6"/>
        <v>104.06099999999999</v>
      </c>
      <c r="M98" s="59">
        <f>LOOKUP(L98,Basisdaten!$D$13:$D$33,Basisdaten!O$13:O$33)</f>
        <v>835</v>
      </c>
      <c r="O98" s="48">
        <f t="shared" si="7"/>
        <v>94.80899999999987</v>
      </c>
      <c r="P98" s="59">
        <f>LOOKUP(O98,Basisdaten!$D$13:$D$33,Basisdaten!Q$13:Q$33)</f>
        <v>785</v>
      </c>
    </row>
    <row r="99" spans="3:16" s="46" customFormat="1" x14ac:dyDescent="0.2">
      <c r="C99" s="48">
        <f t="shared" si="4"/>
        <v>113.48899999999998</v>
      </c>
      <c r="D99" s="59">
        <f>LOOKUP(C99,Basisdaten!$D$13:$D$33,Basisdaten!B$13:B$33)</f>
        <v>866</v>
      </c>
      <c r="E99" s="47">
        <f>LOOKUP($C99,Basisdaten!$D$13:$D$33,Basisdaten!C$13:C$33)</f>
        <v>37.799999999999997</v>
      </c>
      <c r="H99" s="83">
        <v>94</v>
      </c>
      <c r="I99" s="48">
        <f t="shared" si="5"/>
        <v>113.48899999999998</v>
      </c>
      <c r="J99" s="59">
        <f>LOOKUP(I99,Basisdaten!$D$13:$D$33,Basisdaten!M$13:M$33)</f>
        <v>866</v>
      </c>
      <c r="L99" s="48">
        <f t="shared" si="6"/>
        <v>104.89599999999999</v>
      </c>
      <c r="M99" s="59">
        <f>LOOKUP(L99,Basisdaten!$D$13:$D$33,Basisdaten!O$13:O$33)</f>
        <v>835</v>
      </c>
      <c r="O99" s="48">
        <f t="shared" si="7"/>
        <v>95.593999999999866</v>
      </c>
      <c r="P99" s="59">
        <f>LOOKUP(O99,Basisdaten!$D$13:$D$33,Basisdaten!Q$13:Q$33)</f>
        <v>762</v>
      </c>
    </row>
    <row r="100" spans="3:16" s="46" customFormat="1" x14ac:dyDescent="0.2">
      <c r="C100" s="48">
        <f t="shared" si="4"/>
        <v>114.35499999999998</v>
      </c>
      <c r="D100" s="59">
        <f>LOOKUP(C100,Basisdaten!$D$13:$D$33,Basisdaten!B$13:B$33)</f>
        <v>866</v>
      </c>
      <c r="E100" s="47">
        <f>LOOKUP($C100,Basisdaten!$D$13:$D$33,Basisdaten!C$13:C$33)</f>
        <v>37.799999999999997</v>
      </c>
      <c r="H100" s="83">
        <v>95</v>
      </c>
      <c r="I100" s="48">
        <f t="shared" si="5"/>
        <v>114.35499999999998</v>
      </c>
      <c r="J100" s="59">
        <f>LOOKUP(I100,Basisdaten!$D$13:$D$33,Basisdaten!M$13:M$33)</f>
        <v>866</v>
      </c>
      <c r="L100" s="48">
        <f t="shared" si="6"/>
        <v>105.73099999999998</v>
      </c>
      <c r="M100" s="59">
        <f>LOOKUP(L100,Basisdaten!$D$13:$D$33,Basisdaten!O$13:O$33)</f>
        <v>803</v>
      </c>
      <c r="O100" s="48">
        <f t="shared" si="7"/>
        <v>96.355999999999867</v>
      </c>
      <c r="P100" s="59">
        <f>LOOKUP(O100,Basisdaten!$D$13:$D$33,Basisdaten!Q$13:Q$33)</f>
        <v>762</v>
      </c>
    </row>
    <row r="101" spans="3:16" s="46" customFormat="1" x14ac:dyDescent="0.2">
      <c r="C101" s="48">
        <f t="shared" si="4"/>
        <v>115.22099999999998</v>
      </c>
      <c r="D101" s="59">
        <f>LOOKUP(C101,Basisdaten!$D$13:$D$33,Basisdaten!B$13:B$33)</f>
        <v>824</v>
      </c>
      <c r="E101" s="47">
        <f>LOOKUP($C101,Basisdaten!$D$13:$D$33,Basisdaten!C$13:C$33)</f>
        <v>37.700000000000003</v>
      </c>
      <c r="H101" s="83">
        <v>96</v>
      </c>
      <c r="I101" s="48">
        <f t="shared" si="5"/>
        <v>115.22099999999998</v>
      </c>
      <c r="J101" s="59">
        <f>LOOKUP(I101,Basisdaten!$D$13:$D$33,Basisdaten!M$13:M$33)</f>
        <v>824</v>
      </c>
      <c r="L101" s="48">
        <f t="shared" si="6"/>
        <v>106.53399999999998</v>
      </c>
      <c r="M101" s="59">
        <f>LOOKUP(L101,Basisdaten!$D$13:$D$33,Basisdaten!O$13:O$33)</f>
        <v>803</v>
      </c>
      <c r="O101" s="48">
        <f t="shared" si="7"/>
        <v>97.117999999999867</v>
      </c>
      <c r="P101" s="59">
        <f>LOOKUP(O101,Basisdaten!$D$13:$D$33,Basisdaten!Q$13:Q$33)</f>
        <v>762</v>
      </c>
    </row>
    <row r="102" spans="3:16" s="46" customFormat="1" x14ac:dyDescent="0.2">
      <c r="C102" s="48">
        <f t="shared" si="4"/>
        <v>116.04499999999997</v>
      </c>
      <c r="D102" s="59">
        <f>LOOKUP(C102,Basisdaten!$D$13:$D$33,Basisdaten!B$13:B$33)</f>
        <v>824</v>
      </c>
      <c r="E102" s="47">
        <f>LOOKUP($C102,Basisdaten!$D$13:$D$33,Basisdaten!C$13:C$33)</f>
        <v>37.700000000000003</v>
      </c>
      <c r="H102" s="83">
        <v>97</v>
      </c>
      <c r="I102" s="48">
        <f t="shared" si="5"/>
        <v>116.04499999999997</v>
      </c>
      <c r="J102" s="59">
        <f>LOOKUP(I102,Basisdaten!$D$13:$D$33,Basisdaten!M$13:M$33)</f>
        <v>824</v>
      </c>
      <c r="L102" s="48">
        <f t="shared" si="6"/>
        <v>107.33699999999997</v>
      </c>
      <c r="M102" s="59">
        <f>LOOKUP(L102,Basisdaten!$D$13:$D$33,Basisdaten!O$13:O$33)</f>
        <v>803</v>
      </c>
      <c r="O102" s="48">
        <f t="shared" si="7"/>
        <v>97.879999999999868</v>
      </c>
      <c r="P102" s="59">
        <f>LOOKUP(O102,Basisdaten!$D$13:$D$33,Basisdaten!Q$13:Q$33)</f>
        <v>762</v>
      </c>
    </row>
    <row r="103" spans="3:16" s="46" customFormat="1" x14ac:dyDescent="0.2">
      <c r="C103" s="48">
        <f t="shared" si="4"/>
        <v>116.86899999999997</v>
      </c>
      <c r="D103" s="59">
        <f>LOOKUP(C103,Basisdaten!$D$13:$D$33,Basisdaten!B$13:B$33)</f>
        <v>824</v>
      </c>
      <c r="E103" s="47">
        <f>LOOKUP($C103,Basisdaten!$D$13:$D$33,Basisdaten!C$13:C$33)</f>
        <v>37.700000000000003</v>
      </c>
      <c r="H103" s="83">
        <v>98</v>
      </c>
      <c r="I103" s="48">
        <f t="shared" si="5"/>
        <v>116.86899999999997</v>
      </c>
      <c r="J103" s="59">
        <f>LOOKUP(I103,Basisdaten!$D$13:$D$33,Basisdaten!M$13:M$33)</f>
        <v>824</v>
      </c>
      <c r="L103" s="48">
        <f t="shared" si="6"/>
        <v>108.13999999999997</v>
      </c>
      <c r="M103" s="59">
        <f>LOOKUP(L103,Basisdaten!$D$13:$D$33,Basisdaten!O$13:O$33)</f>
        <v>803</v>
      </c>
      <c r="O103" s="48">
        <f t="shared" si="7"/>
        <v>98.641999999999868</v>
      </c>
      <c r="P103" s="59">
        <f>LOOKUP(O103,Basisdaten!$D$13:$D$33,Basisdaten!Q$13:Q$33)</f>
        <v>762</v>
      </c>
    </row>
    <row r="104" spans="3:16" s="46" customFormat="1" x14ac:dyDescent="0.2">
      <c r="C104" s="48">
        <f t="shared" si="4"/>
        <v>117.69299999999997</v>
      </c>
      <c r="D104" s="59">
        <f>LOOKUP(C104,Basisdaten!$D$13:$D$33,Basisdaten!B$13:B$33)</f>
        <v>824</v>
      </c>
      <c r="E104" s="47">
        <f>LOOKUP($C104,Basisdaten!$D$13:$D$33,Basisdaten!C$13:C$33)</f>
        <v>37.700000000000003</v>
      </c>
      <c r="H104" s="83">
        <v>99</v>
      </c>
      <c r="I104" s="48">
        <f t="shared" si="5"/>
        <v>117.69299999999997</v>
      </c>
      <c r="J104" s="59">
        <f>LOOKUP(I104,Basisdaten!$D$13:$D$33,Basisdaten!M$13:M$33)</f>
        <v>824</v>
      </c>
      <c r="L104" s="48">
        <f t="shared" si="6"/>
        <v>108.94299999999997</v>
      </c>
      <c r="M104" s="59">
        <f>LOOKUP(L104,Basisdaten!$D$13:$D$33,Basisdaten!O$13:O$33)</f>
        <v>803</v>
      </c>
      <c r="O104" s="48">
        <f t="shared" si="7"/>
        <v>99.403999999999868</v>
      </c>
      <c r="P104" s="59">
        <f>LOOKUP(O104,Basisdaten!$D$13:$D$33,Basisdaten!Q$13:Q$33)</f>
        <v>762</v>
      </c>
    </row>
    <row r="105" spans="3:16" s="46" customFormat="1" x14ac:dyDescent="0.2">
      <c r="C105" s="48">
        <f t="shared" si="4"/>
        <v>118.51699999999997</v>
      </c>
      <c r="D105" s="59">
        <f>LOOKUP(C105,Basisdaten!$D$13:$D$33,Basisdaten!B$13:B$33)</f>
        <v>824</v>
      </c>
      <c r="E105" s="47">
        <f>LOOKUP($C105,Basisdaten!$D$13:$D$33,Basisdaten!C$13:C$33)</f>
        <v>37.700000000000003</v>
      </c>
      <c r="H105" s="83">
        <v>100</v>
      </c>
      <c r="I105" s="48">
        <f t="shared" si="5"/>
        <v>118.51699999999997</v>
      </c>
      <c r="J105" s="59">
        <f>LOOKUP(I105,Basisdaten!$D$13:$D$33,Basisdaten!M$13:M$33)</f>
        <v>824</v>
      </c>
      <c r="L105" s="48">
        <f t="shared" si="6"/>
        <v>109.74599999999997</v>
      </c>
      <c r="M105" s="59">
        <f>LOOKUP(L105,Basisdaten!$D$13:$D$33,Basisdaten!O$13:O$33)</f>
        <v>803</v>
      </c>
      <c r="O105" s="48">
        <f t="shared" si="7"/>
        <v>100.16599999999987</v>
      </c>
      <c r="P105" s="59">
        <f>LOOKUP(O105,Basisdaten!$D$13:$D$33,Basisdaten!Q$13:Q$33)</f>
        <v>735</v>
      </c>
    </row>
    <row r="106" spans="3:16" s="46" customFormat="1" x14ac:dyDescent="0.2">
      <c r="C106" s="48">
        <f t="shared" si="4"/>
        <v>119.34099999999997</v>
      </c>
      <c r="D106" s="59">
        <f>LOOKUP(C106,Basisdaten!$D$13:$D$33,Basisdaten!B$13:B$33)</f>
        <v>824</v>
      </c>
      <c r="E106" s="47">
        <f>LOOKUP($C106,Basisdaten!$D$13:$D$33,Basisdaten!C$13:C$33)</f>
        <v>37.700000000000003</v>
      </c>
      <c r="H106" s="83">
        <v>101</v>
      </c>
      <c r="I106" s="48">
        <f t="shared" si="5"/>
        <v>119.34099999999997</v>
      </c>
      <c r="J106" s="59">
        <f>LOOKUP(I106,Basisdaten!$D$13:$D$33,Basisdaten!M$13:M$33)</f>
        <v>824</v>
      </c>
      <c r="L106" s="48">
        <f t="shared" si="6"/>
        <v>110.54899999999996</v>
      </c>
      <c r="M106" s="59">
        <f>LOOKUP(L106,Basisdaten!$D$13:$D$33,Basisdaten!O$13:O$33)</f>
        <v>766</v>
      </c>
      <c r="O106" s="48">
        <f t="shared" si="7"/>
        <v>100.90099999999987</v>
      </c>
      <c r="P106" s="59">
        <f>LOOKUP(O106,Basisdaten!$D$13:$D$33,Basisdaten!Q$13:Q$33)</f>
        <v>735</v>
      </c>
    </row>
    <row r="107" spans="3:16" s="46" customFormat="1" x14ac:dyDescent="0.2">
      <c r="C107" s="48">
        <f t="shared" si="4"/>
        <v>120.16499999999996</v>
      </c>
      <c r="D107" s="59">
        <f>LOOKUP(C107,Basisdaten!$D$13:$D$33,Basisdaten!B$13:B$33)</f>
        <v>777</v>
      </c>
      <c r="E107" s="47">
        <f>LOOKUP($C107,Basisdaten!$D$13:$D$33,Basisdaten!C$13:C$33)</f>
        <v>37.4</v>
      </c>
      <c r="H107" s="83">
        <v>102</v>
      </c>
      <c r="I107" s="48">
        <f t="shared" si="5"/>
        <v>120.16499999999996</v>
      </c>
      <c r="J107" s="59">
        <f>LOOKUP(I107,Basisdaten!$D$13:$D$33,Basisdaten!M$13:M$33)</f>
        <v>777</v>
      </c>
      <c r="L107" s="48">
        <f t="shared" si="6"/>
        <v>111.31499999999997</v>
      </c>
      <c r="M107" s="59">
        <f>LOOKUP(L107,Basisdaten!$D$13:$D$33,Basisdaten!O$13:O$33)</f>
        <v>766</v>
      </c>
      <c r="O107" s="48">
        <f t="shared" si="7"/>
        <v>101.63599999999987</v>
      </c>
      <c r="P107" s="59">
        <f>LOOKUP(O107,Basisdaten!$D$13:$D$33,Basisdaten!Q$13:Q$33)</f>
        <v>735</v>
      </c>
    </row>
    <row r="108" spans="3:16" s="46" customFormat="1" x14ac:dyDescent="0.2">
      <c r="C108" s="48">
        <f t="shared" si="4"/>
        <v>120.94199999999996</v>
      </c>
      <c r="D108" s="59">
        <f>LOOKUP(C108,Basisdaten!$D$13:$D$33,Basisdaten!B$13:B$33)</f>
        <v>777</v>
      </c>
      <c r="E108" s="47">
        <f>LOOKUP($C108,Basisdaten!$D$13:$D$33,Basisdaten!C$13:C$33)</f>
        <v>37.4</v>
      </c>
      <c r="H108" s="83">
        <v>103</v>
      </c>
      <c r="I108" s="48">
        <f t="shared" si="5"/>
        <v>120.94199999999996</v>
      </c>
      <c r="J108" s="59">
        <f>LOOKUP(I108,Basisdaten!$D$13:$D$33,Basisdaten!M$13:M$33)</f>
        <v>777</v>
      </c>
      <c r="L108" s="48">
        <f t="shared" si="6"/>
        <v>112.08099999999997</v>
      </c>
      <c r="M108" s="59">
        <f>LOOKUP(L108,Basisdaten!$D$13:$D$33,Basisdaten!O$13:O$33)</f>
        <v>766</v>
      </c>
      <c r="O108" s="48">
        <f t="shared" si="7"/>
        <v>102.37099999999987</v>
      </c>
      <c r="P108" s="59">
        <f>LOOKUP(O108,Basisdaten!$D$13:$D$33,Basisdaten!Q$13:Q$33)</f>
        <v>735</v>
      </c>
    </row>
    <row r="109" spans="3:16" s="46" customFormat="1" x14ac:dyDescent="0.2">
      <c r="C109" s="48">
        <f t="shared" si="4"/>
        <v>121.71899999999997</v>
      </c>
      <c r="D109" s="59">
        <f>LOOKUP(C109,Basisdaten!$D$13:$D$33,Basisdaten!B$13:B$33)</f>
        <v>777</v>
      </c>
      <c r="E109" s="47">
        <f>LOOKUP($C109,Basisdaten!$D$13:$D$33,Basisdaten!C$13:C$33)</f>
        <v>37.4</v>
      </c>
      <c r="H109" s="83">
        <v>104</v>
      </c>
      <c r="I109" s="48">
        <f t="shared" si="5"/>
        <v>121.71899999999997</v>
      </c>
      <c r="J109" s="59">
        <f>LOOKUP(I109,Basisdaten!$D$13:$D$33,Basisdaten!M$13:M$33)</f>
        <v>777</v>
      </c>
      <c r="L109" s="48">
        <f t="shared" si="6"/>
        <v>112.84699999999998</v>
      </c>
      <c r="M109" s="59">
        <f>LOOKUP(L109,Basisdaten!$D$13:$D$33,Basisdaten!O$13:O$33)</f>
        <v>766</v>
      </c>
      <c r="O109" s="48">
        <f t="shared" si="7"/>
        <v>103.10599999999987</v>
      </c>
      <c r="P109" s="59">
        <f>LOOKUP(O109,Basisdaten!$D$13:$D$33,Basisdaten!Q$13:Q$33)</f>
        <v>735</v>
      </c>
    </row>
    <row r="110" spans="3:16" s="46" customFormat="1" x14ac:dyDescent="0.2">
      <c r="C110" s="48">
        <f t="shared" si="4"/>
        <v>122.49599999999997</v>
      </c>
      <c r="D110" s="59">
        <f>LOOKUP(C110,Basisdaten!$D$13:$D$33,Basisdaten!B$13:B$33)</f>
        <v>777</v>
      </c>
      <c r="E110" s="47">
        <f>LOOKUP($C110,Basisdaten!$D$13:$D$33,Basisdaten!C$13:C$33)</f>
        <v>37.4</v>
      </c>
      <c r="H110" s="83">
        <v>105</v>
      </c>
      <c r="I110" s="48">
        <f t="shared" si="5"/>
        <v>122.49599999999997</v>
      </c>
      <c r="J110" s="59">
        <f>LOOKUP(I110,Basisdaten!$D$13:$D$33,Basisdaten!M$13:M$33)</f>
        <v>777</v>
      </c>
      <c r="L110" s="48">
        <f t="shared" si="6"/>
        <v>113.61299999999999</v>
      </c>
      <c r="M110" s="59">
        <f>LOOKUP(L110,Basisdaten!$D$13:$D$33,Basisdaten!O$13:O$33)</f>
        <v>766</v>
      </c>
      <c r="O110" s="48">
        <f t="shared" si="7"/>
        <v>103.84099999999987</v>
      </c>
      <c r="P110" s="59">
        <f>LOOKUP(O110,Basisdaten!$D$13:$D$33,Basisdaten!Q$13:Q$33)</f>
        <v>735</v>
      </c>
    </row>
    <row r="111" spans="3:16" s="46" customFormat="1" x14ac:dyDescent="0.2">
      <c r="C111" s="48">
        <f t="shared" si="4"/>
        <v>123.27299999999997</v>
      </c>
      <c r="D111" s="59">
        <f>LOOKUP(C111,Basisdaten!$D$13:$D$33,Basisdaten!B$13:B$33)</f>
        <v>777</v>
      </c>
      <c r="E111" s="47">
        <f>LOOKUP($C111,Basisdaten!$D$13:$D$33,Basisdaten!C$13:C$33)</f>
        <v>37.4</v>
      </c>
      <c r="H111" s="83">
        <v>106</v>
      </c>
      <c r="I111" s="48">
        <f t="shared" si="5"/>
        <v>123.27299999999997</v>
      </c>
      <c r="J111" s="59">
        <f>LOOKUP(I111,Basisdaten!$D$13:$D$33,Basisdaten!M$13:M$33)</f>
        <v>777</v>
      </c>
      <c r="L111" s="48">
        <f t="shared" si="6"/>
        <v>114.37899999999999</v>
      </c>
      <c r="M111" s="59">
        <f>LOOKUP(L111,Basisdaten!$D$13:$D$33,Basisdaten!O$13:O$33)</f>
        <v>766</v>
      </c>
      <c r="O111" s="48">
        <f t="shared" si="7"/>
        <v>104.57599999999987</v>
      </c>
      <c r="P111" s="59">
        <f>LOOKUP(O111,Basisdaten!$D$13:$D$33,Basisdaten!Q$13:Q$33)</f>
        <v>735</v>
      </c>
    </row>
    <row r="112" spans="3:16" s="46" customFormat="1" x14ac:dyDescent="0.2">
      <c r="C112" s="48">
        <f t="shared" si="4"/>
        <v>124.04999999999997</v>
      </c>
      <c r="D112" s="59">
        <f>LOOKUP(C112,Basisdaten!$D$13:$D$33,Basisdaten!B$13:B$33)</f>
        <v>777</v>
      </c>
      <c r="E112" s="47">
        <f>LOOKUP($C112,Basisdaten!$D$13:$D$33,Basisdaten!C$13:C$33)</f>
        <v>37.4</v>
      </c>
      <c r="H112" s="83">
        <v>107</v>
      </c>
      <c r="I112" s="48">
        <f t="shared" si="5"/>
        <v>124.04999999999997</v>
      </c>
      <c r="J112" s="59">
        <f>LOOKUP(I112,Basisdaten!$D$13:$D$33,Basisdaten!M$13:M$33)</f>
        <v>777</v>
      </c>
      <c r="L112" s="48">
        <f t="shared" si="6"/>
        <v>115.145</v>
      </c>
      <c r="M112" s="59">
        <f>LOOKUP(L112,Basisdaten!$D$13:$D$33,Basisdaten!O$13:O$33)</f>
        <v>724</v>
      </c>
      <c r="O112" s="48">
        <f t="shared" si="7"/>
        <v>105.31099999999986</v>
      </c>
      <c r="P112" s="59">
        <f>LOOKUP(O112,Basisdaten!$D$13:$D$33,Basisdaten!Q$13:Q$33)</f>
        <v>703</v>
      </c>
    </row>
    <row r="113" spans="3:16" s="46" customFormat="1" x14ac:dyDescent="0.2">
      <c r="C113" s="48">
        <f t="shared" si="4"/>
        <v>124.82699999999997</v>
      </c>
      <c r="D113" s="59">
        <f>LOOKUP(C113,Basisdaten!$D$13:$D$33,Basisdaten!B$13:B$33)</f>
        <v>777</v>
      </c>
      <c r="E113" s="47">
        <f>LOOKUP($C113,Basisdaten!$D$13:$D$33,Basisdaten!C$13:C$33)</f>
        <v>37.4</v>
      </c>
      <c r="H113" s="83">
        <v>108</v>
      </c>
      <c r="I113" s="48">
        <f t="shared" si="5"/>
        <v>124.82699999999997</v>
      </c>
      <c r="J113" s="59">
        <f>LOOKUP(I113,Basisdaten!$D$13:$D$33,Basisdaten!M$13:M$33)</f>
        <v>777</v>
      </c>
      <c r="L113" s="48">
        <f t="shared" si="6"/>
        <v>115.869</v>
      </c>
      <c r="M113" s="59">
        <f>LOOKUP(L113,Basisdaten!$D$13:$D$33,Basisdaten!O$13:O$33)</f>
        <v>724</v>
      </c>
      <c r="O113" s="48">
        <f t="shared" si="7"/>
        <v>106.01399999999987</v>
      </c>
      <c r="P113" s="59">
        <f>LOOKUP(O113,Basisdaten!$D$13:$D$33,Basisdaten!Q$13:Q$33)</f>
        <v>703</v>
      </c>
    </row>
    <row r="114" spans="3:16" s="46" customFormat="1" x14ac:dyDescent="0.2">
      <c r="C114" s="48">
        <f t="shared" si="4"/>
        <v>125.60399999999997</v>
      </c>
      <c r="D114" s="59">
        <f>LOOKUP(C114,Basisdaten!$D$13:$D$33,Basisdaten!B$13:B$33)</f>
        <v>725</v>
      </c>
      <c r="E114" s="47">
        <f>LOOKUP($C114,Basisdaten!$D$13:$D$33,Basisdaten!C$13:C$33)</f>
        <v>36.9</v>
      </c>
      <c r="H114" s="83">
        <v>109</v>
      </c>
      <c r="I114" s="48">
        <f t="shared" si="5"/>
        <v>125.60399999999997</v>
      </c>
      <c r="J114" s="59">
        <f>LOOKUP(I114,Basisdaten!$D$13:$D$33,Basisdaten!M$13:M$33)</f>
        <v>725</v>
      </c>
      <c r="L114" s="48">
        <f t="shared" si="6"/>
        <v>116.593</v>
      </c>
      <c r="M114" s="59">
        <f>LOOKUP(L114,Basisdaten!$D$13:$D$33,Basisdaten!O$13:O$33)</f>
        <v>724</v>
      </c>
      <c r="O114" s="48">
        <f t="shared" si="7"/>
        <v>106.71699999999987</v>
      </c>
      <c r="P114" s="59">
        <f>LOOKUP(O114,Basisdaten!$D$13:$D$33,Basisdaten!Q$13:Q$33)</f>
        <v>703</v>
      </c>
    </row>
    <row r="115" spans="3:16" s="46" customFormat="1" x14ac:dyDescent="0.2">
      <c r="C115" s="48">
        <f t="shared" si="4"/>
        <v>126.32899999999997</v>
      </c>
      <c r="D115" s="59">
        <f>LOOKUP(C115,Basisdaten!$D$13:$D$33,Basisdaten!B$13:B$33)</f>
        <v>725</v>
      </c>
      <c r="E115" s="47">
        <f>LOOKUP($C115,Basisdaten!$D$13:$D$33,Basisdaten!C$13:C$33)</f>
        <v>36.9</v>
      </c>
      <c r="H115" s="83">
        <v>110</v>
      </c>
      <c r="I115" s="48">
        <f t="shared" si="5"/>
        <v>126.32899999999997</v>
      </c>
      <c r="J115" s="59">
        <f>LOOKUP(I115,Basisdaten!$D$13:$D$33,Basisdaten!M$13:M$33)</f>
        <v>725</v>
      </c>
      <c r="L115" s="48">
        <f t="shared" si="6"/>
        <v>117.31700000000001</v>
      </c>
      <c r="M115" s="59">
        <f>LOOKUP(L115,Basisdaten!$D$13:$D$33,Basisdaten!O$13:O$33)</f>
        <v>724</v>
      </c>
      <c r="O115" s="48">
        <f t="shared" si="7"/>
        <v>107.41999999999987</v>
      </c>
      <c r="P115" s="59">
        <f>LOOKUP(O115,Basisdaten!$D$13:$D$33,Basisdaten!Q$13:Q$33)</f>
        <v>703</v>
      </c>
    </row>
    <row r="116" spans="3:16" s="46" customFormat="1" x14ac:dyDescent="0.2">
      <c r="C116" s="48">
        <f t="shared" si="4"/>
        <v>127.05399999999996</v>
      </c>
      <c r="D116" s="59">
        <f>LOOKUP(C116,Basisdaten!$D$13:$D$33,Basisdaten!B$13:B$33)</f>
        <v>725</v>
      </c>
      <c r="E116" s="47">
        <f>LOOKUP($C116,Basisdaten!$D$13:$D$33,Basisdaten!C$13:C$33)</f>
        <v>36.9</v>
      </c>
      <c r="H116" s="83">
        <v>111</v>
      </c>
      <c r="I116" s="48">
        <f t="shared" si="5"/>
        <v>127.05399999999996</v>
      </c>
      <c r="J116" s="59">
        <f>LOOKUP(I116,Basisdaten!$D$13:$D$33,Basisdaten!M$13:M$33)</f>
        <v>725</v>
      </c>
      <c r="L116" s="48">
        <f t="shared" si="6"/>
        <v>118.04100000000001</v>
      </c>
      <c r="M116" s="59">
        <f>LOOKUP(L116,Basisdaten!$D$13:$D$33,Basisdaten!O$13:O$33)</f>
        <v>724</v>
      </c>
      <c r="O116" s="48">
        <f t="shared" si="7"/>
        <v>108.12299999999988</v>
      </c>
      <c r="P116" s="59">
        <f>LOOKUP(O116,Basisdaten!$D$13:$D$33,Basisdaten!Q$13:Q$33)</f>
        <v>703</v>
      </c>
    </row>
    <row r="117" spans="3:16" s="46" customFormat="1" x14ac:dyDescent="0.2">
      <c r="C117" s="48">
        <f t="shared" si="4"/>
        <v>127.77899999999995</v>
      </c>
      <c r="D117" s="59">
        <f>LOOKUP(C117,Basisdaten!$D$13:$D$33,Basisdaten!B$13:B$33)</f>
        <v>725</v>
      </c>
      <c r="E117" s="47">
        <f>LOOKUP($C117,Basisdaten!$D$13:$D$33,Basisdaten!C$13:C$33)</f>
        <v>36.9</v>
      </c>
      <c r="H117" s="83">
        <v>112</v>
      </c>
      <c r="I117" s="48">
        <f t="shared" si="5"/>
        <v>127.77899999999995</v>
      </c>
      <c r="J117" s="59">
        <f>LOOKUP(I117,Basisdaten!$D$13:$D$33,Basisdaten!M$13:M$33)</f>
        <v>725</v>
      </c>
      <c r="L117" s="48">
        <f t="shared" si="6"/>
        <v>118.76500000000001</v>
      </c>
      <c r="M117" s="59">
        <f>LOOKUP(L117,Basisdaten!$D$13:$D$33,Basisdaten!O$13:O$33)</f>
        <v>724</v>
      </c>
      <c r="O117" s="48">
        <f t="shared" si="7"/>
        <v>108.82599999999988</v>
      </c>
      <c r="P117" s="59">
        <f>LOOKUP(O117,Basisdaten!$D$13:$D$33,Basisdaten!Q$13:Q$33)</f>
        <v>703</v>
      </c>
    </row>
    <row r="118" spans="3:16" s="46" customFormat="1" x14ac:dyDescent="0.2">
      <c r="C118" s="48">
        <f t="shared" si="4"/>
        <v>128.50399999999996</v>
      </c>
      <c r="D118" s="59">
        <f>LOOKUP(C118,Basisdaten!$D$13:$D$33,Basisdaten!B$13:B$33)</f>
        <v>725</v>
      </c>
      <c r="E118" s="47">
        <f>LOOKUP($C118,Basisdaten!$D$13:$D$33,Basisdaten!C$13:C$33)</f>
        <v>36.9</v>
      </c>
      <c r="H118" s="83">
        <v>113</v>
      </c>
      <c r="I118" s="48">
        <f t="shared" si="5"/>
        <v>128.50399999999996</v>
      </c>
      <c r="J118" s="59">
        <f>LOOKUP(I118,Basisdaten!$D$13:$D$33,Basisdaten!M$13:M$33)</f>
        <v>725</v>
      </c>
      <c r="L118" s="48">
        <f t="shared" si="6"/>
        <v>119.48900000000002</v>
      </c>
      <c r="M118" s="59">
        <f>LOOKUP(L118,Basisdaten!$D$13:$D$33,Basisdaten!O$13:O$33)</f>
        <v>724</v>
      </c>
      <c r="O118" s="48">
        <f t="shared" si="7"/>
        <v>109.52899999999988</v>
      </c>
      <c r="P118" s="59">
        <f>LOOKUP(O118,Basisdaten!$D$13:$D$33,Basisdaten!Q$13:Q$33)</f>
        <v>703</v>
      </c>
    </row>
    <row r="119" spans="3:16" s="46" customFormat="1" x14ac:dyDescent="0.2">
      <c r="C119" s="48">
        <f t="shared" si="4"/>
        <v>129.22899999999996</v>
      </c>
      <c r="D119" s="59">
        <f>LOOKUP(C119,Basisdaten!$D$13:$D$33,Basisdaten!B$13:B$33)</f>
        <v>725</v>
      </c>
      <c r="E119" s="47">
        <f>LOOKUP($C119,Basisdaten!$D$13:$D$33,Basisdaten!C$13:C$33)</f>
        <v>36.9</v>
      </c>
      <c r="H119" s="83">
        <v>114</v>
      </c>
      <c r="I119" s="48">
        <f t="shared" si="5"/>
        <v>129.22899999999996</v>
      </c>
      <c r="J119" s="59">
        <f>LOOKUP(I119,Basisdaten!$D$13:$D$33,Basisdaten!M$13:M$33)</f>
        <v>725</v>
      </c>
      <c r="L119" s="48">
        <f t="shared" si="6"/>
        <v>120.21300000000002</v>
      </c>
      <c r="M119" s="59">
        <f>LOOKUP(L119,Basisdaten!$D$13:$D$33,Basisdaten!O$13:O$33)</f>
        <v>677</v>
      </c>
      <c r="O119" s="48">
        <f t="shared" si="7"/>
        <v>110.23199999999989</v>
      </c>
      <c r="P119" s="59">
        <f>LOOKUP(O119,Basisdaten!$D$13:$D$33,Basisdaten!Q$13:Q$33)</f>
        <v>666</v>
      </c>
    </row>
    <row r="120" spans="3:16" s="46" customFormat="1" x14ac:dyDescent="0.2">
      <c r="C120" s="48">
        <f t="shared" si="4"/>
        <v>129.95399999999995</v>
      </c>
      <c r="D120" s="59">
        <f>LOOKUP(C120,Basisdaten!$D$13:$D$33,Basisdaten!B$13:B$33)</f>
        <v>725</v>
      </c>
      <c r="E120" s="47">
        <f>LOOKUP($C120,Basisdaten!$D$13:$D$33,Basisdaten!C$13:C$33)</f>
        <v>36.9</v>
      </c>
      <c r="H120" s="83">
        <v>115</v>
      </c>
      <c r="I120" s="48">
        <f t="shared" si="5"/>
        <v>129.95399999999995</v>
      </c>
      <c r="J120" s="59">
        <f>LOOKUP(I120,Basisdaten!$D$13:$D$33,Basisdaten!M$13:M$33)</f>
        <v>725</v>
      </c>
      <c r="L120" s="48">
        <f t="shared" si="6"/>
        <v>120.89000000000003</v>
      </c>
      <c r="M120" s="59">
        <f>LOOKUP(L120,Basisdaten!$D$13:$D$33,Basisdaten!O$13:O$33)</f>
        <v>677</v>
      </c>
      <c r="O120" s="48">
        <f t="shared" si="7"/>
        <v>110.89799999999988</v>
      </c>
      <c r="P120" s="59">
        <f>LOOKUP(O120,Basisdaten!$D$13:$D$33,Basisdaten!Q$13:Q$33)</f>
        <v>666</v>
      </c>
    </row>
    <row r="121" spans="3:16" s="46" customFormat="1" x14ac:dyDescent="0.2">
      <c r="C121" s="48">
        <f t="shared" si="4"/>
        <v>130.67899999999995</v>
      </c>
      <c r="D121" s="59">
        <f>LOOKUP(C121,Basisdaten!$D$13:$D$33,Basisdaten!B$13:B$33)</f>
        <v>725</v>
      </c>
      <c r="E121" s="47">
        <f>LOOKUP($C121,Basisdaten!$D$13:$D$33,Basisdaten!C$13:C$33)</f>
        <v>36.9</v>
      </c>
      <c r="H121" s="83">
        <v>116</v>
      </c>
      <c r="I121" s="48">
        <f t="shared" si="5"/>
        <v>130.67899999999995</v>
      </c>
      <c r="J121" s="59">
        <f>LOOKUP(I121,Basisdaten!$D$13:$D$33,Basisdaten!M$13:M$33)</f>
        <v>725</v>
      </c>
      <c r="L121" s="48">
        <f t="shared" si="6"/>
        <v>121.56700000000004</v>
      </c>
      <c r="M121" s="59">
        <f>LOOKUP(L121,Basisdaten!$D$13:$D$33,Basisdaten!O$13:O$33)</f>
        <v>677</v>
      </c>
      <c r="O121" s="48">
        <f t="shared" si="7"/>
        <v>111.56399999999988</v>
      </c>
      <c r="P121" s="59">
        <f>LOOKUP(O121,Basisdaten!$D$13:$D$33,Basisdaten!Q$13:Q$33)</f>
        <v>666</v>
      </c>
    </row>
    <row r="122" spans="3:16" s="46" customFormat="1" x14ac:dyDescent="0.2">
      <c r="C122" s="48">
        <f t="shared" si="4"/>
        <v>131.40399999999994</v>
      </c>
      <c r="D122" s="59">
        <f>LOOKUP(C122,Basisdaten!$D$13:$D$33,Basisdaten!B$13:B$33)</f>
        <v>725</v>
      </c>
      <c r="E122" s="47">
        <f>LOOKUP($C122,Basisdaten!$D$13:$D$33,Basisdaten!C$13:C$33)</f>
        <v>36.9</v>
      </c>
      <c r="H122" s="83">
        <v>117</v>
      </c>
      <c r="I122" s="48">
        <f t="shared" si="5"/>
        <v>131.40399999999994</v>
      </c>
      <c r="J122" s="59">
        <f>LOOKUP(I122,Basisdaten!$D$13:$D$33,Basisdaten!M$13:M$33)</f>
        <v>725</v>
      </c>
      <c r="L122" s="48">
        <f t="shared" si="6"/>
        <v>122.24400000000004</v>
      </c>
      <c r="M122" s="59">
        <f>LOOKUP(L122,Basisdaten!$D$13:$D$33,Basisdaten!O$13:O$33)</f>
        <v>677</v>
      </c>
      <c r="O122" s="48">
        <f t="shared" si="7"/>
        <v>112.22999999999988</v>
      </c>
      <c r="P122" s="59">
        <f>LOOKUP(O122,Basisdaten!$D$13:$D$33,Basisdaten!Q$13:Q$33)</f>
        <v>666</v>
      </c>
    </row>
    <row r="123" spans="3:16" s="46" customFormat="1" x14ac:dyDescent="0.2">
      <c r="H123" s="10"/>
    </row>
    <row r="124" spans="3:16" s="46" customFormat="1" x14ac:dyDescent="0.2">
      <c r="H124" s="10"/>
    </row>
    <row r="125" spans="3:16" s="46" customFormat="1" x14ac:dyDescent="0.2">
      <c r="H125" s="10"/>
    </row>
    <row r="126" spans="3:16" s="46" customFormat="1" x14ac:dyDescent="0.2">
      <c r="H126" s="10"/>
    </row>
    <row r="127" spans="3:16" s="46" customFormat="1" x14ac:dyDescent="0.2">
      <c r="H127" s="10"/>
    </row>
    <row r="128" spans="3:16" s="46" customFormat="1" x14ac:dyDescent="0.2">
      <c r="H128" s="10"/>
    </row>
    <row r="129" spans="8:8" s="46" customFormat="1" x14ac:dyDescent="0.2">
      <c r="H129" s="10"/>
    </row>
    <row r="130" spans="8:8" s="46" customFormat="1" x14ac:dyDescent="0.2">
      <c r="H130" s="10"/>
    </row>
    <row r="131" spans="8:8" s="46" customFormat="1" x14ac:dyDescent="0.2">
      <c r="H131" s="10"/>
    </row>
    <row r="132" spans="8:8" s="46" customFormat="1" x14ac:dyDescent="0.2">
      <c r="H132" s="10"/>
    </row>
    <row r="133" spans="8:8" s="46" customFormat="1" x14ac:dyDescent="0.2">
      <c r="H133" s="10"/>
    </row>
    <row r="134" spans="8:8" s="46" customFormat="1" x14ac:dyDescent="0.2">
      <c r="H134" s="10"/>
    </row>
    <row r="135" spans="8:8" s="46" customFormat="1" x14ac:dyDescent="0.2">
      <c r="H135" s="10"/>
    </row>
    <row r="136" spans="8:8" s="46" customFormat="1" x14ac:dyDescent="0.2">
      <c r="H136" s="10"/>
    </row>
    <row r="137" spans="8:8" s="46" customFormat="1" x14ac:dyDescent="0.2">
      <c r="H137" s="10"/>
    </row>
    <row r="138" spans="8:8" s="46" customFormat="1" x14ac:dyDescent="0.2">
      <c r="H138" s="10"/>
    </row>
    <row r="139" spans="8:8" s="46" customFormat="1" x14ac:dyDescent="0.2">
      <c r="H139" s="10"/>
    </row>
    <row r="140" spans="8:8" s="46" customFormat="1" x14ac:dyDescent="0.2">
      <c r="H140" s="10"/>
    </row>
    <row r="141" spans="8:8" s="46" customFormat="1" x14ac:dyDescent="0.2">
      <c r="H141" s="10"/>
    </row>
    <row r="142" spans="8:8" s="46" customFormat="1" x14ac:dyDescent="0.2">
      <c r="H142" s="10"/>
    </row>
    <row r="143" spans="8:8" s="46" customFormat="1" x14ac:dyDescent="0.2">
      <c r="H143" s="10"/>
    </row>
    <row r="144" spans="8:8" s="46" customFormat="1" x14ac:dyDescent="0.2">
      <c r="H144" s="10"/>
    </row>
    <row r="145" spans="8:8" s="46" customFormat="1" x14ac:dyDescent="0.2">
      <c r="H145" s="10"/>
    </row>
    <row r="146" spans="8:8" s="46" customFormat="1" x14ac:dyDescent="0.2">
      <c r="H146" s="10"/>
    </row>
    <row r="147" spans="8:8" s="46" customFormat="1" x14ac:dyDescent="0.2">
      <c r="H147" s="10"/>
    </row>
    <row r="148" spans="8:8" s="46" customFormat="1" x14ac:dyDescent="0.2">
      <c r="H148" s="10"/>
    </row>
    <row r="149" spans="8:8" s="46" customFormat="1" x14ac:dyDescent="0.2">
      <c r="H149" s="10"/>
    </row>
    <row r="150" spans="8:8" s="46" customFormat="1" x14ac:dyDescent="0.2">
      <c r="H150" s="10"/>
    </row>
    <row r="151" spans="8:8" s="46" customFormat="1" x14ac:dyDescent="0.2">
      <c r="H151" s="10"/>
    </row>
    <row r="152" spans="8:8" s="46" customFormat="1" x14ac:dyDescent="0.2">
      <c r="H152" s="10"/>
    </row>
    <row r="153" spans="8:8" s="46" customFormat="1" x14ac:dyDescent="0.2">
      <c r="H153" s="10"/>
    </row>
    <row r="154" spans="8:8" s="46" customFormat="1" x14ac:dyDescent="0.2">
      <c r="H154" s="10"/>
    </row>
    <row r="155" spans="8:8" s="46" customFormat="1" x14ac:dyDescent="0.2">
      <c r="H155" s="10"/>
    </row>
    <row r="156" spans="8:8" s="46" customFormat="1" x14ac:dyDescent="0.2">
      <c r="H156" s="10"/>
    </row>
    <row r="157" spans="8:8" s="46" customFormat="1" x14ac:dyDescent="0.2">
      <c r="H157" s="10"/>
    </row>
    <row r="158" spans="8:8" s="46" customFormat="1" x14ac:dyDescent="0.2">
      <c r="H158" s="10"/>
    </row>
    <row r="159" spans="8:8" s="46" customFormat="1" x14ac:dyDescent="0.2">
      <c r="H159" s="10"/>
    </row>
    <row r="160" spans="8:8" s="46" customFormat="1" x14ac:dyDescent="0.2">
      <c r="H160" s="10"/>
    </row>
    <row r="161" spans="8:8" s="46" customFormat="1" x14ac:dyDescent="0.2">
      <c r="H161" s="10"/>
    </row>
    <row r="162" spans="8:8" s="46" customFormat="1" x14ac:dyDescent="0.2">
      <c r="H162" s="10"/>
    </row>
    <row r="163" spans="8:8" s="46" customFormat="1" x14ac:dyDescent="0.2">
      <c r="H163" s="10"/>
    </row>
    <row r="164" spans="8:8" s="46" customFormat="1" x14ac:dyDescent="0.2">
      <c r="H164" s="10"/>
    </row>
    <row r="165" spans="8:8" s="46" customFormat="1" x14ac:dyDescent="0.2">
      <c r="H165" s="10"/>
    </row>
    <row r="166" spans="8:8" s="46" customFormat="1" x14ac:dyDescent="0.2">
      <c r="H166" s="10"/>
    </row>
    <row r="167" spans="8:8" s="46" customFormat="1" x14ac:dyDescent="0.2">
      <c r="H167" s="10"/>
    </row>
    <row r="168" spans="8:8" s="46" customFormat="1" x14ac:dyDescent="0.2">
      <c r="H168" s="10"/>
    </row>
    <row r="169" spans="8:8" s="46" customFormat="1" x14ac:dyDescent="0.2">
      <c r="H169" s="10"/>
    </row>
    <row r="170" spans="8:8" s="46" customFormat="1" x14ac:dyDescent="0.2">
      <c r="H170" s="10"/>
    </row>
    <row r="171" spans="8:8" s="46" customFormat="1" x14ac:dyDescent="0.2">
      <c r="H171" s="10"/>
    </row>
    <row r="172" spans="8:8" s="46" customFormat="1" x14ac:dyDescent="0.2">
      <c r="H172" s="10"/>
    </row>
    <row r="173" spans="8:8" s="46" customFormat="1" x14ac:dyDescent="0.2">
      <c r="H173" s="10"/>
    </row>
    <row r="174" spans="8:8" s="46" customFormat="1" x14ac:dyDescent="0.2">
      <c r="H174" s="10"/>
    </row>
    <row r="175" spans="8:8" s="46" customFormat="1" x14ac:dyDescent="0.2">
      <c r="H175" s="10"/>
    </row>
    <row r="176" spans="8:8" s="46" customFormat="1" x14ac:dyDescent="0.2">
      <c r="H176" s="10"/>
    </row>
    <row r="177" spans="8:8" s="46" customFormat="1" x14ac:dyDescent="0.2">
      <c r="H177" s="10"/>
    </row>
    <row r="178" spans="8:8" s="46" customFormat="1" x14ac:dyDescent="0.2">
      <c r="H178" s="10"/>
    </row>
    <row r="179" spans="8:8" s="46" customFormat="1" x14ac:dyDescent="0.2">
      <c r="H179" s="10"/>
    </row>
    <row r="180" spans="8:8" s="46" customFormat="1" x14ac:dyDescent="0.2">
      <c r="H180" s="10"/>
    </row>
    <row r="181" spans="8:8" s="46" customFormat="1" x14ac:dyDescent="0.2">
      <c r="H181" s="10"/>
    </row>
    <row r="182" spans="8:8" s="46" customFormat="1" x14ac:dyDescent="0.2">
      <c r="H182" s="10"/>
    </row>
    <row r="183" spans="8:8" s="46" customFormat="1" x14ac:dyDescent="0.2">
      <c r="H183" s="10"/>
    </row>
    <row r="184" spans="8:8" s="46" customFormat="1" x14ac:dyDescent="0.2">
      <c r="H184" s="10"/>
    </row>
    <row r="185" spans="8:8" s="46" customFormat="1" x14ac:dyDescent="0.2">
      <c r="H185" s="10"/>
    </row>
    <row r="186" spans="8:8" s="46" customFormat="1" x14ac:dyDescent="0.2">
      <c r="H186" s="10"/>
    </row>
    <row r="187" spans="8:8" s="46" customFormat="1" x14ac:dyDescent="0.2">
      <c r="H187" s="10"/>
    </row>
    <row r="188" spans="8:8" s="46" customFormat="1" x14ac:dyDescent="0.2">
      <c r="H188" s="10"/>
    </row>
    <row r="189" spans="8:8" s="46" customFormat="1" x14ac:dyDescent="0.2">
      <c r="H189" s="10"/>
    </row>
    <row r="190" spans="8:8" s="46" customFormat="1" x14ac:dyDescent="0.2">
      <c r="H190" s="10"/>
    </row>
    <row r="191" spans="8:8" s="46" customFormat="1" x14ac:dyDescent="0.2">
      <c r="H191" s="10"/>
    </row>
    <row r="192" spans="8:8" s="46" customFormat="1" x14ac:dyDescent="0.2">
      <c r="H192" s="10"/>
    </row>
    <row r="193" spans="8:8" s="46" customFormat="1" x14ac:dyDescent="0.2">
      <c r="H193" s="10"/>
    </row>
    <row r="194" spans="8:8" s="46" customFormat="1" x14ac:dyDescent="0.2">
      <c r="H194" s="10"/>
    </row>
    <row r="195" spans="8:8" s="46" customFormat="1" x14ac:dyDescent="0.2">
      <c r="H195" s="10"/>
    </row>
    <row r="196" spans="8:8" s="46" customFormat="1" x14ac:dyDescent="0.2">
      <c r="H196" s="10"/>
    </row>
    <row r="197" spans="8:8" s="46" customFormat="1" x14ac:dyDescent="0.2">
      <c r="H197" s="10"/>
    </row>
    <row r="198" spans="8:8" s="46" customFormat="1" x14ac:dyDescent="0.2">
      <c r="H198" s="10"/>
    </row>
    <row r="199" spans="8:8" s="46" customFormat="1" x14ac:dyDescent="0.2">
      <c r="H199" s="10"/>
    </row>
    <row r="200" spans="8:8" s="46" customFormat="1" x14ac:dyDescent="0.2">
      <c r="H200" s="10"/>
    </row>
    <row r="201" spans="8:8" s="46" customFormat="1" x14ac:dyDescent="0.2">
      <c r="H201" s="10"/>
    </row>
    <row r="202" spans="8:8" s="46" customFormat="1" x14ac:dyDescent="0.2">
      <c r="H202" s="10"/>
    </row>
    <row r="203" spans="8:8" s="46" customFormat="1" x14ac:dyDescent="0.2">
      <c r="H203" s="10"/>
    </row>
    <row r="204" spans="8:8" s="46" customFormat="1" x14ac:dyDescent="0.2">
      <c r="H204" s="10"/>
    </row>
    <row r="205" spans="8:8" s="46" customFormat="1" x14ac:dyDescent="0.2">
      <c r="H205" s="10"/>
    </row>
    <row r="206" spans="8:8" s="46" customFormat="1" x14ac:dyDescent="0.2">
      <c r="H206" s="10"/>
    </row>
    <row r="207" spans="8:8" s="46" customFormat="1" x14ac:dyDescent="0.2">
      <c r="H207" s="10"/>
    </row>
    <row r="208" spans="8:8" s="46" customFormat="1" x14ac:dyDescent="0.2">
      <c r="H208" s="10"/>
    </row>
    <row r="209" spans="8:8" s="46" customFormat="1" x14ac:dyDescent="0.2">
      <c r="H209" s="10"/>
    </row>
    <row r="210" spans="8:8" s="46" customFormat="1" x14ac:dyDescent="0.2">
      <c r="H210" s="10"/>
    </row>
    <row r="211" spans="8:8" s="46" customFormat="1" x14ac:dyDescent="0.2">
      <c r="H211" s="10"/>
    </row>
    <row r="212" spans="8:8" s="46" customFormat="1" x14ac:dyDescent="0.2">
      <c r="H212" s="10"/>
    </row>
    <row r="213" spans="8:8" s="46" customFormat="1" x14ac:dyDescent="0.2">
      <c r="H213" s="10"/>
    </row>
    <row r="214" spans="8:8" s="46" customFormat="1" x14ac:dyDescent="0.2">
      <c r="H214" s="10"/>
    </row>
    <row r="215" spans="8:8" s="46" customFormat="1" x14ac:dyDescent="0.2">
      <c r="H215" s="10"/>
    </row>
    <row r="216" spans="8:8" s="46" customFormat="1" x14ac:dyDescent="0.2">
      <c r="H216" s="10"/>
    </row>
    <row r="217" spans="8:8" s="46" customFormat="1" x14ac:dyDescent="0.2">
      <c r="H217" s="10"/>
    </row>
    <row r="218" spans="8:8" s="46" customFormat="1" x14ac:dyDescent="0.2">
      <c r="H218" s="10"/>
    </row>
    <row r="219" spans="8:8" s="46" customFormat="1" x14ac:dyDescent="0.2">
      <c r="H219" s="10"/>
    </row>
    <row r="220" spans="8:8" s="46" customFormat="1" x14ac:dyDescent="0.2">
      <c r="H220" s="10"/>
    </row>
    <row r="221" spans="8:8" s="46" customFormat="1" x14ac:dyDescent="0.2">
      <c r="H221" s="10"/>
    </row>
    <row r="222" spans="8:8" s="46" customFormat="1" x14ac:dyDescent="0.2">
      <c r="H222" s="10"/>
    </row>
    <row r="223" spans="8:8" s="46" customFormat="1" x14ac:dyDescent="0.2">
      <c r="H223" s="10"/>
    </row>
    <row r="224" spans="8:8" s="46" customFormat="1" x14ac:dyDescent="0.2">
      <c r="H224" s="10"/>
    </row>
    <row r="225" spans="8:8" s="46" customFormat="1" x14ac:dyDescent="0.2">
      <c r="H225" s="10"/>
    </row>
    <row r="226" spans="8:8" s="46" customFormat="1" x14ac:dyDescent="0.2">
      <c r="H226" s="10"/>
    </row>
    <row r="227" spans="8:8" s="46" customFormat="1" x14ac:dyDescent="0.2">
      <c r="H227" s="10"/>
    </row>
    <row r="228" spans="8:8" s="46" customFormat="1" x14ac:dyDescent="0.2">
      <c r="H228" s="10"/>
    </row>
    <row r="229" spans="8:8" s="46" customFormat="1" x14ac:dyDescent="0.2">
      <c r="H229" s="10"/>
    </row>
    <row r="230" spans="8:8" s="46" customFormat="1" x14ac:dyDescent="0.2">
      <c r="H230" s="10"/>
    </row>
    <row r="231" spans="8:8" s="46" customFormat="1" x14ac:dyDescent="0.2">
      <c r="H231" s="10"/>
    </row>
    <row r="232" spans="8:8" s="46" customFormat="1" x14ac:dyDescent="0.2">
      <c r="H232" s="10"/>
    </row>
    <row r="233" spans="8:8" s="46" customFormat="1" x14ac:dyDescent="0.2">
      <c r="H233" s="10"/>
    </row>
    <row r="234" spans="8:8" s="46" customFormat="1" x14ac:dyDescent="0.2">
      <c r="H234" s="10"/>
    </row>
    <row r="235" spans="8:8" s="46" customFormat="1" x14ac:dyDescent="0.2">
      <c r="H235" s="10"/>
    </row>
    <row r="236" spans="8:8" s="46" customFormat="1" x14ac:dyDescent="0.2">
      <c r="H236" s="10"/>
    </row>
    <row r="237" spans="8:8" s="46" customFormat="1" x14ac:dyDescent="0.2">
      <c r="H237" s="10"/>
    </row>
    <row r="238" spans="8:8" s="46" customFormat="1" x14ac:dyDescent="0.2">
      <c r="H238" s="10"/>
    </row>
    <row r="239" spans="8:8" s="46" customFormat="1" x14ac:dyDescent="0.2">
      <c r="H239" s="10"/>
    </row>
    <row r="240" spans="8:8" s="46" customFormat="1" x14ac:dyDescent="0.2">
      <c r="H240" s="10"/>
    </row>
    <row r="241" spans="8:8" s="46" customFormat="1" x14ac:dyDescent="0.2">
      <c r="H241" s="10"/>
    </row>
    <row r="242" spans="8:8" s="46" customFormat="1" x14ac:dyDescent="0.2">
      <c r="H242" s="10"/>
    </row>
    <row r="243" spans="8:8" s="46" customFormat="1" x14ac:dyDescent="0.2">
      <c r="H243" s="10"/>
    </row>
    <row r="244" spans="8:8" s="46" customFormat="1" x14ac:dyDescent="0.2">
      <c r="H244" s="10"/>
    </row>
    <row r="245" spans="8:8" s="46" customFormat="1" x14ac:dyDescent="0.2">
      <c r="H245" s="10"/>
    </row>
    <row r="246" spans="8:8" s="46" customFormat="1" x14ac:dyDescent="0.2">
      <c r="H246" s="10"/>
    </row>
    <row r="247" spans="8:8" s="46" customFormat="1" x14ac:dyDescent="0.2">
      <c r="H247" s="10"/>
    </row>
    <row r="248" spans="8:8" s="46" customFormat="1" x14ac:dyDescent="0.2">
      <c r="H248" s="10"/>
    </row>
    <row r="249" spans="8:8" s="46" customFormat="1" x14ac:dyDescent="0.2">
      <c r="H249" s="10"/>
    </row>
    <row r="250" spans="8:8" s="46" customFormat="1" x14ac:dyDescent="0.2">
      <c r="H250" s="10"/>
    </row>
    <row r="251" spans="8:8" s="46" customFormat="1" x14ac:dyDescent="0.2">
      <c r="H251" s="10"/>
    </row>
    <row r="252" spans="8:8" s="46" customFormat="1" x14ac:dyDescent="0.2">
      <c r="H252" s="10"/>
    </row>
    <row r="253" spans="8:8" s="46" customFormat="1" x14ac:dyDescent="0.2">
      <c r="H253" s="10"/>
    </row>
    <row r="254" spans="8:8" s="46" customFormat="1" x14ac:dyDescent="0.2">
      <c r="H254" s="10"/>
    </row>
    <row r="255" spans="8:8" s="46" customFormat="1" x14ac:dyDescent="0.2">
      <c r="H255" s="10"/>
    </row>
    <row r="256" spans="8:8" s="46" customFormat="1" x14ac:dyDescent="0.2">
      <c r="H256" s="10"/>
    </row>
    <row r="257" spans="8:8" s="46" customFormat="1" x14ac:dyDescent="0.2">
      <c r="H257" s="10"/>
    </row>
    <row r="258" spans="8:8" s="46" customFormat="1" x14ac:dyDescent="0.2">
      <c r="H258" s="10"/>
    </row>
    <row r="259" spans="8:8" s="46" customFormat="1" x14ac:dyDescent="0.2">
      <c r="H259" s="10"/>
    </row>
    <row r="260" spans="8:8" s="46" customFormat="1" x14ac:dyDescent="0.2">
      <c r="H260" s="10"/>
    </row>
    <row r="261" spans="8:8" s="46" customFormat="1" x14ac:dyDescent="0.2">
      <c r="H261" s="10"/>
    </row>
    <row r="262" spans="8:8" s="46" customFormat="1" x14ac:dyDescent="0.2">
      <c r="H262" s="10"/>
    </row>
    <row r="263" spans="8:8" s="46" customFormat="1" x14ac:dyDescent="0.2">
      <c r="H263" s="10"/>
    </row>
    <row r="264" spans="8:8" s="46" customFormat="1" x14ac:dyDescent="0.2">
      <c r="H264" s="10"/>
    </row>
    <row r="265" spans="8:8" s="46" customFormat="1" x14ac:dyDescent="0.2">
      <c r="H265" s="10"/>
    </row>
    <row r="266" spans="8:8" s="46" customFormat="1" x14ac:dyDescent="0.2">
      <c r="H266" s="10"/>
    </row>
    <row r="267" spans="8:8" s="46" customFormat="1" x14ac:dyDescent="0.2">
      <c r="H267" s="10"/>
    </row>
    <row r="268" spans="8:8" s="46" customFormat="1" x14ac:dyDescent="0.2">
      <c r="H268" s="10"/>
    </row>
    <row r="269" spans="8:8" s="46" customFormat="1" x14ac:dyDescent="0.2">
      <c r="H269" s="10"/>
    </row>
    <row r="270" spans="8:8" s="46" customFormat="1" x14ac:dyDescent="0.2">
      <c r="H270" s="10"/>
    </row>
    <row r="271" spans="8:8" s="46" customFormat="1" x14ac:dyDescent="0.2">
      <c r="H271" s="10"/>
    </row>
    <row r="272" spans="8:8" s="46" customFormat="1" x14ac:dyDescent="0.2">
      <c r="H272" s="10"/>
    </row>
    <row r="273" spans="8:8" s="46" customFormat="1" x14ac:dyDescent="0.2">
      <c r="H273" s="10"/>
    </row>
    <row r="274" spans="8:8" s="46" customFormat="1" x14ac:dyDescent="0.2">
      <c r="H274" s="10"/>
    </row>
    <row r="275" spans="8:8" s="46" customFormat="1" x14ac:dyDescent="0.2">
      <c r="H275" s="10"/>
    </row>
    <row r="276" spans="8:8" s="46" customFormat="1" x14ac:dyDescent="0.2">
      <c r="H276" s="10"/>
    </row>
    <row r="277" spans="8:8" s="46" customFormat="1" x14ac:dyDescent="0.2">
      <c r="H277" s="10"/>
    </row>
    <row r="278" spans="8:8" s="46" customFormat="1" x14ac:dyDescent="0.2">
      <c r="H278" s="10"/>
    </row>
    <row r="279" spans="8:8" s="46" customFormat="1" x14ac:dyDescent="0.2">
      <c r="H279" s="10"/>
    </row>
    <row r="280" spans="8:8" s="46" customFormat="1" x14ac:dyDescent="0.2">
      <c r="H280" s="10"/>
    </row>
    <row r="281" spans="8:8" s="46" customFormat="1" x14ac:dyDescent="0.2">
      <c r="H281" s="10"/>
    </row>
    <row r="282" spans="8:8" s="46" customFormat="1" x14ac:dyDescent="0.2">
      <c r="H282" s="10"/>
    </row>
    <row r="283" spans="8:8" s="46" customFormat="1" x14ac:dyDescent="0.2">
      <c r="H283" s="10"/>
    </row>
    <row r="284" spans="8:8" s="46" customFormat="1" x14ac:dyDescent="0.2">
      <c r="H284" s="10"/>
    </row>
    <row r="285" spans="8:8" s="46" customFormat="1" x14ac:dyDescent="0.2">
      <c r="H285" s="10"/>
    </row>
    <row r="286" spans="8:8" s="46" customFormat="1" x14ac:dyDescent="0.2">
      <c r="H286" s="10"/>
    </row>
    <row r="287" spans="8:8" s="46" customFormat="1" x14ac:dyDescent="0.2">
      <c r="H287" s="10"/>
    </row>
    <row r="288" spans="8:8" s="46" customFormat="1" x14ac:dyDescent="0.2">
      <c r="H288" s="10"/>
    </row>
    <row r="289" spans="8:8" s="46" customFormat="1" x14ac:dyDescent="0.2">
      <c r="H289" s="10"/>
    </row>
    <row r="290" spans="8:8" s="46" customFormat="1" x14ac:dyDescent="0.2">
      <c r="H290" s="10"/>
    </row>
    <row r="291" spans="8:8" s="46" customFormat="1" x14ac:dyDescent="0.2">
      <c r="H291" s="10"/>
    </row>
    <row r="292" spans="8:8" s="46" customFormat="1" x14ac:dyDescent="0.2">
      <c r="H292" s="10"/>
    </row>
    <row r="293" spans="8:8" s="46" customFormat="1" x14ac:dyDescent="0.2">
      <c r="H293" s="10"/>
    </row>
    <row r="294" spans="8:8" s="46" customFormat="1" x14ac:dyDescent="0.2">
      <c r="H294" s="10"/>
    </row>
    <row r="295" spans="8:8" s="46" customFormat="1" x14ac:dyDescent="0.2">
      <c r="H295" s="10"/>
    </row>
    <row r="296" spans="8:8" s="46" customFormat="1" x14ac:dyDescent="0.2">
      <c r="H296" s="10"/>
    </row>
    <row r="297" spans="8:8" s="46" customFormat="1" x14ac:dyDescent="0.2">
      <c r="H297" s="10"/>
    </row>
    <row r="298" spans="8:8" s="46" customFormat="1" x14ac:dyDescent="0.2">
      <c r="H298" s="10"/>
    </row>
    <row r="299" spans="8:8" s="46" customFormat="1" x14ac:dyDescent="0.2">
      <c r="H299" s="10"/>
    </row>
    <row r="300" spans="8:8" s="46" customFormat="1" x14ac:dyDescent="0.2">
      <c r="H300" s="10"/>
    </row>
    <row r="301" spans="8:8" s="46" customFormat="1" x14ac:dyDescent="0.2">
      <c r="H301" s="10"/>
    </row>
    <row r="302" spans="8:8" s="46" customFormat="1" x14ac:dyDescent="0.2">
      <c r="H302" s="10"/>
    </row>
    <row r="303" spans="8:8" s="46" customFormat="1" x14ac:dyDescent="0.2">
      <c r="H303" s="10"/>
    </row>
    <row r="304" spans="8:8" s="46" customFormat="1" x14ac:dyDescent="0.2">
      <c r="H304" s="10"/>
    </row>
    <row r="305" spans="8:8" s="46" customFormat="1" x14ac:dyDescent="0.2">
      <c r="H305" s="10"/>
    </row>
    <row r="306" spans="8:8" s="46" customFormat="1" x14ac:dyDescent="0.2">
      <c r="H306" s="10"/>
    </row>
    <row r="307" spans="8:8" s="46" customFormat="1" x14ac:dyDescent="0.2">
      <c r="H307" s="10"/>
    </row>
    <row r="308" spans="8:8" s="46" customFormat="1" x14ac:dyDescent="0.2">
      <c r="H308" s="10"/>
    </row>
    <row r="309" spans="8:8" s="46" customFormat="1" x14ac:dyDescent="0.2">
      <c r="H309" s="10"/>
    </row>
    <row r="310" spans="8:8" s="46" customFormat="1" x14ac:dyDescent="0.2">
      <c r="H310" s="10"/>
    </row>
    <row r="311" spans="8:8" s="46" customFormat="1" x14ac:dyDescent="0.2">
      <c r="H311" s="10"/>
    </row>
    <row r="312" spans="8:8" s="46" customFormat="1" x14ac:dyDescent="0.2">
      <c r="H312" s="10"/>
    </row>
    <row r="313" spans="8:8" s="46" customFormat="1" x14ac:dyDescent="0.2">
      <c r="H313" s="10"/>
    </row>
    <row r="314" spans="8:8" s="46" customFormat="1" x14ac:dyDescent="0.2">
      <c r="H314" s="10"/>
    </row>
    <row r="315" spans="8:8" s="46" customFormat="1" x14ac:dyDescent="0.2">
      <c r="H315" s="10"/>
    </row>
    <row r="316" spans="8:8" s="46" customFormat="1" x14ac:dyDescent="0.2">
      <c r="H316" s="10"/>
    </row>
    <row r="317" spans="8:8" s="46" customFormat="1" x14ac:dyDescent="0.2">
      <c r="H317" s="10"/>
    </row>
    <row r="318" spans="8:8" s="46" customFormat="1" x14ac:dyDescent="0.2">
      <c r="H318" s="10"/>
    </row>
    <row r="319" spans="8:8" s="46" customFormat="1" x14ac:dyDescent="0.2">
      <c r="H319" s="10"/>
    </row>
    <row r="320" spans="8:8" s="46" customFormat="1" x14ac:dyDescent="0.2">
      <c r="H320" s="10"/>
    </row>
    <row r="321" spans="8:8" s="46" customFormat="1" x14ac:dyDescent="0.2">
      <c r="H321" s="10"/>
    </row>
    <row r="322" spans="8:8" s="46" customFormat="1" x14ac:dyDescent="0.2">
      <c r="H322" s="10"/>
    </row>
    <row r="323" spans="8:8" s="46" customFormat="1" x14ac:dyDescent="0.2">
      <c r="H323" s="10"/>
    </row>
    <row r="324" spans="8:8" s="46" customFormat="1" x14ac:dyDescent="0.2">
      <c r="H324" s="10"/>
    </row>
    <row r="325" spans="8:8" s="46" customFormat="1" x14ac:dyDescent="0.2">
      <c r="H325" s="10"/>
    </row>
    <row r="326" spans="8:8" s="46" customFormat="1" x14ac:dyDescent="0.2">
      <c r="H326" s="10"/>
    </row>
    <row r="327" spans="8:8" s="46" customFormat="1" x14ac:dyDescent="0.2">
      <c r="H327" s="10"/>
    </row>
    <row r="328" spans="8:8" s="46" customFormat="1" x14ac:dyDescent="0.2">
      <c r="H328" s="10"/>
    </row>
    <row r="329" spans="8:8" s="46" customFormat="1" x14ac:dyDescent="0.2">
      <c r="H329" s="10"/>
    </row>
    <row r="330" spans="8:8" s="46" customFormat="1" x14ac:dyDescent="0.2">
      <c r="H330" s="10"/>
    </row>
    <row r="331" spans="8:8" s="46" customFormat="1" x14ac:dyDescent="0.2">
      <c r="H331" s="10"/>
    </row>
    <row r="332" spans="8:8" s="46" customFormat="1" x14ac:dyDescent="0.2">
      <c r="H332" s="10"/>
    </row>
    <row r="333" spans="8:8" s="46" customFormat="1" x14ac:dyDescent="0.2">
      <c r="H333" s="10"/>
    </row>
    <row r="334" spans="8:8" s="46" customFormat="1" x14ac:dyDescent="0.2">
      <c r="H334" s="10"/>
    </row>
    <row r="335" spans="8:8" s="46" customFormat="1" x14ac:dyDescent="0.2">
      <c r="H335" s="10"/>
    </row>
    <row r="336" spans="8:8" s="46" customFormat="1" x14ac:dyDescent="0.2">
      <c r="H336" s="10"/>
    </row>
    <row r="337" spans="8:8" s="46" customFormat="1" x14ac:dyDescent="0.2">
      <c r="H337" s="10"/>
    </row>
    <row r="338" spans="8:8" s="46" customFormat="1" x14ac:dyDescent="0.2">
      <c r="H338" s="10"/>
    </row>
    <row r="339" spans="8:8" s="46" customFormat="1" x14ac:dyDescent="0.2">
      <c r="H339" s="10"/>
    </row>
    <row r="340" spans="8:8" s="46" customFormat="1" x14ac:dyDescent="0.2">
      <c r="H340" s="10"/>
    </row>
    <row r="341" spans="8:8" s="46" customFormat="1" x14ac:dyDescent="0.2">
      <c r="H341" s="10"/>
    </row>
    <row r="342" spans="8:8" s="46" customFormat="1" x14ac:dyDescent="0.2">
      <c r="H342" s="10"/>
    </row>
    <row r="343" spans="8:8" s="46" customFormat="1" x14ac:dyDescent="0.2">
      <c r="H343" s="10"/>
    </row>
    <row r="344" spans="8:8" s="46" customFormat="1" x14ac:dyDescent="0.2">
      <c r="H344" s="10"/>
    </row>
    <row r="345" spans="8:8" s="46" customFormat="1" x14ac:dyDescent="0.2">
      <c r="H345" s="10"/>
    </row>
    <row r="346" spans="8:8" s="46" customFormat="1" x14ac:dyDescent="0.2">
      <c r="H346" s="10"/>
    </row>
    <row r="347" spans="8:8" s="46" customFormat="1" x14ac:dyDescent="0.2">
      <c r="H347" s="10"/>
    </row>
    <row r="348" spans="8:8" s="46" customFormat="1" x14ac:dyDescent="0.2">
      <c r="H348" s="10"/>
    </row>
    <row r="349" spans="8:8" s="46" customFormat="1" x14ac:dyDescent="0.2">
      <c r="H349" s="10"/>
    </row>
    <row r="350" spans="8:8" s="46" customFormat="1" x14ac:dyDescent="0.2">
      <c r="H350" s="10"/>
    </row>
    <row r="351" spans="8:8" s="46" customFormat="1" x14ac:dyDescent="0.2">
      <c r="H351" s="10"/>
    </row>
    <row r="352" spans="8:8" s="46" customFormat="1" x14ac:dyDescent="0.2">
      <c r="H352" s="10"/>
    </row>
    <row r="353" spans="8:8" s="46" customFormat="1" x14ac:dyDescent="0.2">
      <c r="H353" s="10"/>
    </row>
    <row r="354" spans="8:8" s="46" customFormat="1" x14ac:dyDescent="0.2">
      <c r="H354" s="10"/>
    </row>
    <row r="355" spans="8:8" s="46" customFormat="1" x14ac:dyDescent="0.2">
      <c r="H355" s="10"/>
    </row>
    <row r="356" spans="8:8" s="46" customFormat="1" x14ac:dyDescent="0.2">
      <c r="H356" s="10"/>
    </row>
    <row r="357" spans="8:8" s="46" customFormat="1" x14ac:dyDescent="0.2">
      <c r="H357" s="10"/>
    </row>
    <row r="358" spans="8:8" s="46" customFormat="1" x14ac:dyDescent="0.2">
      <c r="H358" s="10"/>
    </row>
    <row r="359" spans="8:8" s="46" customFormat="1" x14ac:dyDescent="0.2">
      <c r="H359" s="10"/>
    </row>
    <row r="360" spans="8:8" s="46" customFormat="1" x14ac:dyDescent="0.2">
      <c r="H360" s="10"/>
    </row>
    <row r="361" spans="8:8" s="46" customFormat="1" x14ac:dyDescent="0.2">
      <c r="H361" s="10"/>
    </row>
    <row r="362" spans="8:8" s="46" customFormat="1" x14ac:dyDescent="0.2">
      <c r="H362" s="10"/>
    </row>
    <row r="363" spans="8:8" s="46" customFormat="1" x14ac:dyDescent="0.2">
      <c r="H363" s="10"/>
    </row>
    <row r="364" spans="8:8" s="46" customFormat="1" x14ac:dyDescent="0.2">
      <c r="H364" s="10"/>
    </row>
    <row r="365" spans="8:8" s="46" customFormat="1" x14ac:dyDescent="0.2">
      <c r="H365" s="10"/>
    </row>
    <row r="366" spans="8:8" s="46" customFormat="1" x14ac:dyDescent="0.2">
      <c r="H366" s="10"/>
    </row>
    <row r="367" spans="8:8" s="46" customFormat="1" x14ac:dyDescent="0.2">
      <c r="H367" s="10"/>
    </row>
    <row r="368" spans="8:8" s="46" customFormat="1" x14ac:dyDescent="0.2">
      <c r="H368" s="10"/>
    </row>
    <row r="369" spans="8:8" s="46" customFormat="1" x14ac:dyDescent="0.2">
      <c r="H369" s="10"/>
    </row>
    <row r="370" spans="8:8" s="46" customFormat="1" x14ac:dyDescent="0.2">
      <c r="H370" s="10"/>
    </row>
    <row r="371" spans="8:8" s="46" customFormat="1" x14ac:dyDescent="0.2">
      <c r="H371" s="10"/>
    </row>
    <row r="372" spans="8:8" s="46" customFormat="1" x14ac:dyDescent="0.2">
      <c r="H372" s="10"/>
    </row>
    <row r="373" spans="8:8" s="46" customFormat="1" x14ac:dyDescent="0.2">
      <c r="H373" s="10"/>
    </row>
    <row r="374" spans="8:8" s="46" customFormat="1" x14ac:dyDescent="0.2">
      <c r="H374" s="10"/>
    </row>
    <row r="375" spans="8:8" s="46" customFormat="1" x14ac:dyDescent="0.2">
      <c r="H375" s="10"/>
    </row>
    <row r="376" spans="8:8" s="46" customFormat="1" x14ac:dyDescent="0.2">
      <c r="H376" s="10"/>
    </row>
    <row r="377" spans="8:8" s="46" customFormat="1" x14ac:dyDescent="0.2">
      <c r="H377" s="10"/>
    </row>
    <row r="378" spans="8:8" s="46" customFormat="1" x14ac:dyDescent="0.2">
      <c r="H378" s="10"/>
    </row>
    <row r="379" spans="8:8" s="46" customFormat="1" x14ac:dyDescent="0.2">
      <c r="H379" s="10"/>
    </row>
    <row r="380" spans="8:8" s="46" customFormat="1" x14ac:dyDescent="0.2">
      <c r="H380" s="10"/>
    </row>
    <row r="381" spans="8:8" s="46" customFormat="1" x14ac:dyDescent="0.2">
      <c r="H381" s="10"/>
    </row>
    <row r="382" spans="8:8" s="46" customFormat="1" x14ac:dyDescent="0.2">
      <c r="H382" s="10"/>
    </row>
    <row r="383" spans="8:8" s="46" customFormat="1" x14ac:dyDescent="0.2">
      <c r="H383" s="10"/>
    </row>
    <row r="384" spans="8:8" s="46" customFormat="1" x14ac:dyDescent="0.2">
      <c r="H384" s="10"/>
    </row>
    <row r="385" spans="8:8" s="46" customFormat="1" x14ac:dyDescent="0.2">
      <c r="H385" s="10"/>
    </row>
    <row r="386" spans="8:8" s="46" customFormat="1" x14ac:dyDescent="0.2">
      <c r="H386" s="10"/>
    </row>
    <row r="387" spans="8:8" s="46" customFormat="1" x14ac:dyDescent="0.2">
      <c r="H387" s="10"/>
    </row>
    <row r="388" spans="8:8" s="46" customFormat="1" x14ac:dyDescent="0.2">
      <c r="H388" s="10"/>
    </row>
    <row r="389" spans="8:8" s="46" customFormat="1" x14ac:dyDescent="0.2">
      <c r="H389" s="10"/>
    </row>
    <row r="390" spans="8:8" s="46" customFormat="1" x14ac:dyDescent="0.2">
      <c r="H390" s="10"/>
    </row>
    <row r="391" spans="8:8" s="46" customFormat="1" x14ac:dyDescent="0.2">
      <c r="H391" s="10"/>
    </row>
    <row r="392" spans="8:8" s="46" customFormat="1" x14ac:dyDescent="0.2">
      <c r="H392" s="10"/>
    </row>
    <row r="393" spans="8:8" s="46" customFormat="1" x14ac:dyDescent="0.2">
      <c r="H393" s="10"/>
    </row>
    <row r="394" spans="8:8" s="46" customFormat="1" x14ac:dyDescent="0.2">
      <c r="H394" s="10"/>
    </row>
    <row r="395" spans="8:8" s="46" customFormat="1" x14ac:dyDescent="0.2">
      <c r="H395" s="10"/>
    </row>
    <row r="396" spans="8:8" s="46" customFormat="1" x14ac:dyDescent="0.2">
      <c r="H396" s="10"/>
    </row>
    <row r="397" spans="8:8" s="46" customFormat="1" x14ac:dyDescent="0.2">
      <c r="H397" s="10"/>
    </row>
    <row r="398" spans="8:8" s="46" customFormat="1" x14ac:dyDescent="0.2">
      <c r="H398" s="10"/>
    </row>
    <row r="399" spans="8:8" s="46" customFormat="1" x14ac:dyDescent="0.2">
      <c r="H399" s="10"/>
    </row>
    <row r="400" spans="8:8" s="46" customFormat="1" x14ac:dyDescent="0.2">
      <c r="H400" s="10"/>
    </row>
    <row r="401" spans="8:8" s="46" customFormat="1" x14ac:dyDescent="0.2">
      <c r="H401" s="10"/>
    </row>
    <row r="402" spans="8:8" s="46" customFormat="1" x14ac:dyDescent="0.2">
      <c r="H402" s="10"/>
    </row>
    <row r="403" spans="8:8" s="46" customFormat="1" x14ac:dyDescent="0.2">
      <c r="H403" s="10"/>
    </row>
    <row r="404" spans="8:8" s="46" customFormat="1" x14ac:dyDescent="0.2">
      <c r="H404" s="10"/>
    </row>
    <row r="405" spans="8:8" s="46" customFormat="1" x14ac:dyDescent="0.2">
      <c r="H405" s="10"/>
    </row>
    <row r="406" spans="8:8" s="46" customFormat="1" x14ac:dyDescent="0.2">
      <c r="H406" s="10"/>
    </row>
    <row r="407" spans="8:8" s="46" customFormat="1" x14ac:dyDescent="0.2">
      <c r="H407" s="10"/>
    </row>
    <row r="408" spans="8:8" s="46" customFormat="1" x14ac:dyDescent="0.2">
      <c r="H408" s="10"/>
    </row>
    <row r="409" spans="8:8" s="46" customFormat="1" x14ac:dyDescent="0.2">
      <c r="H409" s="10"/>
    </row>
    <row r="410" spans="8:8" s="46" customFormat="1" x14ac:dyDescent="0.2">
      <c r="H410" s="10"/>
    </row>
    <row r="411" spans="8:8" s="46" customFormat="1" x14ac:dyDescent="0.2">
      <c r="H411" s="10"/>
    </row>
    <row r="412" spans="8:8" s="46" customFormat="1" x14ac:dyDescent="0.2">
      <c r="H412" s="10"/>
    </row>
    <row r="413" spans="8:8" s="46" customFormat="1" x14ac:dyDescent="0.2">
      <c r="H413" s="10"/>
    </row>
    <row r="414" spans="8:8" s="46" customFormat="1" x14ac:dyDescent="0.2">
      <c r="H414" s="10"/>
    </row>
    <row r="415" spans="8:8" s="46" customFormat="1" x14ac:dyDescent="0.2">
      <c r="H415" s="10"/>
    </row>
    <row r="416" spans="8:8" s="46" customFormat="1" x14ac:dyDescent="0.2">
      <c r="H416" s="10"/>
    </row>
    <row r="417" spans="8:8" s="46" customFormat="1" x14ac:dyDescent="0.2">
      <c r="H417" s="10"/>
    </row>
    <row r="418" spans="8:8" s="46" customFormat="1" x14ac:dyDescent="0.2">
      <c r="H418" s="10"/>
    </row>
    <row r="419" spans="8:8" s="46" customFormat="1" x14ac:dyDescent="0.2">
      <c r="H419" s="10"/>
    </row>
    <row r="420" spans="8:8" s="46" customFormat="1" x14ac:dyDescent="0.2">
      <c r="H420" s="10"/>
    </row>
    <row r="421" spans="8:8" s="46" customFormat="1" x14ac:dyDescent="0.2">
      <c r="H421" s="10"/>
    </row>
    <row r="422" spans="8:8" s="46" customFormat="1" x14ac:dyDescent="0.2">
      <c r="H422" s="10"/>
    </row>
    <row r="423" spans="8:8" s="46" customFormat="1" x14ac:dyDescent="0.2">
      <c r="H423" s="10"/>
    </row>
    <row r="424" spans="8:8" s="46" customFormat="1" x14ac:dyDescent="0.2">
      <c r="H424" s="10"/>
    </row>
    <row r="425" spans="8:8" s="46" customFormat="1" x14ac:dyDescent="0.2">
      <c r="H425" s="10"/>
    </row>
    <row r="426" spans="8:8" s="46" customFormat="1" x14ac:dyDescent="0.2">
      <c r="H426" s="10"/>
    </row>
    <row r="427" spans="8:8" s="46" customFormat="1" x14ac:dyDescent="0.2">
      <c r="H427" s="10"/>
    </row>
    <row r="428" spans="8:8" s="46" customFormat="1" x14ac:dyDescent="0.2">
      <c r="H428" s="10"/>
    </row>
    <row r="429" spans="8:8" s="46" customFormat="1" x14ac:dyDescent="0.2">
      <c r="H429" s="10"/>
    </row>
    <row r="430" spans="8:8" s="46" customFormat="1" x14ac:dyDescent="0.2">
      <c r="H430" s="10"/>
    </row>
    <row r="431" spans="8:8" s="46" customFormat="1" x14ac:dyDescent="0.2">
      <c r="H431" s="10"/>
    </row>
    <row r="432" spans="8:8" s="46" customFormat="1" x14ac:dyDescent="0.2">
      <c r="H432" s="10"/>
    </row>
    <row r="433" spans="5:8" s="46" customFormat="1" x14ac:dyDescent="0.2">
      <c r="H433" s="10"/>
    </row>
    <row r="434" spans="5:8" s="46" customFormat="1" x14ac:dyDescent="0.2">
      <c r="H434" s="10"/>
    </row>
    <row r="435" spans="5:8" s="46" customFormat="1" x14ac:dyDescent="0.2">
      <c r="H435" s="10"/>
    </row>
    <row r="436" spans="5:8" s="46" customFormat="1" x14ac:dyDescent="0.2">
      <c r="H436" s="10"/>
    </row>
    <row r="437" spans="5:8" s="46" customFormat="1" x14ac:dyDescent="0.2">
      <c r="H437" s="10"/>
    </row>
    <row r="438" spans="5:8" s="46" customFormat="1" x14ac:dyDescent="0.2">
      <c r="E438" s="51"/>
      <c r="F438" s="51"/>
      <c r="H438" s="10"/>
    </row>
  </sheetData>
  <sheetProtection password="CF35" sheet="1" objects="1" scenarios="1" insertHyperlinks="0" selectLockedCells="1"/>
  <mergeCells count="3">
    <mergeCell ref="I2:J2"/>
    <mergeCell ref="L2:M2"/>
    <mergeCell ref="O2:P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4"/>
  <sheetViews>
    <sheetView showGridLines="0" workbookViewId="0">
      <selection activeCell="B1" sqref="B1:R1048576"/>
    </sheetView>
  </sheetViews>
  <sheetFormatPr baseColWidth="10" defaultRowHeight="12.75" x14ac:dyDescent="0.2"/>
  <cols>
    <col min="1" max="1" width="11" style="73"/>
    <col min="2" max="2" width="11" style="73" hidden="1" customWidth="1"/>
    <col min="3" max="3" width="13.25" style="73" hidden="1" customWidth="1"/>
    <col min="4" max="18" width="11" style="73" hidden="1" customWidth="1"/>
    <col min="19" max="19" width="11" style="73" customWidth="1"/>
    <col min="20" max="16384" width="11" style="73"/>
  </cols>
  <sheetData>
    <row r="3" spans="1:18" x14ac:dyDescent="0.2">
      <c r="B3" s="70"/>
      <c r="C3" s="71" t="s">
        <v>17</v>
      </c>
      <c r="M3" s="281" t="s">
        <v>43</v>
      </c>
      <c r="N3" s="281"/>
      <c r="O3" s="281" t="s">
        <v>46</v>
      </c>
      <c r="P3" s="281"/>
      <c r="Q3" s="281" t="s">
        <v>47</v>
      </c>
      <c r="R3" s="281"/>
    </row>
    <row r="4" spans="1:18" x14ac:dyDescent="0.2">
      <c r="B4" s="72">
        <v>1</v>
      </c>
      <c r="C4" s="72" t="s">
        <v>18</v>
      </c>
    </row>
    <row r="5" spans="1:18" x14ac:dyDescent="0.2">
      <c r="B5" s="72">
        <v>2</v>
      </c>
      <c r="C5" s="72" t="s">
        <v>19</v>
      </c>
    </row>
    <row r="6" spans="1:18" x14ac:dyDescent="0.2">
      <c r="B6" s="72">
        <v>3</v>
      </c>
      <c r="C6" s="72" t="s">
        <v>16</v>
      </c>
    </row>
    <row r="7" spans="1:18" x14ac:dyDescent="0.2">
      <c r="C7" s="72" t="s">
        <v>25</v>
      </c>
    </row>
    <row r="8" spans="1:18" x14ac:dyDescent="0.2">
      <c r="D8" s="85" t="s">
        <v>61</v>
      </c>
      <c r="E8" s="85" t="s">
        <v>62</v>
      </c>
    </row>
    <row r="9" spans="1:18" ht="30" customHeight="1" x14ac:dyDescent="0.2">
      <c r="A9" s="75" t="s">
        <v>44</v>
      </c>
      <c r="B9" s="76">
        <f>Fütterung!E5</f>
        <v>1</v>
      </c>
      <c r="C9" s="76" t="str">
        <f>INDEX(C4:C6,MATCH(B9,B4:B6,0),1)</f>
        <v>950 g</v>
      </c>
      <c r="M9" s="161">
        <v>950</v>
      </c>
      <c r="N9" s="84" t="s">
        <v>57</v>
      </c>
      <c r="O9" s="161">
        <v>850</v>
      </c>
      <c r="P9" s="84" t="s">
        <v>57</v>
      </c>
      <c r="Q9" s="161">
        <v>750</v>
      </c>
      <c r="R9" s="84" t="s">
        <v>57</v>
      </c>
    </row>
    <row r="10" spans="1:18" ht="30" customHeight="1" x14ac:dyDescent="0.2">
      <c r="B10" s="285" t="s">
        <v>60</v>
      </c>
      <c r="C10" s="286"/>
      <c r="D10" s="283" t="s">
        <v>59</v>
      </c>
      <c r="E10" s="284"/>
      <c r="F10" s="289" t="s">
        <v>23</v>
      </c>
      <c r="G10" s="289"/>
      <c r="H10" s="289"/>
      <c r="I10" s="289" t="s">
        <v>15</v>
      </c>
      <c r="J10" s="289"/>
      <c r="K10" s="289"/>
      <c r="L10" s="74"/>
      <c r="M10" s="282" t="s">
        <v>41</v>
      </c>
      <c r="N10" s="282"/>
      <c r="O10" s="282" t="s">
        <v>42</v>
      </c>
      <c r="P10" s="282"/>
      <c r="Q10" s="282" t="s">
        <v>48</v>
      </c>
      <c r="R10" s="282"/>
    </row>
    <row r="11" spans="1:18" ht="30" customHeight="1" x14ac:dyDescent="0.2">
      <c r="B11" s="27">
        <f>Fütterung!E5*10+1</f>
        <v>11</v>
      </c>
      <c r="C11" s="27">
        <f>B11+1</f>
        <v>12</v>
      </c>
      <c r="D11" s="283" t="s">
        <v>58</v>
      </c>
      <c r="E11" s="284"/>
      <c r="F11" s="160">
        <v>11</v>
      </c>
      <c r="G11" s="160">
        <v>21</v>
      </c>
      <c r="H11" s="160">
        <v>31</v>
      </c>
      <c r="I11" s="160">
        <v>12</v>
      </c>
      <c r="J11" s="160">
        <v>22</v>
      </c>
      <c r="K11" s="160">
        <v>32</v>
      </c>
      <c r="M11" s="27">
        <v>11</v>
      </c>
      <c r="N11" s="27">
        <f>M11+1</f>
        <v>12</v>
      </c>
      <c r="O11" s="81">
        <v>21</v>
      </c>
      <c r="P11" s="81">
        <f>O11+1</f>
        <v>22</v>
      </c>
      <c r="Q11" s="27">
        <v>31</v>
      </c>
      <c r="R11" s="27">
        <f>Q11+1</f>
        <v>32</v>
      </c>
    </row>
    <row r="12" spans="1:18" ht="30" customHeight="1" x14ac:dyDescent="0.2">
      <c r="B12" s="40" t="s">
        <v>3</v>
      </c>
      <c r="C12" s="40" t="s">
        <v>4</v>
      </c>
      <c r="D12" s="287" t="s">
        <v>22</v>
      </c>
      <c r="E12" s="288"/>
      <c r="F12" s="157">
        <v>950</v>
      </c>
      <c r="G12" s="158">
        <v>850</v>
      </c>
      <c r="H12" s="157">
        <v>750</v>
      </c>
      <c r="I12" s="157">
        <v>950</v>
      </c>
      <c r="J12" s="158">
        <v>850</v>
      </c>
      <c r="K12" s="157">
        <v>750</v>
      </c>
      <c r="M12" s="40" t="s">
        <v>3</v>
      </c>
      <c r="N12" s="40" t="s">
        <v>4</v>
      </c>
      <c r="O12" s="40" t="s">
        <v>3</v>
      </c>
      <c r="P12" s="40" t="s">
        <v>4</v>
      </c>
      <c r="Q12" s="40" t="s">
        <v>3</v>
      </c>
      <c r="R12" s="40" t="s">
        <v>4</v>
      </c>
    </row>
    <row r="13" spans="1:18" ht="30" customHeight="1" x14ac:dyDescent="0.2">
      <c r="B13" s="86">
        <f t="shared" ref="B13:B33" si="0">INDEX($F13:$H13,1,MATCH(B$11,$F$11:$H$11,0))</f>
        <v>817</v>
      </c>
      <c r="C13" s="87">
        <f t="shared" ref="C13:C33" si="1">INDEX($I13:$K13,1,MATCH(C$11,$I$11:$K$11,0))</f>
        <v>19.100000000000001</v>
      </c>
      <c r="D13" s="88">
        <v>25</v>
      </c>
      <c r="E13" s="89">
        <f t="shared" ref="E13:E18" si="2">D14-0.1</f>
        <v>29.9</v>
      </c>
      <c r="F13" s="72">
        <v>817</v>
      </c>
      <c r="G13" s="72">
        <v>717</v>
      </c>
      <c r="H13" s="72">
        <v>617</v>
      </c>
      <c r="I13" s="69">
        <v>19.100000000000001</v>
      </c>
      <c r="J13" s="69">
        <v>17.5</v>
      </c>
      <c r="K13" s="69">
        <v>16</v>
      </c>
      <c r="M13" s="53">
        <f t="shared" ref="M13:M33" si="3">INDEX($F13:$H13,1,MATCH(M$11,$F$11:$H$11,0))</f>
        <v>817</v>
      </c>
      <c r="N13" s="54">
        <f t="shared" ref="N13:N33" si="4">INDEX($I13:$K13,1,MATCH(N$11,$I$11:$K$11,0))</f>
        <v>19.100000000000001</v>
      </c>
      <c r="O13" s="53">
        <f t="shared" ref="O13:O33" si="5">INDEX($F13:$H13,1,MATCH(O$11,$F$11:$H$11,0))</f>
        <v>717</v>
      </c>
      <c r="P13" s="54">
        <f t="shared" ref="P13:P33" si="6">INDEX($I13:$K13,1,MATCH(P$11,$I$11:$K$11,0))</f>
        <v>17.5</v>
      </c>
      <c r="Q13" s="53">
        <f t="shared" ref="Q13:Q33" si="7">INDEX($F13:$H13,1,MATCH(Q$11,$F$11:$H$11,0))</f>
        <v>617</v>
      </c>
      <c r="R13" s="54">
        <f t="shared" ref="R13:R33" si="8">INDEX($I13:$K13,1,MATCH(R$11,$I$11:$K$11,0))</f>
        <v>16</v>
      </c>
    </row>
    <row r="14" spans="1:18" ht="30" customHeight="1" x14ac:dyDescent="0.2">
      <c r="B14" s="86">
        <f t="shared" si="0"/>
        <v>860</v>
      </c>
      <c r="C14" s="87">
        <f t="shared" si="1"/>
        <v>21.2</v>
      </c>
      <c r="D14" s="88">
        <v>30</v>
      </c>
      <c r="E14" s="89">
        <f t="shared" si="2"/>
        <v>34.9</v>
      </c>
      <c r="F14" s="72">
        <v>860</v>
      </c>
      <c r="G14" s="72">
        <v>760</v>
      </c>
      <c r="H14" s="72">
        <v>660</v>
      </c>
      <c r="I14" s="69">
        <v>21.2</v>
      </c>
      <c r="J14" s="69">
        <v>19.600000000000001</v>
      </c>
      <c r="K14" s="69">
        <v>17.899999999999999</v>
      </c>
      <c r="M14" s="53">
        <f t="shared" si="3"/>
        <v>860</v>
      </c>
      <c r="N14" s="54">
        <f t="shared" si="4"/>
        <v>21.2</v>
      </c>
      <c r="O14" s="53">
        <f t="shared" si="5"/>
        <v>760</v>
      </c>
      <c r="P14" s="54">
        <f t="shared" si="6"/>
        <v>19.600000000000001</v>
      </c>
      <c r="Q14" s="53">
        <f t="shared" si="7"/>
        <v>660</v>
      </c>
      <c r="R14" s="54">
        <f t="shared" si="8"/>
        <v>17.899999999999999</v>
      </c>
    </row>
    <row r="15" spans="1:18" ht="30" customHeight="1" x14ac:dyDescent="0.2">
      <c r="B15" s="86">
        <f t="shared" si="0"/>
        <v>897</v>
      </c>
      <c r="C15" s="87">
        <f t="shared" si="1"/>
        <v>23.2</v>
      </c>
      <c r="D15" s="88">
        <v>35</v>
      </c>
      <c r="E15" s="89">
        <f t="shared" si="2"/>
        <v>39.9</v>
      </c>
      <c r="F15" s="72">
        <v>897</v>
      </c>
      <c r="G15" s="72">
        <v>797</v>
      </c>
      <c r="H15" s="72">
        <v>697</v>
      </c>
      <c r="I15" s="69">
        <v>23.2</v>
      </c>
      <c r="J15" s="69">
        <v>21.5</v>
      </c>
      <c r="K15" s="69">
        <v>19.7</v>
      </c>
      <c r="M15" s="53">
        <f t="shared" si="3"/>
        <v>897</v>
      </c>
      <c r="N15" s="54">
        <f t="shared" si="4"/>
        <v>23.2</v>
      </c>
      <c r="O15" s="53">
        <f t="shared" si="5"/>
        <v>797</v>
      </c>
      <c r="P15" s="54">
        <f t="shared" si="6"/>
        <v>21.5</v>
      </c>
      <c r="Q15" s="53">
        <f t="shared" si="7"/>
        <v>697</v>
      </c>
      <c r="R15" s="54">
        <f t="shared" si="8"/>
        <v>19.7</v>
      </c>
    </row>
    <row r="16" spans="1:18" ht="30" customHeight="1" x14ac:dyDescent="0.2">
      <c r="B16" s="86">
        <f t="shared" si="0"/>
        <v>930</v>
      </c>
      <c r="C16" s="87">
        <f t="shared" si="1"/>
        <v>25</v>
      </c>
      <c r="D16" s="88">
        <v>40</v>
      </c>
      <c r="E16" s="89">
        <f t="shared" si="2"/>
        <v>44.9</v>
      </c>
      <c r="F16" s="72">
        <v>930</v>
      </c>
      <c r="G16" s="72">
        <v>830</v>
      </c>
      <c r="H16" s="72">
        <v>730</v>
      </c>
      <c r="I16" s="69">
        <v>25</v>
      </c>
      <c r="J16" s="69">
        <v>23.2</v>
      </c>
      <c r="K16" s="69">
        <v>21.5</v>
      </c>
      <c r="M16" s="53">
        <f t="shared" si="3"/>
        <v>930</v>
      </c>
      <c r="N16" s="54">
        <f t="shared" si="4"/>
        <v>25</v>
      </c>
      <c r="O16" s="53">
        <f t="shared" si="5"/>
        <v>830</v>
      </c>
      <c r="P16" s="54">
        <f t="shared" si="6"/>
        <v>23.2</v>
      </c>
      <c r="Q16" s="53">
        <f t="shared" si="7"/>
        <v>730</v>
      </c>
      <c r="R16" s="54">
        <f t="shared" si="8"/>
        <v>21.5</v>
      </c>
    </row>
    <row r="17" spans="2:18" ht="30" customHeight="1" x14ac:dyDescent="0.2">
      <c r="B17" s="86">
        <f t="shared" si="0"/>
        <v>958</v>
      </c>
      <c r="C17" s="87">
        <f t="shared" si="1"/>
        <v>26.7</v>
      </c>
      <c r="D17" s="88">
        <v>45</v>
      </c>
      <c r="E17" s="89">
        <f t="shared" si="2"/>
        <v>49.9</v>
      </c>
      <c r="F17" s="72">
        <v>958</v>
      </c>
      <c r="G17" s="72">
        <v>858</v>
      </c>
      <c r="H17" s="72">
        <v>758</v>
      </c>
      <c r="I17" s="69">
        <v>26.7</v>
      </c>
      <c r="J17" s="69">
        <v>24.9</v>
      </c>
      <c r="K17" s="69">
        <v>23.1</v>
      </c>
      <c r="M17" s="53">
        <f t="shared" si="3"/>
        <v>958</v>
      </c>
      <c r="N17" s="54">
        <f t="shared" si="4"/>
        <v>26.7</v>
      </c>
      <c r="O17" s="53">
        <f t="shared" si="5"/>
        <v>858</v>
      </c>
      <c r="P17" s="54">
        <f t="shared" si="6"/>
        <v>24.9</v>
      </c>
      <c r="Q17" s="53">
        <f t="shared" si="7"/>
        <v>758</v>
      </c>
      <c r="R17" s="54">
        <f t="shared" si="8"/>
        <v>23.1</v>
      </c>
    </row>
    <row r="18" spans="2:18" ht="30" customHeight="1" x14ac:dyDescent="0.2">
      <c r="B18" s="86">
        <f t="shared" si="0"/>
        <v>981</v>
      </c>
      <c r="C18" s="87">
        <f t="shared" si="1"/>
        <v>28.4</v>
      </c>
      <c r="D18" s="88">
        <v>50</v>
      </c>
      <c r="E18" s="89">
        <f t="shared" si="2"/>
        <v>54.9</v>
      </c>
      <c r="F18" s="72">
        <v>981</v>
      </c>
      <c r="G18" s="72">
        <v>881</v>
      </c>
      <c r="H18" s="72">
        <v>781</v>
      </c>
      <c r="I18" s="69">
        <v>28.4</v>
      </c>
      <c r="J18" s="69">
        <v>26.5</v>
      </c>
      <c r="K18" s="69">
        <v>24.6</v>
      </c>
      <c r="M18" s="53">
        <f t="shared" si="3"/>
        <v>981</v>
      </c>
      <c r="N18" s="54">
        <f t="shared" si="4"/>
        <v>28.4</v>
      </c>
      <c r="O18" s="53">
        <f t="shared" si="5"/>
        <v>881</v>
      </c>
      <c r="P18" s="54">
        <f t="shared" si="6"/>
        <v>26.5</v>
      </c>
      <c r="Q18" s="53">
        <f t="shared" si="7"/>
        <v>781</v>
      </c>
      <c r="R18" s="54">
        <f t="shared" si="8"/>
        <v>24.6</v>
      </c>
    </row>
    <row r="19" spans="2:18" ht="30" customHeight="1" x14ac:dyDescent="0.2">
      <c r="B19" s="86">
        <f t="shared" si="0"/>
        <v>999</v>
      </c>
      <c r="C19" s="87">
        <f t="shared" si="1"/>
        <v>29.9</v>
      </c>
      <c r="D19" s="88">
        <v>55</v>
      </c>
      <c r="E19" s="89">
        <f t="shared" ref="E19:E32" si="9">D20-0.1</f>
        <v>59.9</v>
      </c>
      <c r="F19" s="72">
        <v>999</v>
      </c>
      <c r="G19" s="72">
        <v>899</v>
      </c>
      <c r="H19" s="72">
        <v>799</v>
      </c>
      <c r="I19" s="69">
        <v>29.9</v>
      </c>
      <c r="J19" s="69">
        <v>27.9</v>
      </c>
      <c r="K19" s="69">
        <v>26</v>
      </c>
      <c r="M19" s="53">
        <f t="shared" si="3"/>
        <v>999</v>
      </c>
      <c r="N19" s="54">
        <f t="shared" si="4"/>
        <v>29.9</v>
      </c>
      <c r="O19" s="53">
        <f t="shared" si="5"/>
        <v>899</v>
      </c>
      <c r="P19" s="54">
        <f t="shared" si="6"/>
        <v>27.9</v>
      </c>
      <c r="Q19" s="53">
        <f t="shared" si="7"/>
        <v>799</v>
      </c>
      <c r="R19" s="54">
        <f t="shared" si="8"/>
        <v>26</v>
      </c>
    </row>
    <row r="20" spans="2:18" ht="30" customHeight="1" x14ac:dyDescent="0.2">
      <c r="B20" s="86">
        <f t="shared" si="0"/>
        <v>1012</v>
      </c>
      <c r="C20" s="87">
        <f t="shared" si="1"/>
        <v>31.3</v>
      </c>
      <c r="D20" s="88">
        <v>60</v>
      </c>
      <c r="E20" s="89">
        <f t="shared" si="9"/>
        <v>64.900000000000006</v>
      </c>
      <c r="F20" s="72">
        <v>1012</v>
      </c>
      <c r="G20" s="72">
        <v>912</v>
      </c>
      <c r="H20" s="72">
        <v>812</v>
      </c>
      <c r="I20" s="69">
        <v>31.3</v>
      </c>
      <c r="J20" s="69">
        <v>29.3</v>
      </c>
      <c r="K20" s="69">
        <v>27.3</v>
      </c>
      <c r="M20" s="53">
        <f t="shared" si="3"/>
        <v>1012</v>
      </c>
      <c r="N20" s="54">
        <f t="shared" si="4"/>
        <v>31.3</v>
      </c>
      <c r="O20" s="53">
        <f t="shared" si="5"/>
        <v>912</v>
      </c>
      <c r="P20" s="54">
        <f t="shared" si="6"/>
        <v>29.3</v>
      </c>
      <c r="Q20" s="53">
        <f t="shared" si="7"/>
        <v>812</v>
      </c>
      <c r="R20" s="54">
        <f t="shared" si="8"/>
        <v>27.3</v>
      </c>
    </row>
    <row r="21" spans="2:18" ht="30" customHeight="1" x14ac:dyDescent="0.2">
      <c r="B21" s="86">
        <f t="shared" si="0"/>
        <v>1020</v>
      </c>
      <c r="C21" s="87">
        <f t="shared" si="1"/>
        <v>32.6</v>
      </c>
      <c r="D21" s="88">
        <v>65</v>
      </c>
      <c r="E21" s="89">
        <f t="shared" si="9"/>
        <v>69.900000000000006</v>
      </c>
      <c r="F21" s="72">
        <v>1020</v>
      </c>
      <c r="G21" s="72">
        <v>920</v>
      </c>
      <c r="H21" s="72">
        <v>820</v>
      </c>
      <c r="I21" s="69">
        <v>32.6</v>
      </c>
      <c r="J21" s="69">
        <v>30.5</v>
      </c>
      <c r="K21" s="69">
        <v>28.4</v>
      </c>
      <c r="M21" s="53">
        <f t="shared" si="3"/>
        <v>1020</v>
      </c>
      <c r="N21" s="54">
        <f t="shared" si="4"/>
        <v>32.6</v>
      </c>
      <c r="O21" s="53">
        <f t="shared" si="5"/>
        <v>920</v>
      </c>
      <c r="P21" s="54">
        <f t="shared" si="6"/>
        <v>30.5</v>
      </c>
      <c r="Q21" s="53">
        <f t="shared" si="7"/>
        <v>820</v>
      </c>
      <c r="R21" s="54">
        <f t="shared" si="8"/>
        <v>28.4</v>
      </c>
    </row>
    <row r="22" spans="2:18" ht="30" customHeight="1" x14ac:dyDescent="0.2">
      <c r="B22" s="86">
        <f t="shared" si="0"/>
        <v>1023</v>
      </c>
      <c r="C22" s="87">
        <f t="shared" si="1"/>
        <v>33.700000000000003</v>
      </c>
      <c r="D22" s="88">
        <v>70</v>
      </c>
      <c r="E22" s="89">
        <f t="shared" si="9"/>
        <v>74.900000000000006</v>
      </c>
      <c r="F22" s="72">
        <v>1023</v>
      </c>
      <c r="G22" s="72">
        <v>923</v>
      </c>
      <c r="H22" s="72">
        <v>823</v>
      </c>
      <c r="I22" s="69">
        <v>33.700000000000003</v>
      </c>
      <c r="J22" s="69">
        <v>31.6</v>
      </c>
      <c r="K22" s="69">
        <v>29.4</v>
      </c>
      <c r="M22" s="53">
        <f t="shared" si="3"/>
        <v>1023</v>
      </c>
      <c r="N22" s="54">
        <f t="shared" si="4"/>
        <v>33.700000000000003</v>
      </c>
      <c r="O22" s="53">
        <f t="shared" si="5"/>
        <v>923</v>
      </c>
      <c r="P22" s="54">
        <f t="shared" si="6"/>
        <v>31.6</v>
      </c>
      <c r="Q22" s="53">
        <f t="shared" si="7"/>
        <v>823</v>
      </c>
      <c r="R22" s="54">
        <f t="shared" si="8"/>
        <v>29.4</v>
      </c>
    </row>
    <row r="23" spans="2:18" ht="30" customHeight="1" x14ac:dyDescent="0.2">
      <c r="B23" s="86">
        <f t="shared" si="0"/>
        <v>1021</v>
      </c>
      <c r="C23" s="87">
        <f t="shared" si="1"/>
        <v>34.700000000000003</v>
      </c>
      <c r="D23" s="88">
        <v>75</v>
      </c>
      <c r="E23" s="89">
        <f t="shared" si="9"/>
        <v>79.900000000000006</v>
      </c>
      <c r="F23" s="72">
        <v>1021</v>
      </c>
      <c r="G23" s="72">
        <v>921</v>
      </c>
      <c r="H23" s="72">
        <v>821</v>
      </c>
      <c r="I23" s="69">
        <v>34.700000000000003</v>
      </c>
      <c r="J23" s="69">
        <v>32.5</v>
      </c>
      <c r="K23" s="69">
        <v>30.3</v>
      </c>
      <c r="M23" s="53">
        <f t="shared" si="3"/>
        <v>1021</v>
      </c>
      <c r="N23" s="54">
        <f t="shared" si="4"/>
        <v>34.700000000000003</v>
      </c>
      <c r="O23" s="53">
        <f t="shared" si="5"/>
        <v>921</v>
      </c>
      <c r="P23" s="54">
        <f t="shared" si="6"/>
        <v>32.5</v>
      </c>
      <c r="Q23" s="53">
        <f t="shared" si="7"/>
        <v>821</v>
      </c>
      <c r="R23" s="54">
        <f t="shared" si="8"/>
        <v>30.3</v>
      </c>
    </row>
    <row r="24" spans="2:18" ht="30" customHeight="1" x14ac:dyDescent="0.2">
      <c r="B24" s="86">
        <f t="shared" si="0"/>
        <v>1014</v>
      </c>
      <c r="C24" s="87">
        <f t="shared" si="1"/>
        <v>35.6</v>
      </c>
      <c r="D24" s="88">
        <v>80</v>
      </c>
      <c r="E24" s="89">
        <f t="shared" si="9"/>
        <v>84.9</v>
      </c>
      <c r="F24" s="72">
        <v>1014</v>
      </c>
      <c r="G24" s="72">
        <v>914</v>
      </c>
      <c r="H24" s="72">
        <v>814</v>
      </c>
      <c r="I24" s="69">
        <v>35.6</v>
      </c>
      <c r="J24" s="69">
        <v>33.299999999999997</v>
      </c>
      <c r="K24" s="69">
        <v>31.1</v>
      </c>
      <c r="M24" s="53">
        <f t="shared" si="3"/>
        <v>1014</v>
      </c>
      <c r="N24" s="54">
        <f t="shared" si="4"/>
        <v>35.6</v>
      </c>
      <c r="O24" s="53">
        <f t="shared" si="5"/>
        <v>914</v>
      </c>
      <c r="P24" s="54">
        <f t="shared" si="6"/>
        <v>33.299999999999997</v>
      </c>
      <c r="Q24" s="53">
        <f t="shared" si="7"/>
        <v>814</v>
      </c>
      <c r="R24" s="54">
        <f t="shared" si="8"/>
        <v>31.1</v>
      </c>
    </row>
    <row r="25" spans="2:18" ht="30" customHeight="1" x14ac:dyDescent="0.2">
      <c r="B25" s="86">
        <f t="shared" si="0"/>
        <v>1002</v>
      </c>
      <c r="C25" s="87">
        <f t="shared" si="1"/>
        <v>36.299999999999997</v>
      </c>
      <c r="D25" s="88">
        <v>85</v>
      </c>
      <c r="E25" s="89">
        <f t="shared" si="9"/>
        <v>89.9</v>
      </c>
      <c r="F25" s="72">
        <v>1002</v>
      </c>
      <c r="G25" s="72">
        <v>902</v>
      </c>
      <c r="H25" s="72">
        <v>802</v>
      </c>
      <c r="I25" s="69">
        <v>36.299999999999997</v>
      </c>
      <c r="J25" s="69">
        <v>34</v>
      </c>
      <c r="K25" s="69">
        <v>31.7</v>
      </c>
      <c r="M25" s="53">
        <f t="shared" si="3"/>
        <v>1002</v>
      </c>
      <c r="N25" s="54">
        <f t="shared" si="4"/>
        <v>36.299999999999997</v>
      </c>
      <c r="O25" s="53">
        <f t="shared" si="5"/>
        <v>902</v>
      </c>
      <c r="P25" s="54">
        <f t="shared" si="6"/>
        <v>34</v>
      </c>
      <c r="Q25" s="53">
        <f t="shared" si="7"/>
        <v>802</v>
      </c>
      <c r="R25" s="54">
        <f t="shared" si="8"/>
        <v>31.7</v>
      </c>
    </row>
    <row r="26" spans="2:18" ht="30" customHeight="1" x14ac:dyDescent="0.2">
      <c r="B26" s="86">
        <f t="shared" si="0"/>
        <v>985</v>
      </c>
      <c r="C26" s="87">
        <f t="shared" si="1"/>
        <v>36.9</v>
      </c>
      <c r="D26" s="88">
        <v>90</v>
      </c>
      <c r="E26" s="89">
        <f t="shared" si="9"/>
        <v>94.9</v>
      </c>
      <c r="F26" s="72">
        <v>985</v>
      </c>
      <c r="G26" s="72">
        <v>885</v>
      </c>
      <c r="H26" s="72">
        <v>785</v>
      </c>
      <c r="I26" s="69">
        <v>36.9</v>
      </c>
      <c r="J26" s="69">
        <v>34.5</v>
      </c>
      <c r="K26" s="69">
        <v>32.1</v>
      </c>
      <c r="M26" s="53">
        <f t="shared" si="3"/>
        <v>985</v>
      </c>
      <c r="N26" s="54">
        <f t="shared" si="4"/>
        <v>36.9</v>
      </c>
      <c r="O26" s="53">
        <f t="shared" si="5"/>
        <v>885</v>
      </c>
      <c r="P26" s="54">
        <f t="shared" si="6"/>
        <v>34.5</v>
      </c>
      <c r="Q26" s="53">
        <f t="shared" si="7"/>
        <v>785</v>
      </c>
      <c r="R26" s="54">
        <f t="shared" si="8"/>
        <v>32.1</v>
      </c>
    </row>
    <row r="27" spans="2:18" ht="30" customHeight="1" x14ac:dyDescent="0.2">
      <c r="B27" s="86">
        <f t="shared" si="0"/>
        <v>962</v>
      </c>
      <c r="C27" s="87">
        <f t="shared" si="1"/>
        <v>37.200000000000003</v>
      </c>
      <c r="D27" s="88">
        <v>95</v>
      </c>
      <c r="E27" s="89">
        <f t="shared" si="9"/>
        <v>99.9</v>
      </c>
      <c r="F27" s="72">
        <v>962</v>
      </c>
      <c r="G27" s="72">
        <v>862</v>
      </c>
      <c r="H27" s="72">
        <v>762</v>
      </c>
      <c r="I27" s="69">
        <v>37.200000000000003</v>
      </c>
      <c r="J27" s="69">
        <v>34.799999999999997</v>
      </c>
      <c r="K27" s="69">
        <v>32.299999999999997</v>
      </c>
      <c r="M27" s="53">
        <f t="shared" si="3"/>
        <v>962</v>
      </c>
      <c r="N27" s="54">
        <f t="shared" si="4"/>
        <v>37.200000000000003</v>
      </c>
      <c r="O27" s="53">
        <f t="shared" si="5"/>
        <v>862</v>
      </c>
      <c r="P27" s="54">
        <f t="shared" si="6"/>
        <v>34.799999999999997</v>
      </c>
      <c r="Q27" s="53">
        <f t="shared" si="7"/>
        <v>762</v>
      </c>
      <c r="R27" s="54">
        <f t="shared" si="8"/>
        <v>32.299999999999997</v>
      </c>
    </row>
    <row r="28" spans="2:18" ht="30" customHeight="1" x14ac:dyDescent="0.2">
      <c r="B28" s="86">
        <f t="shared" si="0"/>
        <v>935</v>
      </c>
      <c r="C28" s="87">
        <f t="shared" si="1"/>
        <v>37.4</v>
      </c>
      <c r="D28" s="88">
        <v>100</v>
      </c>
      <c r="E28" s="89">
        <f t="shared" si="9"/>
        <v>104.9</v>
      </c>
      <c r="F28" s="72">
        <v>935</v>
      </c>
      <c r="G28" s="72">
        <v>835</v>
      </c>
      <c r="H28" s="72">
        <v>735</v>
      </c>
      <c r="I28" s="69">
        <v>37.4</v>
      </c>
      <c r="J28" s="69">
        <v>35</v>
      </c>
      <c r="K28" s="69">
        <v>32.4</v>
      </c>
      <c r="M28" s="53">
        <f t="shared" si="3"/>
        <v>935</v>
      </c>
      <c r="N28" s="54">
        <f t="shared" si="4"/>
        <v>37.4</v>
      </c>
      <c r="O28" s="53">
        <f t="shared" si="5"/>
        <v>835</v>
      </c>
      <c r="P28" s="54">
        <f t="shared" si="6"/>
        <v>35</v>
      </c>
      <c r="Q28" s="53">
        <f t="shared" si="7"/>
        <v>735</v>
      </c>
      <c r="R28" s="54">
        <f t="shared" si="8"/>
        <v>32.4</v>
      </c>
    </row>
    <row r="29" spans="2:18" ht="30" customHeight="1" x14ac:dyDescent="0.2">
      <c r="B29" s="86">
        <f t="shared" si="0"/>
        <v>903</v>
      </c>
      <c r="C29" s="87">
        <f t="shared" si="1"/>
        <v>37.700000000000003</v>
      </c>
      <c r="D29" s="88">
        <v>105</v>
      </c>
      <c r="E29" s="89">
        <f t="shared" si="9"/>
        <v>109.9</v>
      </c>
      <c r="F29" s="72">
        <v>903</v>
      </c>
      <c r="G29" s="72">
        <v>803</v>
      </c>
      <c r="H29" s="72">
        <v>703</v>
      </c>
      <c r="I29" s="69">
        <v>37.700000000000003</v>
      </c>
      <c r="J29" s="69">
        <v>35.1</v>
      </c>
      <c r="K29" s="69">
        <v>32.6</v>
      </c>
      <c r="M29" s="53">
        <f t="shared" si="3"/>
        <v>903</v>
      </c>
      <c r="N29" s="54">
        <f t="shared" si="4"/>
        <v>37.700000000000003</v>
      </c>
      <c r="O29" s="53">
        <f t="shared" si="5"/>
        <v>803</v>
      </c>
      <c r="P29" s="54">
        <f t="shared" si="6"/>
        <v>35.1</v>
      </c>
      <c r="Q29" s="53">
        <f t="shared" si="7"/>
        <v>703</v>
      </c>
      <c r="R29" s="54">
        <f t="shared" si="8"/>
        <v>32.6</v>
      </c>
    </row>
    <row r="30" spans="2:18" ht="30" customHeight="1" x14ac:dyDescent="0.2">
      <c r="B30" s="86">
        <f t="shared" si="0"/>
        <v>866</v>
      </c>
      <c r="C30" s="87">
        <f t="shared" si="1"/>
        <v>37.799999999999997</v>
      </c>
      <c r="D30" s="88">
        <v>110</v>
      </c>
      <c r="E30" s="89">
        <f t="shared" si="9"/>
        <v>114.9</v>
      </c>
      <c r="F30" s="72">
        <v>866</v>
      </c>
      <c r="G30" s="72">
        <v>766</v>
      </c>
      <c r="H30" s="72">
        <v>666</v>
      </c>
      <c r="I30" s="69">
        <v>37.799999999999997</v>
      </c>
      <c r="J30" s="69">
        <v>35.200000000000003</v>
      </c>
      <c r="K30" s="69">
        <v>32.5</v>
      </c>
      <c r="M30" s="53">
        <f t="shared" si="3"/>
        <v>866</v>
      </c>
      <c r="N30" s="54">
        <f t="shared" si="4"/>
        <v>37.799999999999997</v>
      </c>
      <c r="O30" s="53">
        <f t="shared" si="5"/>
        <v>766</v>
      </c>
      <c r="P30" s="54">
        <f t="shared" si="6"/>
        <v>35.200000000000003</v>
      </c>
      <c r="Q30" s="53">
        <f t="shared" si="7"/>
        <v>666</v>
      </c>
      <c r="R30" s="54">
        <f t="shared" si="8"/>
        <v>32.5</v>
      </c>
    </row>
    <row r="31" spans="2:18" ht="30" customHeight="1" x14ac:dyDescent="0.2">
      <c r="B31" s="86">
        <f t="shared" si="0"/>
        <v>824</v>
      </c>
      <c r="C31" s="87">
        <f t="shared" si="1"/>
        <v>37.700000000000003</v>
      </c>
      <c r="D31" s="88">
        <v>115</v>
      </c>
      <c r="E31" s="89">
        <f t="shared" si="9"/>
        <v>119.9</v>
      </c>
      <c r="F31" s="72">
        <v>824</v>
      </c>
      <c r="G31" s="72">
        <v>724</v>
      </c>
      <c r="H31" s="72">
        <v>624</v>
      </c>
      <c r="I31" s="69">
        <v>37.700000000000003</v>
      </c>
      <c r="J31" s="69">
        <v>35</v>
      </c>
      <c r="K31" s="69">
        <v>32.299999999999997</v>
      </c>
      <c r="M31" s="53">
        <f t="shared" si="3"/>
        <v>824</v>
      </c>
      <c r="N31" s="54">
        <f t="shared" si="4"/>
        <v>37.700000000000003</v>
      </c>
      <c r="O31" s="53">
        <f t="shared" si="5"/>
        <v>724</v>
      </c>
      <c r="P31" s="54">
        <f t="shared" si="6"/>
        <v>35</v>
      </c>
      <c r="Q31" s="53">
        <f t="shared" si="7"/>
        <v>624</v>
      </c>
      <c r="R31" s="54">
        <f t="shared" si="8"/>
        <v>32.299999999999997</v>
      </c>
    </row>
    <row r="32" spans="2:18" ht="30" customHeight="1" x14ac:dyDescent="0.2">
      <c r="B32" s="86">
        <f t="shared" si="0"/>
        <v>777</v>
      </c>
      <c r="C32" s="87">
        <f t="shared" si="1"/>
        <v>37.4</v>
      </c>
      <c r="D32" s="88">
        <v>120</v>
      </c>
      <c r="E32" s="89">
        <f t="shared" si="9"/>
        <v>124.9</v>
      </c>
      <c r="F32" s="72">
        <v>777</v>
      </c>
      <c r="G32" s="72">
        <v>677</v>
      </c>
      <c r="H32" s="72">
        <v>577</v>
      </c>
      <c r="I32" s="69">
        <v>37.4</v>
      </c>
      <c r="J32" s="69">
        <v>34.700000000000003</v>
      </c>
      <c r="K32" s="69">
        <v>31.9</v>
      </c>
      <c r="M32" s="53">
        <f t="shared" si="3"/>
        <v>777</v>
      </c>
      <c r="N32" s="54">
        <f t="shared" si="4"/>
        <v>37.4</v>
      </c>
      <c r="O32" s="53">
        <f t="shared" si="5"/>
        <v>677</v>
      </c>
      <c r="P32" s="54">
        <f t="shared" si="6"/>
        <v>34.700000000000003</v>
      </c>
      <c r="Q32" s="53">
        <f t="shared" si="7"/>
        <v>577</v>
      </c>
      <c r="R32" s="54">
        <f t="shared" si="8"/>
        <v>31.9</v>
      </c>
    </row>
    <row r="33" spans="2:18" ht="30" customHeight="1" x14ac:dyDescent="0.2">
      <c r="B33" s="86">
        <f t="shared" si="0"/>
        <v>725</v>
      </c>
      <c r="C33" s="87">
        <f t="shared" si="1"/>
        <v>36.9</v>
      </c>
      <c r="D33" s="88">
        <v>125</v>
      </c>
      <c r="E33" s="89">
        <f>D34-0.1</f>
        <v>129.9</v>
      </c>
      <c r="F33" s="72">
        <v>725</v>
      </c>
      <c r="G33" s="72">
        <v>625</v>
      </c>
      <c r="H33" s="72">
        <v>525</v>
      </c>
      <c r="I33" s="69">
        <v>36.9</v>
      </c>
      <c r="J33" s="69">
        <v>34.1</v>
      </c>
      <c r="K33" s="69">
        <v>31.3</v>
      </c>
      <c r="M33" s="53">
        <f t="shared" si="3"/>
        <v>725</v>
      </c>
      <c r="N33" s="54">
        <f t="shared" si="4"/>
        <v>36.9</v>
      </c>
      <c r="O33" s="53">
        <f t="shared" si="5"/>
        <v>625</v>
      </c>
      <c r="P33" s="54">
        <f t="shared" si="6"/>
        <v>34.1</v>
      </c>
      <c r="Q33" s="53">
        <f t="shared" si="7"/>
        <v>525</v>
      </c>
      <c r="R33" s="54">
        <f t="shared" si="8"/>
        <v>31.3</v>
      </c>
    </row>
    <row r="34" spans="2:18" ht="30" customHeight="1" x14ac:dyDescent="0.2">
      <c r="D34" s="88">
        <v>130</v>
      </c>
      <c r="E34" s="90"/>
    </row>
  </sheetData>
  <sheetProtection password="CF35" sheet="1" objects="1" scenarios="1" selectLockedCells="1"/>
  <mergeCells count="12">
    <mergeCell ref="D11:E11"/>
    <mergeCell ref="B10:C10"/>
    <mergeCell ref="D12:E12"/>
    <mergeCell ref="I10:K10"/>
    <mergeCell ref="F10:H10"/>
    <mergeCell ref="D10:E10"/>
    <mergeCell ref="M3:N3"/>
    <mergeCell ref="O3:P3"/>
    <mergeCell ref="Q3:R3"/>
    <mergeCell ref="M10:N10"/>
    <mergeCell ref="O10:P10"/>
    <mergeCell ref="Q10:R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B10" sqref="B10:C10"/>
    </sheetView>
  </sheetViews>
  <sheetFormatPr baseColWidth="10" defaultRowHeight="14.25" x14ac:dyDescent="0.2"/>
  <cols>
    <col min="1" max="1" width="2.375" style="2" customWidth="1"/>
    <col min="2" max="3" width="35.625" style="2" customWidth="1"/>
    <col min="4" max="4" width="2.375" style="2" customWidth="1"/>
    <col min="5" max="12" width="4.125" style="2" customWidth="1"/>
    <col min="13" max="13" width="2.375" style="2" customWidth="1"/>
    <col min="14" max="17" width="14.625" style="179" hidden="1" customWidth="1"/>
    <col min="18" max="18" width="4.125" style="187" customWidth="1"/>
    <col min="19" max="19" width="4.125" style="2" customWidth="1"/>
    <col min="20" max="21" width="10" style="2" customWidth="1"/>
    <col min="22" max="16384" width="11" style="2"/>
  </cols>
  <sheetData>
    <row r="1" spans="2:18" x14ac:dyDescent="0.2">
      <c r="N1" s="162" t="s">
        <v>82</v>
      </c>
      <c r="R1" s="2"/>
    </row>
    <row r="2" spans="2:18" ht="90" customHeight="1" x14ac:dyDescent="0.2">
      <c r="B2" s="301" t="s">
        <v>99</v>
      </c>
      <c r="C2" s="302"/>
      <c r="E2" s="31"/>
      <c r="F2" s="31"/>
      <c r="G2" s="31"/>
      <c r="H2" s="31"/>
      <c r="I2" s="31"/>
      <c r="J2" s="31"/>
      <c r="K2" s="31"/>
      <c r="L2" s="31"/>
      <c r="N2" s="162" t="s">
        <v>83</v>
      </c>
      <c r="R2" s="2"/>
    </row>
    <row r="3" spans="2:18" ht="15" customHeight="1" x14ac:dyDescent="0.2">
      <c r="B3" s="303"/>
      <c r="C3" s="304"/>
      <c r="E3" s="31"/>
      <c r="F3" s="31"/>
      <c r="G3" s="31"/>
      <c r="H3" s="31"/>
      <c r="I3" s="31"/>
      <c r="J3" s="31"/>
      <c r="K3" s="31"/>
      <c r="L3" s="31"/>
      <c r="N3" s="162" t="s">
        <v>84</v>
      </c>
      <c r="R3" s="2"/>
    </row>
    <row r="4" spans="2:18" ht="30" customHeight="1" x14ac:dyDescent="0.2">
      <c r="B4" s="180" t="s">
        <v>100</v>
      </c>
      <c r="C4" s="166">
        <f ca="1">IF(C5=O6,INDEX(O10:O2020,MATCH(TODAY(),P10:P2020,0),1),"wurde bereits eingetragen")</f>
        <v>21840</v>
      </c>
      <c r="E4" s="31"/>
      <c r="F4" s="31"/>
      <c r="G4" s="31"/>
      <c r="H4" s="31"/>
      <c r="I4" s="31"/>
      <c r="J4" s="31"/>
      <c r="K4" s="31"/>
      <c r="L4" s="31"/>
      <c r="N4" s="163" t="s">
        <v>85</v>
      </c>
      <c r="O4" s="164">
        <f ca="1">INDEX(O10:O2020,MATCH(TODAY(),P10:P2020,0),1)</f>
        <v>21840</v>
      </c>
      <c r="P4" s="165" t="s">
        <v>86</v>
      </c>
      <c r="Q4" s="165" t="s">
        <v>87</v>
      </c>
      <c r="R4" s="2"/>
    </row>
    <row r="5" spans="2:18" ht="30" customHeight="1" x14ac:dyDescent="0.2">
      <c r="B5" s="181" t="str">
        <f ca="1">IF(AND(TODAY()&gt;=$P$5,TODAY()&lt;=$Q$5),"Code eingetragen &gt;&gt;&gt;","Code bitte hier eintragen &gt;&gt;&gt;")</f>
        <v>Code bitte hier eintragen &gt;&gt;&gt;</v>
      </c>
      <c r="C5" s="167">
        <f ca="1">TODAY()-1</f>
        <v>43678</v>
      </c>
      <c r="E5" s="31"/>
      <c r="F5" s="31"/>
      <c r="G5" s="31"/>
      <c r="H5" s="31"/>
      <c r="I5" s="31"/>
      <c r="J5" s="31"/>
      <c r="K5" s="31"/>
      <c r="L5" s="31"/>
      <c r="N5" s="168" t="s">
        <v>88</v>
      </c>
      <c r="O5" s="169">
        <f ca="1">C5</f>
        <v>43678</v>
      </c>
      <c r="P5" s="170">
        <f ca="1">IFERROR(IF($O$5=$O$6,$O$6,INDEX(P10:P2020,MATCH($O$5,$O$10:$O$2020,0),1)),$O$6)</f>
        <v>43678</v>
      </c>
      <c r="Q5" s="170">
        <f ca="1">IFERROR(IF($O$5=$O$6,$O$6,INDEX(Q10:Q2020,MATCH($O$5,$O$10:$O$2020,0),1)),$O$6)</f>
        <v>43678</v>
      </c>
      <c r="R5" s="2"/>
    </row>
    <row r="6" spans="2:18" ht="30" customHeight="1" x14ac:dyDescent="0.2">
      <c r="B6" s="180" t="s">
        <v>89</v>
      </c>
      <c r="C6" s="182" t="str">
        <f ca="1">IF(AND(TODAY()&gt;=P5,TODAY()&lt;=Q5),Q5,"Bitte richtigen Code eintragen!")</f>
        <v>Bitte richtigen Code eintragen!</v>
      </c>
      <c r="E6" s="31"/>
      <c r="F6" s="31"/>
      <c r="G6" s="31"/>
      <c r="H6" s="31"/>
      <c r="I6" s="31"/>
      <c r="J6" s="31"/>
      <c r="K6" s="31"/>
      <c r="L6" s="31"/>
      <c r="N6" s="171" t="s">
        <v>90</v>
      </c>
      <c r="O6" s="172">
        <f ca="1">TODAY()-1</f>
        <v>43678</v>
      </c>
      <c r="P6" s="295" t="s">
        <v>91</v>
      </c>
      <c r="Q6" s="296"/>
      <c r="R6" s="2"/>
    </row>
    <row r="7" spans="2:18" ht="24" customHeight="1" x14ac:dyDescent="0.2">
      <c r="B7" s="290" t="s">
        <v>92</v>
      </c>
      <c r="C7" s="290"/>
      <c r="R7" s="2"/>
    </row>
    <row r="8" spans="2:18" ht="30" customHeight="1" x14ac:dyDescent="0.2">
      <c r="N8" s="173" t="s">
        <v>93</v>
      </c>
      <c r="O8" s="183">
        <v>2</v>
      </c>
      <c r="P8" s="173" t="s">
        <v>94</v>
      </c>
      <c r="Q8" s="174">
        <f>Q2020</f>
        <v>45659</v>
      </c>
      <c r="R8" s="2"/>
    </row>
    <row r="9" spans="2:18" ht="30" customHeight="1" x14ac:dyDescent="0.2">
      <c r="B9" s="291" t="s">
        <v>101</v>
      </c>
      <c r="C9" s="292"/>
      <c r="N9" s="173" t="s">
        <v>95</v>
      </c>
      <c r="O9" s="173" t="s">
        <v>96</v>
      </c>
      <c r="P9" s="173" t="s">
        <v>86</v>
      </c>
      <c r="Q9" s="173" t="s">
        <v>87</v>
      </c>
      <c r="R9" s="2"/>
    </row>
    <row r="10" spans="2:18" ht="30" customHeight="1" x14ac:dyDescent="0.2">
      <c r="B10" s="305" t="s">
        <v>102</v>
      </c>
      <c r="C10" s="306"/>
      <c r="N10" s="184">
        <f>DAY(P10)</f>
        <v>1</v>
      </c>
      <c r="O10" s="185">
        <f t="shared" ref="O10:O73" si="0">ROUND(P10/N10,0)</f>
        <v>43647</v>
      </c>
      <c r="P10" s="175">
        <v>43647</v>
      </c>
      <c r="Q10" s="176">
        <f>P10+O8</f>
        <v>43649</v>
      </c>
      <c r="R10" s="2"/>
    </row>
    <row r="11" spans="2:18" ht="30" customHeight="1" x14ac:dyDescent="0.2">
      <c r="B11" s="293" t="s">
        <v>97</v>
      </c>
      <c r="C11" s="294"/>
      <c r="N11" s="184">
        <f t="shared" ref="N11:N74" si="1">DAY(P11)</f>
        <v>2</v>
      </c>
      <c r="O11" s="178">
        <f t="shared" si="0"/>
        <v>21824</v>
      </c>
      <c r="P11" s="177">
        <f>P10+1</f>
        <v>43648</v>
      </c>
      <c r="Q11" s="177">
        <f>Q10+1</f>
        <v>43650</v>
      </c>
      <c r="R11" s="2"/>
    </row>
    <row r="12" spans="2:18" ht="30" customHeight="1" x14ac:dyDescent="0.2">
      <c r="B12" s="297" t="s">
        <v>103</v>
      </c>
      <c r="C12" s="298"/>
      <c r="N12" s="184">
        <f t="shared" si="1"/>
        <v>3</v>
      </c>
      <c r="O12" s="185">
        <f t="shared" si="0"/>
        <v>14550</v>
      </c>
      <c r="P12" s="186">
        <f t="shared" ref="P12:Q27" si="2">P11+1</f>
        <v>43649</v>
      </c>
      <c r="Q12" s="186">
        <f t="shared" si="2"/>
        <v>43651</v>
      </c>
      <c r="R12" s="2"/>
    </row>
    <row r="13" spans="2:18" ht="30" customHeight="1" x14ac:dyDescent="0.2">
      <c r="B13" s="299" t="s">
        <v>98</v>
      </c>
      <c r="C13" s="300"/>
      <c r="N13" s="184">
        <f t="shared" si="1"/>
        <v>4</v>
      </c>
      <c r="O13" s="185">
        <f t="shared" si="0"/>
        <v>10913</v>
      </c>
      <c r="P13" s="186">
        <f t="shared" si="2"/>
        <v>43650</v>
      </c>
      <c r="Q13" s="186">
        <f t="shared" si="2"/>
        <v>43652</v>
      </c>
      <c r="R13" s="2"/>
    </row>
    <row r="14" spans="2:18" ht="24" customHeight="1" x14ac:dyDescent="0.2">
      <c r="N14" s="184">
        <f t="shared" si="1"/>
        <v>5</v>
      </c>
      <c r="O14" s="185">
        <f t="shared" si="0"/>
        <v>8730</v>
      </c>
      <c r="P14" s="186">
        <f t="shared" si="2"/>
        <v>43651</v>
      </c>
      <c r="Q14" s="186">
        <f t="shared" si="2"/>
        <v>43653</v>
      </c>
      <c r="R14" s="2"/>
    </row>
    <row r="15" spans="2:18" ht="24" customHeight="1" x14ac:dyDescent="0.2">
      <c r="N15" s="184">
        <f t="shared" si="1"/>
        <v>6</v>
      </c>
      <c r="O15" s="185">
        <f t="shared" si="0"/>
        <v>7275</v>
      </c>
      <c r="P15" s="186">
        <f t="shared" si="2"/>
        <v>43652</v>
      </c>
      <c r="Q15" s="186">
        <f t="shared" si="2"/>
        <v>43654</v>
      </c>
      <c r="R15" s="2"/>
    </row>
    <row r="16" spans="2:18" ht="24" customHeight="1" x14ac:dyDescent="0.2">
      <c r="N16" s="184">
        <f t="shared" si="1"/>
        <v>7</v>
      </c>
      <c r="O16" s="185">
        <f t="shared" si="0"/>
        <v>6236</v>
      </c>
      <c r="P16" s="186">
        <f t="shared" si="2"/>
        <v>43653</v>
      </c>
      <c r="Q16" s="186">
        <f t="shared" si="2"/>
        <v>43655</v>
      </c>
      <c r="R16" s="2"/>
    </row>
    <row r="17" spans="14:18" ht="24" customHeight="1" x14ac:dyDescent="0.2">
      <c r="N17" s="184">
        <f t="shared" si="1"/>
        <v>8</v>
      </c>
      <c r="O17" s="185">
        <f t="shared" si="0"/>
        <v>5457</v>
      </c>
      <c r="P17" s="186">
        <f t="shared" si="2"/>
        <v>43654</v>
      </c>
      <c r="Q17" s="186">
        <f t="shared" si="2"/>
        <v>43656</v>
      </c>
    </row>
    <row r="18" spans="14:18" ht="24" customHeight="1" x14ac:dyDescent="0.2">
      <c r="N18" s="184">
        <f t="shared" si="1"/>
        <v>9</v>
      </c>
      <c r="O18" s="185">
        <f t="shared" si="0"/>
        <v>4851</v>
      </c>
      <c r="P18" s="186">
        <f t="shared" si="2"/>
        <v>43655</v>
      </c>
      <c r="Q18" s="186">
        <f t="shared" si="2"/>
        <v>43657</v>
      </c>
      <c r="R18" s="2"/>
    </row>
    <row r="19" spans="14:18" ht="24" customHeight="1" x14ac:dyDescent="0.2">
      <c r="N19" s="184">
        <f t="shared" si="1"/>
        <v>10</v>
      </c>
      <c r="O19" s="185">
        <f t="shared" si="0"/>
        <v>4366</v>
      </c>
      <c r="P19" s="186">
        <f t="shared" si="2"/>
        <v>43656</v>
      </c>
      <c r="Q19" s="186">
        <f t="shared" si="2"/>
        <v>43658</v>
      </c>
      <c r="R19" s="2"/>
    </row>
    <row r="20" spans="14:18" ht="24" customHeight="1" x14ac:dyDescent="0.2">
      <c r="N20" s="184">
        <f t="shared" si="1"/>
        <v>11</v>
      </c>
      <c r="O20" s="185">
        <f t="shared" si="0"/>
        <v>3969</v>
      </c>
      <c r="P20" s="186">
        <f t="shared" si="2"/>
        <v>43657</v>
      </c>
      <c r="Q20" s="186">
        <f t="shared" si="2"/>
        <v>43659</v>
      </c>
      <c r="R20" s="2"/>
    </row>
    <row r="21" spans="14:18" ht="24" customHeight="1" x14ac:dyDescent="0.2">
      <c r="N21" s="184">
        <f t="shared" si="1"/>
        <v>12</v>
      </c>
      <c r="O21" s="185">
        <f t="shared" si="0"/>
        <v>3638</v>
      </c>
      <c r="P21" s="186">
        <f t="shared" si="2"/>
        <v>43658</v>
      </c>
      <c r="Q21" s="186">
        <f t="shared" si="2"/>
        <v>43660</v>
      </c>
      <c r="R21" s="2"/>
    </row>
    <row r="22" spans="14:18" ht="24" customHeight="1" x14ac:dyDescent="0.2">
      <c r="N22" s="184">
        <f t="shared" si="1"/>
        <v>13</v>
      </c>
      <c r="O22" s="185">
        <f t="shared" si="0"/>
        <v>3358</v>
      </c>
      <c r="P22" s="186">
        <f t="shared" si="2"/>
        <v>43659</v>
      </c>
      <c r="Q22" s="186">
        <f t="shared" si="2"/>
        <v>43661</v>
      </c>
      <c r="R22" s="2"/>
    </row>
    <row r="23" spans="14:18" ht="24" customHeight="1" x14ac:dyDescent="0.2">
      <c r="N23" s="184">
        <f t="shared" si="1"/>
        <v>14</v>
      </c>
      <c r="O23" s="185">
        <f t="shared" si="0"/>
        <v>3119</v>
      </c>
      <c r="P23" s="186">
        <f t="shared" si="2"/>
        <v>43660</v>
      </c>
      <c r="Q23" s="186">
        <f t="shared" si="2"/>
        <v>43662</v>
      </c>
      <c r="R23" s="2"/>
    </row>
    <row r="24" spans="14:18" ht="24" customHeight="1" x14ac:dyDescent="0.2">
      <c r="N24" s="184">
        <f t="shared" si="1"/>
        <v>15</v>
      </c>
      <c r="O24" s="185">
        <f t="shared" si="0"/>
        <v>2911</v>
      </c>
      <c r="P24" s="186">
        <f t="shared" si="2"/>
        <v>43661</v>
      </c>
      <c r="Q24" s="186">
        <f t="shared" si="2"/>
        <v>43663</v>
      </c>
      <c r="R24" s="2"/>
    </row>
    <row r="25" spans="14:18" ht="24" customHeight="1" x14ac:dyDescent="0.2">
      <c r="N25" s="184">
        <f t="shared" si="1"/>
        <v>16</v>
      </c>
      <c r="O25" s="185">
        <f t="shared" si="0"/>
        <v>2729</v>
      </c>
      <c r="P25" s="186">
        <f t="shared" si="2"/>
        <v>43662</v>
      </c>
      <c r="Q25" s="186">
        <f t="shared" si="2"/>
        <v>43664</v>
      </c>
      <c r="R25" s="2"/>
    </row>
    <row r="26" spans="14:18" ht="24" customHeight="1" x14ac:dyDescent="0.2">
      <c r="N26" s="184">
        <f t="shared" si="1"/>
        <v>17</v>
      </c>
      <c r="O26" s="185">
        <f t="shared" si="0"/>
        <v>2568</v>
      </c>
      <c r="P26" s="186">
        <f t="shared" si="2"/>
        <v>43663</v>
      </c>
      <c r="Q26" s="186">
        <f t="shared" si="2"/>
        <v>43665</v>
      </c>
      <c r="R26" s="2"/>
    </row>
    <row r="27" spans="14:18" ht="15" customHeight="1" x14ac:dyDescent="0.2">
      <c r="N27" s="184">
        <f t="shared" si="1"/>
        <v>18</v>
      </c>
      <c r="O27" s="185">
        <f t="shared" si="0"/>
        <v>2426</v>
      </c>
      <c r="P27" s="186">
        <f t="shared" si="2"/>
        <v>43664</v>
      </c>
      <c r="Q27" s="186">
        <f t="shared" si="2"/>
        <v>43666</v>
      </c>
      <c r="R27" s="2"/>
    </row>
    <row r="28" spans="14:18" ht="15" customHeight="1" x14ac:dyDescent="0.2">
      <c r="N28" s="184">
        <f t="shared" si="1"/>
        <v>19</v>
      </c>
      <c r="O28" s="185">
        <f t="shared" si="0"/>
        <v>2298</v>
      </c>
      <c r="P28" s="186">
        <f t="shared" ref="P28:Q43" si="3">P27+1</f>
        <v>43665</v>
      </c>
      <c r="Q28" s="186">
        <f t="shared" si="3"/>
        <v>43667</v>
      </c>
      <c r="R28" s="2"/>
    </row>
    <row r="29" spans="14:18" ht="15" customHeight="1" x14ac:dyDescent="0.2">
      <c r="N29" s="184">
        <f t="shared" si="1"/>
        <v>20</v>
      </c>
      <c r="O29" s="185">
        <f t="shared" si="0"/>
        <v>2183</v>
      </c>
      <c r="P29" s="186">
        <f t="shared" si="3"/>
        <v>43666</v>
      </c>
      <c r="Q29" s="186">
        <f t="shared" si="3"/>
        <v>43668</v>
      </c>
      <c r="R29" s="2"/>
    </row>
    <row r="30" spans="14:18" ht="15" customHeight="1" x14ac:dyDescent="0.2">
      <c r="N30" s="184">
        <f t="shared" si="1"/>
        <v>21</v>
      </c>
      <c r="O30" s="185">
        <f t="shared" si="0"/>
        <v>2079</v>
      </c>
      <c r="P30" s="186">
        <f t="shared" si="3"/>
        <v>43667</v>
      </c>
      <c r="Q30" s="186">
        <f t="shared" si="3"/>
        <v>43669</v>
      </c>
      <c r="R30" s="2"/>
    </row>
    <row r="31" spans="14:18" ht="15" customHeight="1" x14ac:dyDescent="0.2">
      <c r="N31" s="184">
        <f t="shared" si="1"/>
        <v>22</v>
      </c>
      <c r="O31" s="185">
        <f t="shared" si="0"/>
        <v>1985</v>
      </c>
      <c r="P31" s="186">
        <f t="shared" si="3"/>
        <v>43668</v>
      </c>
      <c r="Q31" s="186">
        <f t="shared" si="3"/>
        <v>43670</v>
      </c>
      <c r="R31" s="2"/>
    </row>
    <row r="32" spans="14:18" ht="15" customHeight="1" x14ac:dyDescent="0.2">
      <c r="N32" s="184">
        <f t="shared" si="1"/>
        <v>23</v>
      </c>
      <c r="O32" s="185">
        <f t="shared" si="0"/>
        <v>1899</v>
      </c>
      <c r="P32" s="186">
        <f t="shared" si="3"/>
        <v>43669</v>
      </c>
      <c r="Q32" s="186">
        <f t="shared" si="3"/>
        <v>43671</v>
      </c>
      <c r="R32" s="2"/>
    </row>
    <row r="33" spans="14:18" ht="15" customHeight="1" x14ac:dyDescent="0.2">
      <c r="N33" s="184">
        <f t="shared" si="1"/>
        <v>24</v>
      </c>
      <c r="O33" s="185">
        <f t="shared" si="0"/>
        <v>1820</v>
      </c>
      <c r="P33" s="186">
        <f t="shared" si="3"/>
        <v>43670</v>
      </c>
      <c r="Q33" s="186">
        <f t="shared" si="3"/>
        <v>43672</v>
      </c>
      <c r="R33" s="2"/>
    </row>
    <row r="34" spans="14:18" ht="15" customHeight="1" x14ac:dyDescent="0.2">
      <c r="N34" s="184">
        <f t="shared" si="1"/>
        <v>25</v>
      </c>
      <c r="O34" s="185">
        <f t="shared" si="0"/>
        <v>1747</v>
      </c>
      <c r="P34" s="186">
        <f t="shared" si="3"/>
        <v>43671</v>
      </c>
      <c r="Q34" s="186">
        <f t="shared" si="3"/>
        <v>43673</v>
      </c>
      <c r="R34" s="2"/>
    </row>
    <row r="35" spans="14:18" ht="15" customHeight="1" x14ac:dyDescent="0.2">
      <c r="N35" s="184">
        <f t="shared" si="1"/>
        <v>26</v>
      </c>
      <c r="O35" s="185">
        <f t="shared" si="0"/>
        <v>1680</v>
      </c>
      <c r="P35" s="186">
        <f t="shared" si="3"/>
        <v>43672</v>
      </c>
      <c r="Q35" s="186">
        <f t="shared" si="3"/>
        <v>43674</v>
      </c>
      <c r="R35" s="2"/>
    </row>
    <row r="36" spans="14:18" ht="15" customHeight="1" x14ac:dyDescent="0.2">
      <c r="N36" s="184">
        <f t="shared" si="1"/>
        <v>27</v>
      </c>
      <c r="O36" s="185">
        <f t="shared" si="0"/>
        <v>1618</v>
      </c>
      <c r="P36" s="186">
        <f t="shared" si="3"/>
        <v>43673</v>
      </c>
      <c r="Q36" s="186">
        <f t="shared" si="3"/>
        <v>43675</v>
      </c>
      <c r="R36" s="2"/>
    </row>
    <row r="37" spans="14:18" ht="15" customHeight="1" x14ac:dyDescent="0.2">
      <c r="N37" s="184">
        <f t="shared" si="1"/>
        <v>28</v>
      </c>
      <c r="O37" s="185">
        <f t="shared" si="0"/>
        <v>1560</v>
      </c>
      <c r="P37" s="186">
        <f t="shared" si="3"/>
        <v>43674</v>
      </c>
      <c r="Q37" s="186">
        <f t="shared" si="3"/>
        <v>43676</v>
      </c>
      <c r="R37" s="2"/>
    </row>
    <row r="38" spans="14:18" ht="15" customHeight="1" x14ac:dyDescent="0.2">
      <c r="N38" s="184">
        <f t="shared" si="1"/>
        <v>29</v>
      </c>
      <c r="O38" s="185">
        <f t="shared" si="0"/>
        <v>1506</v>
      </c>
      <c r="P38" s="186">
        <f t="shared" si="3"/>
        <v>43675</v>
      </c>
      <c r="Q38" s="186">
        <f t="shared" si="3"/>
        <v>43677</v>
      </c>
      <c r="R38" s="2"/>
    </row>
    <row r="39" spans="14:18" ht="15" customHeight="1" x14ac:dyDescent="0.2">
      <c r="N39" s="184">
        <f t="shared" si="1"/>
        <v>30</v>
      </c>
      <c r="O39" s="185">
        <f t="shared" si="0"/>
        <v>1456</v>
      </c>
      <c r="P39" s="186">
        <f t="shared" si="3"/>
        <v>43676</v>
      </c>
      <c r="Q39" s="186">
        <f t="shared" si="3"/>
        <v>43678</v>
      </c>
      <c r="R39" s="2"/>
    </row>
    <row r="40" spans="14:18" ht="15" customHeight="1" x14ac:dyDescent="0.2">
      <c r="N40" s="184">
        <f t="shared" si="1"/>
        <v>31</v>
      </c>
      <c r="O40" s="185">
        <f t="shared" si="0"/>
        <v>1409</v>
      </c>
      <c r="P40" s="186">
        <f t="shared" si="3"/>
        <v>43677</v>
      </c>
      <c r="Q40" s="186">
        <f t="shared" si="3"/>
        <v>43679</v>
      </c>
      <c r="R40" s="2"/>
    </row>
    <row r="41" spans="14:18" ht="15" customHeight="1" x14ac:dyDescent="0.2">
      <c r="N41" s="184">
        <f t="shared" si="1"/>
        <v>1</v>
      </c>
      <c r="O41" s="185">
        <f t="shared" si="0"/>
        <v>43678</v>
      </c>
      <c r="P41" s="186">
        <f t="shared" si="3"/>
        <v>43678</v>
      </c>
      <c r="Q41" s="186">
        <f t="shared" si="3"/>
        <v>43680</v>
      </c>
      <c r="R41" s="2"/>
    </row>
    <row r="42" spans="14:18" ht="15" customHeight="1" x14ac:dyDescent="0.2">
      <c r="N42" s="184">
        <f t="shared" si="1"/>
        <v>2</v>
      </c>
      <c r="O42" s="185">
        <f t="shared" si="0"/>
        <v>21840</v>
      </c>
      <c r="P42" s="186">
        <f t="shared" si="3"/>
        <v>43679</v>
      </c>
      <c r="Q42" s="186">
        <f t="shared" si="3"/>
        <v>43681</v>
      </c>
      <c r="R42" s="2"/>
    </row>
    <row r="43" spans="14:18" ht="15" customHeight="1" x14ac:dyDescent="0.2">
      <c r="N43" s="184">
        <f t="shared" si="1"/>
        <v>3</v>
      </c>
      <c r="O43" s="185">
        <f t="shared" si="0"/>
        <v>14560</v>
      </c>
      <c r="P43" s="186">
        <f t="shared" si="3"/>
        <v>43680</v>
      </c>
      <c r="Q43" s="186">
        <f t="shared" si="3"/>
        <v>43682</v>
      </c>
      <c r="R43" s="2"/>
    </row>
    <row r="44" spans="14:18" ht="15" customHeight="1" x14ac:dyDescent="0.2">
      <c r="N44" s="184">
        <f t="shared" si="1"/>
        <v>4</v>
      </c>
      <c r="O44" s="185">
        <f t="shared" si="0"/>
        <v>10920</v>
      </c>
      <c r="P44" s="186">
        <f t="shared" ref="P44:Q59" si="4">P43+1</f>
        <v>43681</v>
      </c>
      <c r="Q44" s="186">
        <f t="shared" si="4"/>
        <v>43683</v>
      </c>
      <c r="R44" s="2"/>
    </row>
    <row r="45" spans="14:18" ht="15" customHeight="1" x14ac:dyDescent="0.2">
      <c r="N45" s="184">
        <f t="shared" si="1"/>
        <v>5</v>
      </c>
      <c r="O45" s="185">
        <f t="shared" si="0"/>
        <v>8736</v>
      </c>
      <c r="P45" s="186">
        <f t="shared" si="4"/>
        <v>43682</v>
      </c>
      <c r="Q45" s="186">
        <f t="shared" si="4"/>
        <v>43684</v>
      </c>
      <c r="R45" s="2"/>
    </row>
    <row r="46" spans="14:18" ht="15" customHeight="1" x14ac:dyDescent="0.2">
      <c r="N46" s="184">
        <f t="shared" si="1"/>
        <v>6</v>
      </c>
      <c r="O46" s="185">
        <f t="shared" si="0"/>
        <v>7281</v>
      </c>
      <c r="P46" s="186">
        <f t="shared" si="4"/>
        <v>43683</v>
      </c>
      <c r="Q46" s="186">
        <f t="shared" si="4"/>
        <v>43685</v>
      </c>
      <c r="R46" s="2"/>
    </row>
    <row r="47" spans="14:18" ht="15" customHeight="1" x14ac:dyDescent="0.2">
      <c r="N47" s="184">
        <f t="shared" si="1"/>
        <v>7</v>
      </c>
      <c r="O47" s="185">
        <f t="shared" si="0"/>
        <v>6241</v>
      </c>
      <c r="P47" s="186">
        <f t="shared" si="4"/>
        <v>43684</v>
      </c>
      <c r="Q47" s="186">
        <f t="shared" si="4"/>
        <v>43686</v>
      </c>
      <c r="R47" s="2"/>
    </row>
    <row r="48" spans="14:18" ht="15" customHeight="1" x14ac:dyDescent="0.2">
      <c r="N48" s="184">
        <f t="shared" si="1"/>
        <v>8</v>
      </c>
      <c r="O48" s="185">
        <f t="shared" si="0"/>
        <v>5461</v>
      </c>
      <c r="P48" s="186">
        <f t="shared" si="4"/>
        <v>43685</v>
      </c>
      <c r="Q48" s="186">
        <f t="shared" si="4"/>
        <v>43687</v>
      </c>
      <c r="R48" s="2"/>
    </row>
    <row r="49" spans="14:18" ht="15" customHeight="1" x14ac:dyDescent="0.2">
      <c r="N49" s="184">
        <f t="shared" si="1"/>
        <v>9</v>
      </c>
      <c r="O49" s="185">
        <f t="shared" si="0"/>
        <v>4854</v>
      </c>
      <c r="P49" s="186">
        <f t="shared" si="4"/>
        <v>43686</v>
      </c>
      <c r="Q49" s="186">
        <f t="shared" si="4"/>
        <v>43688</v>
      </c>
      <c r="R49" s="2"/>
    </row>
    <row r="50" spans="14:18" ht="15" customHeight="1" x14ac:dyDescent="0.2">
      <c r="N50" s="184">
        <f t="shared" si="1"/>
        <v>10</v>
      </c>
      <c r="O50" s="185">
        <f t="shared" si="0"/>
        <v>4369</v>
      </c>
      <c r="P50" s="186">
        <f t="shared" si="4"/>
        <v>43687</v>
      </c>
      <c r="Q50" s="186">
        <f t="shared" si="4"/>
        <v>43689</v>
      </c>
      <c r="R50" s="2"/>
    </row>
    <row r="51" spans="14:18" ht="15" customHeight="1" x14ac:dyDescent="0.2">
      <c r="N51" s="184">
        <f t="shared" si="1"/>
        <v>11</v>
      </c>
      <c r="O51" s="185">
        <f t="shared" si="0"/>
        <v>3972</v>
      </c>
      <c r="P51" s="186">
        <f t="shared" si="4"/>
        <v>43688</v>
      </c>
      <c r="Q51" s="186">
        <f t="shared" si="4"/>
        <v>43690</v>
      </c>
      <c r="R51" s="2"/>
    </row>
    <row r="52" spans="14:18" ht="15" customHeight="1" x14ac:dyDescent="0.2">
      <c r="N52" s="184">
        <f t="shared" si="1"/>
        <v>12</v>
      </c>
      <c r="O52" s="185">
        <f t="shared" si="0"/>
        <v>3641</v>
      </c>
      <c r="P52" s="186">
        <f t="shared" si="4"/>
        <v>43689</v>
      </c>
      <c r="Q52" s="186">
        <f t="shared" si="4"/>
        <v>43691</v>
      </c>
      <c r="R52" s="2"/>
    </row>
    <row r="53" spans="14:18" ht="15" customHeight="1" x14ac:dyDescent="0.2">
      <c r="N53" s="184">
        <f t="shared" si="1"/>
        <v>13</v>
      </c>
      <c r="O53" s="185">
        <f t="shared" si="0"/>
        <v>3361</v>
      </c>
      <c r="P53" s="186">
        <f t="shared" si="4"/>
        <v>43690</v>
      </c>
      <c r="Q53" s="186">
        <f t="shared" si="4"/>
        <v>43692</v>
      </c>
      <c r="R53" s="2"/>
    </row>
    <row r="54" spans="14:18" ht="15" customHeight="1" x14ac:dyDescent="0.2">
      <c r="N54" s="184">
        <f t="shared" si="1"/>
        <v>14</v>
      </c>
      <c r="O54" s="185">
        <f t="shared" si="0"/>
        <v>3121</v>
      </c>
      <c r="P54" s="186">
        <f t="shared" si="4"/>
        <v>43691</v>
      </c>
      <c r="Q54" s="186">
        <f t="shared" si="4"/>
        <v>43693</v>
      </c>
      <c r="R54" s="2"/>
    </row>
    <row r="55" spans="14:18" ht="15" customHeight="1" x14ac:dyDescent="0.2">
      <c r="N55" s="184">
        <f t="shared" si="1"/>
        <v>15</v>
      </c>
      <c r="O55" s="185">
        <f t="shared" si="0"/>
        <v>2913</v>
      </c>
      <c r="P55" s="186">
        <f t="shared" si="4"/>
        <v>43692</v>
      </c>
      <c r="Q55" s="186">
        <f t="shared" si="4"/>
        <v>43694</v>
      </c>
      <c r="R55" s="2"/>
    </row>
    <row r="56" spans="14:18" ht="15" customHeight="1" x14ac:dyDescent="0.2">
      <c r="N56" s="184">
        <f t="shared" si="1"/>
        <v>16</v>
      </c>
      <c r="O56" s="185">
        <f t="shared" si="0"/>
        <v>2731</v>
      </c>
      <c r="P56" s="186">
        <f t="shared" si="4"/>
        <v>43693</v>
      </c>
      <c r="Q56" s="186">
        <f t="shared" si="4"/>
        <v>43695</v>
      </c>
      <c r="R56" s="2"/>
    </row>
    <row r="57" spans="14:18" ht="15" customHeight="1" x14ac:dyDescent="0.2">
      <c r="N57" s="184">
        <f t="shared" si="1"/>
        <v>17</v>
      </c>
      <c r="O57" s="185">
        <f t="shared" si="0"/>
        <v>2570</v>
      </c>
      <c r="P57" s="186">
        <f t="shared" si="4"/>
        <v>43694</v>
      </c>
      <c r="Q57" s="186">
        <f t="shared" si="4"/>
        <v>43696</v>
      </c>
      <c r="R57" s="2"/>
    </row>
    <row r="58" spans="14:18" ht="15" customHeight="1" x14ac:dyDescent="0.2">
      <c r="N58" s="184">
        <f t="shared" si="1"/>
        <v>18</v>
      </c>
      <c r="O58" s="185">
        <f t="shared" si="0"/>
        <v>2428</v>
      </c>
      <c r="P58" s="186">
        <f t="shared" si="4"/>
        <v>43695</v>
      </c>
      <c r="Q58" s="186">
        <f t="shared" si="4"/>
        <v>43697</v>
      </c>
      <c r="R58" s="2"/>
    </row>
    <row r="59" spans="14:18" ht="15" customHeight="1" x14ac:dyDescent="0.2">
      <c r="N59" s="184">
        <f t="shared" si="1"/>
        <v>19</v>
      </c>
      <c r="O59" s="185">
        <f t="shared" si="0"/>
        <v>2300</v>
      </c>
      <c r="P59" s="186">
        <f t="shared" si="4"/>
        <v>43696</v>
      </c>
      <c r="Q59" s="186">
        <f t="shared" si="4"/>
        <v>43698</v>
      </c>
      <c r="R59" s="2"/>
    </row>
    <row r="60" spans="14:18" ht="15" customHeight="1" x14ac:dyDescent="0.2">
      <c r="N60" s="184">
        <f t="shared" si="1"/>
        <v>20</v>
      </c>
      <c r="O60" s="185">
        <f t="shared" si="0"/>
        <v>2185</v>
      </c>
      <c r="P60" s="186">
        <f t="shared" ref="P60:Q75" si="5">P59+1</f>
        <v>43697</v>
      </c>
      <c r="Q60" s="186">
        <f t="shared" si="5"/>
        <v>43699</v>
      </c>
      <c r="R60" s="2"/>
    </row>
    <row r="61" spans="14:18" ht="15" customHeight="1" x14ac:dyDescent="0.2">
      <c r="N61" s="184">
        <f t="shared" si="1"/>
        <v>21</v>
      </c>
      <c r="O61" s="185">
        <f t="shared" si="0"/>
        <v>2081</v>
      </c>
      <c r="P61" s="186">
        <f t="shared" si="5"/>
        <v>43698</v>
      </c>
      <c r="Q61" s="186">
        <f t="shared" si="5"/>
        <v>43700</v>
      </c>
      <c r="R61" s="2"/>
    </row>
    <row r="62" spans="14:18" ht="15" customHeight="1" x14ac:dyDescent="0.2">
      <c r="N62" s="184">
        <f t="shared" si="1"/>
        <v>22</v>
      </c>
      <c r="O62" s="185">
        <f t="shared" si="0"/>
        <v>1986</v>
      </c>
      <c r="P62" s="186">
        <f t="shared" si="5"/>
        <v>43699</v>
      </c>
      <c r="Q62" s="186">
        <f t="shared" si="5"/>
        <v>43701</v>
      </c>
      <c r="R62" s="2"/>
    </row>
    <row r="63" spans="14:18" ht="15" customHeight="1" x14ac:dyDescent="0.2">
      <c r="N63" s="184">
        <f t="shared" si="1"/>
        <v>23</v>
      </c>
      <c r="O63" s="185">
        <f t="shared" si="0"/>
        <v>1900</v>
      </c>
      <c r="P63" s="186">
        <f t="shared" si="5"/>
        <v>43700</v>
      </c>
      <c r="Q63" s="186">
        <f t="shared" si="5"/>
        <v>43702</v>
      </c>
      <c r="R63" s="2"/>
    </row>
    <row r="64" spans="14:18" ht="15" customHeight="1" x14ac:dyDescent="0.2">
      <c r="N64" s="184">
        <f t="shared" si="1"/>
        <v>24</v>
      </c>
      <c r="O64" s="185">
        <f t="shared" si="0"/>
        <v>1821</v>
      </c>
      <c r="P64" s="186">
        <f t="shared" si="5"/>
        <v>43701</v>
      </c>
      <c r="Q64" s="186">
        <f t="shared" si="5"/>
        <v>43703</v>
      </c>
      <c r="R64" s="2"/>
    </row>
    <row r="65" spans="14:18" ht="15" customHeight="1" x14ac:dyDescent="0.2">
      <c r="N65" s="184">
        <f t="shared" si="1"/>
        <v>25</v>
      </c>
      <c r="O65" s="185">
        <f t="shared" si="0"/>
        <v>1748</v>
      </c>
      <c r="P65" s="186">
        <f t="shared" si="5"/>
        <v>43702</v>
      </c>
      <c r="Q65" s="186">
        <f t="shared" si="5"/>
        <v>43704</v>
      </c>
      <c r="R65" s="2"/>
    </row>
    <row r="66" spans="14:18" ht="15" customHeight="1" x14ac:dyDescent="0.2">
      <c r="N66" s="184">
        <f t="shared" si="1"/>
        <v>26</v>
      </c>
      <c r="O66" s="185">
        <f t="shared" si="0"/>
        <v>1681</v>
      </c>
      <c r="P66" s="186">
        <f t="shared" si="5"/>
        <v>43703</v>
      </c>
      <c r="Q66" s="186">
        <f t="shared" si="5"/>
        <v>43705</v>
      </c>
      <c r="R66" s="2"/>
    </row>
    <row r="67" spans="14:18" ht="15" customHeight="1" x14ac:dyDescent="0.2">
      <c r="N67" s="184">
        <f t="shared" si="1"/>
        <v>27</v>
      </c>
      <c r="O67" s="185">
        <f t="shared" si="0"/>
        <v>1619</v>
      </c>
      <c r="P67" s="186">
        <f t="shared" si="5"/>
        <v>43704</v>
      </c>
      <c r="Q67" s="186">
        <f t="shared" si="5"/>
        <v>43706</v>
      </c>
      <c r="R67" s="2"/>
    </row>
    <row r="68" spans="14:18" ht="15" customHeight="1" x14ac:dyDescent="0.2">
      <c r="N68" s="184">
        <f t="shared" si="1"/>
        <v>28</v>
      </c>
      <c r="O68" s="185">
        <f t="shared" si="0"/>
        <v>1561</v>
      </c>
      <c r="P68" s="186">
        <f t="shared" si="5"/>
        <v>43705</v>
      </c>
      <c r="Q68" s="186">
        <f t="shared" si="5"/>
        <v>43707</v>
      </c>
      <c r="R68" s="2"/>
    </row>
    <row r="69" spans="14:18" ht="15" customHeight="1" x14ac:dyDescent="0.2">
      <c r="N69" s="184">
        <f t="shared" si="1"/>
        <v>29</v>
      </c>
      <c r="O69" s="185">
        <f t="shared" si="0"/>
        <v>1507</v>
      </c>
      <c r="P69" s="186">
        <f t="shared" si="5"/>
        <v>43706</v>
      </c>
      <c r="Q69" s="186">
        <f t="shared" si="5"/>
        <v>43708</v>
      </c>
      <c r="R69" s="2"/>
    </row>
    <row r="70" spans="14:18" ht="15" customHeight="1" x14ac:dyDescent="0.2">
      <c r="N70" s="184">
        <f t="shared" si="1"/>
        <v>30</v>
      </c>
      <c r="O70" s="185">
        <f t="shared" si="0"/>
        <v>1457</v>
      </c>
      <c r="P70" s="186">
        <f t="shared" si="5"/>
        <v>43707</v>
      </c>
      <c r="Q70" s="186">
        <f t="shared" si="5"/>
        <v>43709</v>
      </c>
      <c r="R70" s="2"/>
    </row>
    <row r="71" spans="14:18" ht="15" customHeight="1" x14ac:dyDescent="0.2">
      <c r="N71" s="184">
        <f t="shared" si="1"/>
        <v>31</v>
      </c>
      <c r="O71" s="185">
        <f t="shared" si="0"/>
        <v>1410</v>
      </c>
      <c r="P71" s="186">
        <f t="shared" si="5"/>
        <v>43708</v>
      </c>
      <c r="Q71" s="186">
        <f t="shared" si="5"/>
        <v>43710</v>
      </c>
      <c r="R71" s="2"/>
    </row>
    <row r="72" spans="14:18" ht="15" customHeight="1" x14ac:dyDescent="0.2">
      <c r="N72" s="184">
        <f t="shared" si="1"/>
        <v>1</v>
      </c>
      <c r="O72" s="185">
        <f t="shared" si="0"/>
        <v>43709</v>
      </c>
      <c r="P72" s="186">
        <f t="shared" si="5"/>
        <v>43709</v>
      </c>
      <c r="Q72" s="186">
        <f t="shared" si="5"/>
        <v>43711</v>
      </c>
      <c r="R72" s="2"/>
    </row>
    <row r="73" spans="14:18" x14ac:dyDescent="0.2">
      <c r="N73" s="184">
        <f t="shared" si="1"/>
        <v>2</v>
      </c>
      <c r="O73" s="185">
        <f t="shared" si="0"/>
        <v>21855</v>
      </c>
      <c r="P73" s="186">
        <f t="shared" si="5"/>
        <v>43710</v>
      </c>
      <c r="Q73" s="186">
        <f t="shared" si="5"/>
        <v>43712</v>
      </c>
      <c r="R73" s="2"/>
    </row>
    <row r="74" spans="14:18" x14ac:dyDescent="0.2">
      <c r="N74" s="184">
        <f t="shared" si="1"/>
        <v>3</v>
      </c>
      <c r="O74" s="185">
        <f t="shared" ref="O74:O137" si="6">ROUND(P74/N74,0)</f>
        <v>14570</v>
      </c>
      <c r="P74" s="186">
        <f t="shared" si="5"/>
        <v>43711</v>
      </c>
      <c r="Q74" s="186">
        <f t="shared" si="5"/>
        <v>43713</v>
      </c>
      <c r="R74" s="2"/>
    </row>
    <row r="75" spans="14:18" x14ac:dyDescent="0.2">
      <c r="N75" s="184">
        <f t="shared" ref="N75:N138" si="7">DAY(P75)</f>
        <v>4</v>
      </c>
      <c r="O75" s="185">
        <f t="shared" si="6"/>
        <v>10928</v>
      </c>
      <c r="P75" s="186">
        <f t="shared" si="5"/>
        <v>43712</v>
      </c>
      <c r="Q75" s="186">
        <f t="shared" si="5"/>
        <v>43714</v>
      </c>
      <c r="R75" s="2"/>
    </row>
    <row r="76" spans="14:18" x14ac:dyDescent="0.2">
      <c r="N76" s="184">
        <f t="shared" si="7"/>
        <v>5</v>
      </c>
      <c r="O76" s="185">
        <f t="shared" si="6"/>
        <v>8743</v>
      </c>
      <c r="P76" s="186">
        <f t="shared" ref="P76:Q91" si="8">P75+1</f>
        <v>43713</v>
      </c>
      <c r="Q76" s="186">
        <f t="shared" si="8"/>
        <v>43715</v>
      </c>
      <c r="R76" s="2"/>
    </row>
    <row r="77" spans="14:18" x14ac:dyDescent="0.2">
      <c r="N77" s="184">
        <f t="shared" si="7"/>
        <v>6</v>
      </c>
      <c r="O77" s="185">
        <f t="shared" si="6"/>
        <v>7286</v>
      </c>
      <c r="P77" s="186">
        <f t="shared" si="8"/>
        <v>43714</v>
      </c>
      <c r="Q77" s="186">
        <f t="shared" si="8"/>
        <v>43716</v>
      </c>
      <c r="R77" s="2"/>
    </row>
    <row r="78" spans="14:18" x14ac:dyDescent="0.2">
      <c r="N78" s="184">
        <f t="shared" si="7"/>
        <v>7</v>
      </c>
      <c r="O78" s="185">
        <f t="shared" si="6"/>
        <v>6245</v>
      </c>
      <c r="P78" s="186">
        <f t="shared" si="8"/>
        <v>43715</v>
      </c>
      <c r="Q78" s="186">
        <f t="shared" si="8"/>
        <v>43717</v>
      </c>
      <c r="R78" s="2"/>
    </row>
    <row r="79" spans="14:18" x14ac:dyDescent="0.2">
      <c r="N79" s="184">
        <f t="shared" si="7"/>
        <v>8</v>
      </c>
      <c r="O79" s="185">
        <f t="shared" si="6"/>
        <v>5465</v>
      </c>
      <c r="P79" s="186">
        <f t="shared" si="8"/>
        <v>43716</v>
      </c>
      <c r="Q79" s="186">
        <f t="shared" si="8"/>
        <v>43718</v>
      </c>
      <c r="R79" s="2"/>
    </row>
    <row r="80" spans="14:18" x14ac:dyDescent="0.2">
      <c r="N80" s="184">
        <f t="shared" si="7"/>
        <v>9</v>
      </c>
      <c r="O80" s="185">
        <f t="shared" si="6"/>
        <v>4857</v>
      </c>
      <c r="P80" s="186">
        <f t="shared" si="8"/>
        <v>43717</v>
      </c>
      <c r="Q80" s="186">
        <f t="shared" si="8"/>
        <v>43719</v>
      </c>
      <c r="R80" s="2"/>
    </row>
    <row r="81" spans="14:18" x14ac:dyDescent="0.2">
      <c r="N81" s="184">
        <f t="shared" si="7"/>
        <v>10</v>
      </c>
      <c r="O81" s="185">
        <f t="shared" si="6"/>
        <v>4372</v>
      </c>
      <c r="P81" s="186">
        <f t="shared" si="8"/>
        <v>43718</v>
      </c>
      <c r="Q81" s="186">
        <f t="shared" si="8"/>
        <v>43720</v>
      </c>
      <c r="R81" s="2"/>
    </row>
    <row r="82" spans="14:18" x14ac:dyDescent="0.2">
      <c r="N82" s="184">
        <f t="shared" si="7"/>
        <v>11</v>
      </c>
      <c r="O82" s="185">
        <f t="shared" si="6"/>
        <v>3974</v>
      </c>
      <c r="P82" s="186">
        <f t="shared" si="8"/>
        <v>43719</v>
      </c>
      <c r="Q82" s="186">
        <f t="shared" si="8"/>
        <v>43721</v>
      </c>
      <c r="R82" s="2"/>
    </row>
    <row r="83" spans="14:18" x14ac:dyDescent="0.2">
      <c r="N83" s="184">
        <f t="shared" si="7"/>
        <v>12</v>
      </c>
      <c r="O83" s="185">
        <f t="shared" si="6"/>
        <v>3643</v>
      </c>
      <c r="P83" s="186">
        <f t="shared" si="8"/>
        <v>43720</v>
      </c>
      <c r="Q83" s="186">
        <f t="shared" si="8"/>
        <v>43722</v>
      </c>
      <c r="R83" s="2"/>
    </row>
    <row r="84" spans="14:18" x14ac:dyDescent="0.2">
      <c r="N84" s="184">
        <f t="shared" si="7"/>
        <v>13</v>
      </c>
      <c r="O84" s="185">
        <f t="shared" si="6"/>
        <v>3363</v>
      </c>
      <c r="P84" s="186">
        <f t="shared" si="8"/>
        <v>43721</v>
      </c>
      <c r="Q84" s="186">
        <f t="shared" si="8"/>
        <v>43723</v>
      </c>
      <c r="R84" s="2"/>
    </row>
    <row r="85" spans="14:18" x14ac:dyDescent="0.2">
      <c r="N85" s="184">
        <f t="shared" si="7"/>
        <v>14</v>
      </c>
      <c r="O85" s="185">
        <f t="shared" si="6"/>
        <v>3123</v>
      </c>
      <c r="P85" s="186">
        <f t="shared" si="8"/>
        <v>43722</v>
      </c>
      <c r="Q85" s="186">
        <f t="shared" si="8"/>
        <v>43724</v>
      </c>
      <c r="R85" s="2"/>
    </row>
    <row r="86" spans="14:18" x14ac:dyDescent="0.2">
      <c r="N86" s="184">
        <f t="shared" si="7"/>
        <v>15</v>
      </c>
      <c r="O86" s="185">
        <f t="shared" si="6"/>
        <v>2915</v>
      </c>
      <c r="P86" s="186">
        <f t="shared" si="8"/>
        <v>43723</v>
      </c>
      <c r="Q86" s="186">
        <f t="shared" si="8"/>
        <v>43725</v>
      </c>
      <c r="R86" s="2"/>
    </row>
    <row r="87" spans="14:18" x14ac:dyDescent="0.2">
      <c r="N87" s="184">
        <f t="shared" si="7"/>
        <v>16</v>
      </c>
      <c r="O87" s="185">
        <f t="shared" si="6"/>
        <v>2733</v>
      </c>
      <c r="P87" s="186">
        <f t="shared" si="8"/>
        <v>43724</v>
      </c>
      <c r="Q87" s="186">
        <f t="shared" si="8"/>
        <v>43726</v>
      </c>
      <c r="R87" s="2"/>
    </row>
    <row r="88" spans="14:18" x14ac:dyDescent="0.2">
      <c r="N88" s="184">
        <f t="shared" si="7"/>
        <v>17</v>
      </c>
      <c r="O88" s="185">
        <f t="shared" si="6"/>
        <v>2572</v>
      </c>
      <c r="P88" s="186">
        <f t="shared" si="8"/>
        <v>43725</v>
      </c>
      <c r="Q88" s="186">
        <f t="shared" si="8"/>
        <v>43727</v>
      </c>
      <c r="R88" s="2"/>
    </row>
    <row r="89" spans="14:18" x14ac:dyDescent="0.2">
      <c r="N89" s="184">
        <f t="shared" si="7"/>
        <v>18</v>
      </c>
      <c r="O89" s="185">
        <f t="shared" si="6"/>
        <v>2429</v>
      </c>
      <c r="P89" s="186">
        <f t="shared" si="8"/>
        <v>43726</v>
      </c>
      <c r="Q89" s="186">
        <f t="shared" si="8"/>
        <v>43728</v>
      </c>
      <c r="R89" s="2"/>
    </row>
    <row r="90" spans="14:18" x14ac:dyDescent="0.2">
      <c r="N90" s="184">
        <f t="shared" si="7"/>
        <v>19</v>
      </c>
      <c r="O90" s="185">
        <f t="shared" si="6"/>
        <v>2301</v>
      </c>
      <c r="P90" s="186">
        <f t="shared" si="8"/>
        <v>43727</v>
      </c>
      <c r="Q90" s="186">
        <f t="shared" si="8"/>
        <v>43729</v>
      </c>
      <c r="R90" s="2"/>
    </row>
    <row r="91" spans="14:18" x14ac:dyDescent="0.2">
      <c r="N91" s="184">
        <f t="shared" si="7"/>
        <v>20</v>
      </c>
      <c r="O91" s="185">
        <f t="shared" si="6"/>
        <v>2186</v>
      </c>
      <c r="P91" s="186">
        <f t="shared" si="8"/>
        <v>43728</v>
      </c>
      <c r="Q91" s="186">
        <f t="shared" si="8"/>
        <v>43730</v>
      </c>
      <c r="R91" s="2"/>
    </row>
    <row r="92" spans="14:18" x14ac:dyDescent="0.2">
      <c r="N92" s="184">
        <f t="shared" si="7"/>
        <v>21</v>
      </c>
      <c r="O92" s="185">
        <f t="shared" si="6"/>
        <v>2082</v>
      </c>
      <c r="P92" s="186">
        <f t="shared" ref="P92:Q107" si="9">P91+1</f>
        <v>43729</v>
      </c>
      <c r="Q92" s="186">
        <f t="shared" si="9"/>
        <v>43731</v>
      </c>
      <c r="R92" s="2"/>
    </row>
    <row r="93" spans="14:18" x14ac:dyDescent="0.2">
      <c r="N93" s="184">
        <f t="shared" si="7"/>
        <v>22</v>
      </c>
      <c r="O93" s="185">
        <f t="shared" si="6"/>
        <v>1988</v>
      </c>
      <c r="P93" s="186">
        <f t="shared" si="9"/>
        <v>43730</v>
      </c>
      <c r="Q93" s="186">
        <f t="shared" si="9"/>
        <v>43732</v>
      </c>
      <c r="R93" s="2"/>
    </row>
    <row r="94" spans="14:18" x14ac:dyDescent="0.2">
      <c r="N94" s="184">
        <f t="shared" si="7"/>
        <v>23</v>
      </c>
      <c r="O94" s="185">
        <f t="shared" si="6"/>
        <v>1901</v>
      </c>
      <c r="P94" s="186">
        <f t="shared" si="9"/>
        <v>43731</v>
      </c>
      <c r="Q94" s="186">
        <f t="shared" si="9"/>
        <v>43733</v>
      </c>
      <c r="R94" s="2"/>
    </row>
    <row r="95" spans="14:18" x14ac:dyDescent="0.2">
      <c r="N95" s="184">
        <f t="shared" si="7"/>
        <v>24</v>
      </c>
      <c r="O95" s="185">
        <f t="shared" si="6"/>
        <v>1822</v>
      </c>
      <c r="P95" s="186">
        <f t="shared" si="9"/>
        <v>43732</v>
      </c>
      <c r="Q95" s="186">
        <f t="shared" si="9"/>
        <v>43734</v>
      </c>
      <c r="R95" s="2"/>
    </row>
    <row r="96" spans="14:18" x14ac:dyDescent="0.2">
      <c r="N96" s="184">
        <f t="shared" si="7"/>
        <v>25</v>
      </c>
      <c r="O96" s="185">
        <f t="shared" si="6"/>
        <v>1749</v>
      </c>
      <c r="P96" s="186">
        <f t="shared" si="9"/>
        <v>43733</v>
      </c>
      <c r="Q96" s="186">
        <f t="shared" si="9"/>
        <v>43735</v>
      </c>
      <c r="R96" s="2"/>
    </row>
    <row r="97" spans="14:18" x14ac:dyDescent="0.2">
      <c r="N97" s="184">
        <f t="shared" si="7"/>
        <v>26</v>
      </c>
      <c r="O97" s="185">
        <f t="shared" si="6"/>
        <v>1682</v>
      </c>
      <c r="P97" s="186">
        <f t="shared" si="9"/>
        <v>43734</v>
      </c>
      <c r="Q97" s="186">
        <f t="shared" si="9"/>
        <v>43736</v>
      </c>
      <c r="R97" s="2"/>
    </row>
    <row r="98" spans="14:18" x14ac:dyDescent="0.2">
      <c r="N98" s="184">
        <f t="shared" si="7"/>
        <v>27</v>
      </c>
      <c r="O98" s="185">
        <f t="shared" si="6"/>
        <v>1620</v>
      </c>
      <c r="P98" s="186">
        <f t="shared" si="9"/>
        <v>43735</v>
      </c>
      <c r="Q98" s="186">
        <f t="shared" si="9"/>
        <v>43737</v>
      </c>
      <c r="R98" s="2"/>
    </row>
    <row r="99" spans="14:18" x14ac:dyDescent="0.2">
      <c r="N99" s="184">
        <f t="shared" si="7"/>
        <v>28</v>
      </c>
      <c r="O99" s="185">
        <f t="shared" si="6"/>
        <v>1562</v>
      </c>
      <c r="P99" s="186">
        <f t="shared" si="9"/>
        <v>43736</v>
      </c>
      <c r="Q99" s="186">
        <f t="shared" si="9"/>
        <v>43738</v>
      </c>
      <c r="R99" s="2"/>
    </row>
    <row r="100" spans="14:18" x14ac:dyDescent="0.2">
      <c r="N100" s="184">
        <f t="shared" si="7"/>
        <v>29</v>
      </c>
      <c r="O100" s="185">
        <f t="shared" si="6"/>
        <v>1508</v>
      </c>
      <c r="P100" s="186">
        <f t="shared" si="9"/>
        <v>43737</v>
      </c>
      <c r="Q100" s="186">
        <f t="shared" si="9"/>
        <v>43739</v>
      </c>
      <c r="R100" s="2"/>
    </row>
    <row r="101" spans="14:18" x14ac:dyDescent="0.2">
      <c r="N101" s="184">
        <f t="shared" si="7"/>
        <v>30</v>
      </c>
      <c r="O101" s="185">
        <f t="shared" si="6"/>
        <v>1458</v>
      </c>
      <c r="P101" s="186">
        <f t="shared" si="9"/>
        <v>43738</v>
      </c>
      <c r="Q101" s="186">
        <f t="shared" si="9"/>
        <v>43740</v>
      </c>
      <c r="R101" s="2"/>
    </row>
    <row r="102" spans="14:18" x14ac:dyDescent="0.2">
      <c r="N102" s="184">
        <f t="shared" si="7"/>
        <v>1</v>
      </c>
      <c r="O102" s="185">
        <f t="shared" si="6"/>
        <v>43739</v>
      </c>
      <c r="P102" s="186">
        <f t="shared" si="9"/>
        <v>43739</v>
      </c>
      <c r="Q102" s="186">
        <f t="shared" si="9"/>
        <v>43741</v>
      </c>
      <c r="R102" s="2"/>
    </row>
    <row r="103" spans="14:18" x14ac:dyDescent="0.2">
      <c r="N103" s="184">
        <f t="shared" si="7"/>
        <v>2</v>
      </c>
      <c r="O103" s="185">
        <f t="shared" si="6"/>
        <v>21870</v>
      </c>
      <c r="P103" s="186">
        <f t="shared" si="9"/>
        <v>43740</v>
      </c>
      <c r="Q103" s="186">
        <f t="shared" si="9"/>
        <v>43742</v>
      </c>
      <c r="R103" s="2"/>
    </row>
    <row r="104" spans="14:18" x14ac:dyDescent="0.2">
      <c r="N104" s="184">
        <f t="shared" si="7"/>
        <v>3</v>
      </c>
      <c r="O104" s="185">
        <f t="shared" si="6"/>
        <v>14580</v>
      </c>
      <c r="P104" s="186">
        <f t="shared" si="9"/>
        <v>43741</v>
      </c>
      <c r="Q104" s="186">
        <f t="shared" si="9"/>
        <v>43743</v>
      </c>
      <c r="R104" s="2"/>
    </row>
    <row r="105" spans="14:18" x14ac:dyDescent="0.2">
      <c r="N105" s="184">
        <f t="shared" si="7"/>
        <v>4</v>
      </c>
      <c r="O105" s="185">
        <f t="shared" si="6"/>
        <v>10936</v>
      </c>
      <c r="P105" s="186">
        <f t="shared" si="9"/>
        <v>43742</v>
      </c>
      <c r="Q105" s="186">
        <f t="shared" si="9"/>
        <v>43744</v>
      </c>
      <c r="R105" s="2"/>
    </row>
    <row r="106" spans="14:18" x14ac:dyDescent="0.2">
      <c r="N106" s="184">
        <f t="shared" si="7"/>
        <v>5</v>
      </c>
      <c r="O106" s="185">
        <f t="shared" si="6"/>
        <v>8749</v>
      </c>
      <c r="P106" s="186">
        <f t="shared" si="9"/>
        <v>43743</v>
      </c>
      <c r="Q106" s="186">
        <f t="shared" si="9"/>
        <v>43745</v>
      </c>
      <c r="R106" s="2"/>
    </row>
    <row r="107" spans="14:18" x14ac:dyDescent="0.2">
      <c r="N107" s="184">
        <f t="shared" si="7"/>
        <v>6</v>
      </c>
      <c r="O107" s="185">
        <f t="shared" si="6"/>
        <v>7291</v>
      </c>
      <c r="P107" s="186">
        <f t="shared" si="9"/>
        <v>43744</v>
      </c>
      <c r="Q107" s="186">
        <f t="shared" si="9"/>
        <v>43746</v>
      </c>
      <c r="R107" s="2"/>
    </row>
    <row r="108" spans="14:18" x14ac:dyDescent="0.2">
      <c r="N108" s="184">
        <f t="shared" si="7"/>
        <v>7</v>
      </c>
      <c r="O108" s="185">
        <f t="shared" si="6"/>
        <v>6249</v>
      </c>
      <c r="P108" s="186">
        <f t="shared" ref="P108:Q123" si="10">P107+1</f>
        <v>43745</v>
      </c>
      <c r="Q108" s="186">
        <f t="shared" si="10"/>
        <v>43747</v>
      </c>
      <c r="R108" s="2"/>
    </row>
    <row r="109" spans="14:18" x14ac:dyDescent="0.2">
      <c r="N109" s="184">
        <f t="shared" si="7"/>
        <v>8</v>
      </c>
      <c r="O109" s="185">
        <f t="shared" si="6"/>
        <v>5468</v>
      </c>
      <c r="P109" s="186">
        <f t="shared" si="10"/>
        <v>43746</v>
      </c>
      <c r="Q109" s="186">
        <f t="shared" si="10"/>
        <v>43748</v>
      </c>
      <c r="R109" s="2"/>
    </row>
    <row r="110" spans="14:18" x14ac:dyDescent="0.2">
      <c r="N110" s="184">
        <f t="shared" si="7"/>
        <v>9</v>
      </c>
      <c r="O110" s="185">
        <f t="shared" si="6"/>
        <v>4861</v>
      </c>
      <c r="P110" s="186">
        <f t="shared" si="10"/>
        <v>43747</v>
      </c>
      <c r="Q110" s="186">
        <f t="shared" si="10"/>
        <v>43749</v>
      </c>
      <c r="R110" s="2"/>
    </row>
    <row r="111" spans="14:18" x14ac:dyDescent="0.2">
      <c r="N111" s="184">
        <f t="shared" si="7"/>
        <v>10</v>
      </c>
      <c r="O111" s="185">
        <f t="shared" si="6"/>
        <v>4375</v>
      </c>
      <c r="P111" s="186">
        <f t="shared" si="10"/>
        <v>43748</v>
      </c>
      <c r="Q111" s="186">
        <f t="shared" si="10"/>
        <v>43750</v>
      </c>
      <c r="R111" s="2"/>
    </row>
    <row r="112" spans="14:18" x14ac:dyDescent="0.2">
      <c r="N112" s="184">
        <f t="shared" si="7"/>
        <v>11</v>
      </c>
      <c r="O112" s="185">
        <f t="shared" si="6"/>
        <v>3977</v>
      </c>
      <c r="P112" s="186">
        <f t="shared" si="10"/>
        <v>43749</v>
      </c>
      <c r="Q112" s="186">
        <f t="shared" si="10"/>
        <v>43751</v>
      </c>
      <c r="R112" s="2"/>
    </row>
    <row r="113" spans="14:18" x14ac:dyDescent="0.2">
      <c r="N113" s="184">
        <f t="shared" si="7"/>
        <v>12</v>
      </c>
      <c r="O113" s="185">
        <f t="shared" si="6"/>
        <v>3646</v>
      </c>
      <c r="P113" s="186">
        <f t="shared" si="10"/>
        <v>43750</v>
      </c>
      <c r="Q113" s="186">
        <f t="shared" si="10"/>
        <v>43752</v>
      </c>
      <c r="R113" s="2"/>
    </row>
    <row r="114" spans="14:18" x14ac:dyDescent="0.2">
      <c r="N114" s="184">
        <f t="shared" si="7"/>
        <v>13</v>
      </c>
      <c r="O114" s="185">
        <f t="shared" si="6"/>
        <v>3365</v>
      </c>
      <c r="P114" s="186">
        <f t="shared" si="10"/>
        <v>43751</v>
      </c>
      <c r="Q114" s="186">
        <f t="shared" si="10"/>
        <v>43753</v>
      </c>
      <c r="R114" s="2"/>
    </row>
    <row r="115" spans="14:18" x14ac:dyDescent="0.2">
      <c r="N115" s="184">
        <f t="shared" si="7"/>
        <v>14</v>
      </c>
      <c r="O115" s="185">
        <f t="shared" si="6"/>
        <v>3125</v>
      </c>
      <c r="P115" s="186">
        <f t="shared" si="10"/>
        <v>43752</v>
      </c>
      <c r="Q115" s="186">
        <f t="shared" si="10"/>
        <v>43754</v>
      </c>
      <c r="R115" s="2"/>
    </row>
    <row r="116" spans="14:18" x14ac:dyDescent="0.2">
      <c r="N116" s="184">
        <f t="shared" si="7"/>
        <v>15</v>
      </c>
      <c r="O116" s="185">
        <f t="shared" si="6"/>
        <v>2917</v>
      </c>
      <c r="P116" s="186">
        <f t="shared" si="10"/>
        <v>43753</v>
      </c>
      <c r="Q116" s="186">
        <f t="shared" si="10"/>
        <v>43755</v>
      </c>
      <c r="R116" s="2"/>
    </row>
    <row r="117" spans="14:18" x14ac:dyDescent="0.2">
      <c r="N117" s="184">
        <f t="shared" si="7"/>
        <v>16</v>
      </c>
      <c r="O117" s="185">
        <f t="shared" si="6"/>
        <v>2735</v>
      </c>
      <c r="P117" s="186">
        <f t="shared" si="10"/>
        <v>43754</v>
      </c>
      <c r="Q117" s="186">
        <f t="shared" si="10"/>
        <v>43756</v>
      </c>
      <c r="R117" s="2"/>
    </row>
    <row r="118" spans="14:18" x14ac:dyDescent="0.2">
      <c r="N118" s="184">
        <f t="shared" si="7"/>
        <v>17</v>
      </c>
      <c r="O118" s="185">
        <f t="shared" si="6"/>
        <v>2574</v>
      </c>
      <c r="P118" s="186">
        <f t="shared" si="10"/>
        <v>43755</v>
      </c>
      <c r="Q118" s="186">
        <f t="shared" si="10"/>
        <v>43757</v>
      </c>
      <c r="R118" s="2"/>
    </row>
    <row r="119" spans="14:18" x14ac:dyDescent="0.2">
      <c r="N119" s="184">
        <f t="shared" si="7"/>
        <v>18</v>
      </c>
      <c r="O119" s="185">
        <f t="shared" si="6"/>
        <v>2431</v>
      </c>
      <c r="P119" s="186">
        <f t="shared" si="10"/>
        <v>43756</v>
      </c>
      <c r="Q119" s="186">
        <f t="shared" si="10"/>
        <v>43758</v>
      </c>
      <c r="R119" s="2"/>
    </row>
    <row r="120" spans="14:18" x14ac:dyDescent="0.2">
      <c r="N120" s="184">
        <f t="shared" si="7"/>
        <v>19</v>
      </c>
      <c r="O120" s="185">
        <f t="shared" si="6"/>
        <v>2303</v>
      </c>
      <c r="P120" s="186">
        <f t="shared" si="10"/>
        <v>43757</v>
      </c>
      <c r="Q120" s="186">
        <f t="shared" si="10"/>
        <v>43759</v>
      </c>
      <c r="R120" s="2"/>
    </row>
    <row r="121" spans="14:18" x14ac:dyDescent="0.2">
      <c r="N121" s="184">
        <f t="shared" si="7"/>
        <v>20</v>
      </c>
      <c r="O121" s="185">
        <f t="shared" si="6"/>
        <v>2188</v>
      </c>
      <c r="P121" s="186">
        <f t="shared" si="10"/>
        <v>43758</v>
      </c>
      <c r="Q121" s="186">
        <f t="shared" si="10"/>
        <v>43760</v>
      </c>
      <c r="R121" s="2"/>
    </row>
    <row r="122" spans="14:18" x14ac:dyDescent="0.2">
      <c r="N122" s="184">
        <f t="shared" si="7"/>
        <v>21</v>
      </c>
      <c r="O122" s="185">
        <f t="shared" si="6"/>
        <v>2084</v>
      </c>
      <c r="P122" s="186">
        <f t="shared" si="10"/>
        <v>43759</v>
      </c>
      <c r="Q122" s="186">
        <f t="shared" si="10"/>
        <v>43761</v>
      </c>
      <c r="R122" s="2"/>
    </row>
    <row r="123" spans="14:18" x14ac:dyDescent="0.2">
      <c r="N123" s="184">
        <f t="shared" si="7"/>
        <v>22</v>
      </c>
      <c r="O123" s="185">
        <f t="shared" si="6"/>
        <v>1989</v>
      </c>
      <c r="P123" s="186">
        <f t="shared" si="10"/>
        <v>43760</v>
      </c>
      <c r="Q123" s="186">
        <f t="shared" si="10"/>
        <v>43762</v>
      </c>
      <c r="R123" s="2"/>
    </row>
    <row r="124" spans="14:18" x14ac:dyDescent="0.2">
      <c r="N124" s="184">
        <f t="shared" si="7"/>
        <v>23</v>
      </c>
      <c r="O124" s="185">
        <f t="shared" si="6"/>
        <v>1903</v>
      </c>
      <c r="P124" s="186">
        <f t="shared" ref="P124:Q139" si="11">P123+1</f>
        <v>43761</v>
      </c>
      <c r="Q124" s="186">
        <f t="shared" si="11"/>
        <v>43763</v>
      </c>
      <c r="R124" s="2"/>
    </row>
    <row r="125" spans="14:18" x14ac:dyDescent="0.2">
      <c r="N125" s="184">
        <f t="shared" si="7"/>
        <v>24</v>
      </c>
      <c r="O125" s="185">
        <f t="shared" si="6"/>
        <v>1823</v>
      </c>
      <c r="P125" s="186">
        <f t="shared" si="11"/>
        <v>43762</v>
      </c>
      <c r="Q125" s="186">
        <f t="shared" si="11"/>
        <v>43764</v>
      </c>
      <c r="R125" s="2"/>
    </row>
    <row r="126" spans="14:18" x14ac:dyDescent="0.2">
      <c r="N126" s="184">
        <f t="shared" si="7"/>
        <v>25</v>
      </c>
      <c r="O126" s="185">
        <f t="shared" si="6"/>
        <v>1751</v>
      </c>
      <c r="P126" s="186">
        <f t="shared" si="11"/>
        <v>43763</v>
      </c>
      <c r="Q126" s="186">
        <f t="shared" si="11"/>
        <v>43765</v>
      </c>
      <c r="R126" s="2"/>
    </row>
    <row r="127" spans="14:18" x14ac:dyDescent="0.2">
      <c r="N127" s="184">
        <f t="shared" si="7"/>
        <v>26</v>
      </c>
      <c r="O127" s="185">
        <f t="shared" si="6"/>
        <v>1683</v>
      </c>
      <c r="P127" s="186">
        <f t="shared" si="11"/>
        <v>43764</v>
      </c>
      <c r="Q127" s="186">
        <f t="shared" si="11"/>
        <v>43766</v>
      </c>
      <c r="R127" s="2"/>
    </row>
    <row r="128" spans="14:18" x14ac:dyDescent="0.2">
      <c r="N128" s="184">
        <f t="shared" si="7"/>
        <v>27</v>
      </c>
      <c r="O128" s="185">
        <f t="shared" si="6"/>
        <v>1621</v>
      </c>
      <c r="P128" s="186">
        <f t="shared" si="11"/>
        <v>43765</v>
      </c>
      <c r="Q128" s="186">
        <f t="shared" si="11"/>
        <v>43767</v>
      </c>
      <c r="R128" s="2"/>
    </row>
    <row r="129" spans="14:18" x14ac:dyDescent="0.2">
      <c r="N129" s="184">
        <f t="shared" si="7"/>
        <v>28</v>
      </c>
      <c r="O129" s="185">
        <f t="shared" si="6"/>
        <v>1563</v>
      </c>
      <c r="P129" s="186">
        <f t="shared" si="11"/>
        <v>43766</v>
      </c>
      <c r="Q129" s="186">
        <f t="shared" si="11"/>
        <v>43768</v>
      </c>
      <c r="R129" s="2"/>
    </row>
    <row r="130" spans="14:18" x14ac:dyDescent="0.2">
      <c r="N130" s="184">
        <f t="shared" si="7"/>
        <v>29</v>
      </c>
      <c r="O130" s="185">
        <f t="shared" si="6"/>
        <v>1509</v>
      </c>
      <c r="P130" s="186">
        <f t="shared" si="11"/>
        <v>43767</v>
      </c>
      <c r="Q130" s="186">
        <f t="shared" si="11"/>
        <v>43769</v>
      </c>
      <c r="R130" s="2"/>
    </row>
    <row r="131" spans="14:18" x14ac:dyDescent="0.2">
      <c r="N131" s="184">
        <f t="shared" si="7"/>
        <v>30</v>
      </c>
      <c r="O131" s="185">
        <f t="shared" si="6"/>
        <v>1459</v>
      </c>
      <c r="P131" s="186">
        <f t="shared" si="11"/>
        <v>43768</v>
      </c>
      <c r="Q131" s="186">
        <f t="shared" si="11"/>
        <v>43770</v>
      </c>
      <c r="R131" s="2"/>
    </row>
    <row r="132" spans="14:18" x14ac:dyDescent="0.2">
      <c r="N132" s="184">
        <f t="shared" si="7"/>
        <v>31</v>
      </c>
      <c r="O132" s="185">
        <f t="shared" si="6"/>
        <v>1412</v>
      </c>
      <c r="P132" s="186">
        <f t="shared" si="11"/>
        <v>43769</v>
      </c>
      <c r="Q132" s="186">
        <f t="shared" si="11"/>
        <v>43771</v>
      </c>
      <c r="R132" s="2"/>
    </row>
    <row r="133" spans="14:18" x14ac:dyDescent="0.2">
      <c r="N133" s="184">
        <f t="shared" si="7"/>
        <v>1</v>
      </c>
      <c r="O133" s="185">
        <f t="shared" si="6"/>
        <v>43770</v>
      </c>
      <c r="P133" s="186">
        <f t="shared" si="11"/>
        <v>43770</v>
      </c>
      <c r="Q133" s="186">
        <f t="shared" si="11"/>
        <v>43772</v>
      </c>
      <c r="R133" s="2"/>
    </row>
    <row r="134" spans="14:18" x14ac:dyDescent="0.2">
      <c r="N134" s="184">
        <f t="shared" si="7"/>
        <v>2</v>
      </c>
      <c r="O134" s="185">
        <f t="shared" si="6"/>
        <v>21886</v>
      </c>
      <c r="P134" s="186">
        <f t="shared" si="11"/>
        <v>43771</v>
      </c>
      <c r="Q134" s="186">
        <f t="shared" si="11"/>
        <v>43773</v>
      </c>
      <c r="R134" s="2"/>
    </row>
    <row r="135" spans="14:18" x14ac:dyDescent="0.2">
      <c r="N135" s="184">
        <f t="shared" si="7"/>
        <v>3</v>
      </c>
      <c r="O135" s="185">
        <f t="shared" si="6"/>
        <v>14591</v>
      </c>
      <c r="P135" s="186">
        <f t="shared" si="11"/>
        <v>43772</v>
      </c>
      <c r="Q135" s="186">
        <f t="shared" si="11"/>
        <v>43774</v>
      </c>
      <c r="R135" s="2"/>
    </row>
    <row r="136" spans="14:18" x14ac:dyDescent="0.2">
      <c r="N136" s="184">
        <f t="shared" si="7"/>
        <v>4</v>
      </c>
      <c r="O136" s="185">
        <f t="shared" si="6"/>
        <v>10943</v>
      </c>
      <c r="P136" s="186">
        <f t="shared" si="11"/>
        <v>43773</v>
      </c>
      <c r="Q136" s="186">
        <f t="shared" si="11"/>
        <v>43775</v>
      </c>
      <c r="R136" s="2"/>
    </row>
    <row r="137" spans="14:18" x14ac:dyDescent="0.2">
      <c r="N137" s="184">
        <f t="shared" si="7"/>
        <v>5</v>
      </c>
      <c r="O137" s="185">
        <f t="shared" si="6"/>
        <v>8755</v>
      </c>
      <c r="P137" s="186">
        <f t="shared" si="11"/>
        <v>43774</v>
      </c>
      <c r="Q137" s="186">
        <f t="shared" si="11"/>
        <v>43776</v>
      </c>
      <c r="R137" s="2"/>
    </row>
    <row r="138" spans="14:18" x14ac:dyDescent="0.2">
      <c r="N138" s="184">
        <f t="shared" si="7"/>
        <v>6</v>
      </c>
      <c r="O138" s="185">
        <f t="shared" ref="O138:O201" si="12">ROUND(P138/N138,0)</f>
        <v>7296</v>
      </c>
      <c r="P138" s="186">
        <f t="shared" si="11"/>
        <v>43775</v>
      </c>
      <c r="Q138" s="186">
        <f t="shared" si="11"/>
        <v>43777</v>
      </c>
      <c r="R138" s="2"/>
    </row>
    <row r="139" spans="14:18" x14ac:dyDescent="0.2">
      <c r="N139" s="184">
        <f t="shared" ref="N139:N202" si="13">DAY(P139)</f>
        <v>7</v>
      </c>
      <c r="O139" s="185">
        <f t="shared" si="12"/>
        <v>6254</v>
      </c>
      <c r="P139" s="186">
        <f t="shared" si="11"/>
        <v>43776</v>
      </c>
      <c r="Q139" s="186">
        <f t="shared" si="11"/>
        <v>43778</v>
      </c>
      <c r="R139" s="2"/>
    </row>
    <row r="140" spans="14:18" x14ac:dyDescent="0.2">
      <c r="N140" s="184">
        <f t="shared" si="13"/>
        <v>8</v>
      </c>
      <c r="O140" s="185">
        <f t="shared" si="12"/>
        <v>5472</v>
      </c>
      <c r="P140" s="186">
        <f t="shared" ref="P140:Q155" si="14">P139+1</f>
        <v>43777</v>
      </c>
      <c r="Q140" s="186">
        <f t="shared" si="14"/>
        <v>43779</v>
      </c>
      <c r="R140" s="2"/>
    </row>
    <row r="141" spans="14:18" x14ac:dyDescent="0.2">
      <c r="N141" s="184">
        <f t="shared" si="13"/>
        <v>9</v>
      </c>
      <c r="O141" s="185">
        <f t="shared" si="12"/>
        <v>4864</v>
      </c>
      <c r="P141" s="186">
        <f t="shared" si="14"/>
        <v>43778</v>
      </c>
      <c r="Q141" s="186">
        <f t="shared" si="14"/>
        <v>43780</v>
      </c>
      <c r="R141" s="2"/>
    </row>
    <row r="142" spans="14:18" x14ac:dyDescent="0.2">
      <c r="N142" s="184">
        <f t="shared" si="13"/>
        <v>10</v>
      </c>
      <c r="O142" s="185">
        <f t="shared" si="12"/>
        <v>4378</v>
      </c>
      <c r="P142" s="186">
        <f t="shared" si="14"/>
        <v>43779</v>
      </c>
      <c r="Q142" s="186">
        <f t="shared" si="14"/>
        <v>43781</v>
      </c>
      <c r="R142" s="2"/>
    </row>
    <row r="143" spans="14:18" x14ac:dyDescent="0.2">
      <c r="N143" s="184">
        <f t="shared" si="13"/>
        <v>11</v>
      </c>
      <c r="O143" s="185">
        <f t="shared" si="12"/>
        <v>3980</v>
      </c>
      <c r="P143" s="186">
        <f t="shared" si="14"/>
        <v>43780</v>
      </c>
      <c r="Q143" s="186">
        <f t="shared" si="14"/>
        <v>43782</v>
      </c>
      <c r="R143" s="2"/>
    </row>
    <row r="144" spans="14:18" x14ac:dyDescent="0.2">
      <c r="N144" s="184">
        <f t="shared" si="13"/>
        <v>12</v>
      </c>
      <c r="O144" s="185">
        <f t="shared" si="12"/>
        <v>3648</v>
      </c>
      <c r="P144" s="186">
        <f t="shared" si="14"/>
        <v>43781</v>
      </c>
      <c r="Q144" s="186">
        <f t="shared" si="14"/>
        <v>43783</v>
      </c>
      <c r="R144" s="2"/>
    </row>
    <row r="145" spans="14:18" x14ac:dyDescent="0.2">
      <c r="N145" s="184">
        <f t="shared" si="13"/>
        <v>13</v>
      </c>
      <c r="O145" s="185">
        <f t="shared" si="12"/>
        <v>3368</v>
      </c>
      <c r="P145" s="186">
        <f t="shared" si="14"/>
        <v>43782</v>
      </c>
      <c r="Q145" s="186">
        <f t="shared" si="14"/>
        <v>43784</v>
      </c>
      <c r="R145" s="2"/>
    </row>
    <row r="146" spans="14:18" x14ac:dyDescent="0.2">
      <c r="N146" s="184">
        <f t="shared" si="13"/>
        <v>14</v>
      </c>
      <c r="O146" s="185">
        <f t="shared" si="12"/>
        <v>3127</v>
      </c>
      <c r="P146" s="186">
        <f t="shared" si="14"/>
        <v>43783</v>
      </c>
      <c r="Q146" s="186">
        <f t="shared" si="14"/>
        <v>43785</v>
      </c>
      <c r="R146" s="2"/>
    </row>
    <row r="147" spans="14:18" x14ac:dyDescent="0.2">
      <c r="N147" s="184">
        <f t="shared" si="13"/>
        <v>15</v>
      </c>
      <c r="O147" s="185">
        <f t="shared" si="12"/>
        <v>2919</v>
      </c>
      <c r="P147" s="186">
        <f t="shared" si="14"/>
        <v>43784</v>
      </c>
      <c r="Q147" s="186">
        <f t="shared" si="14"/>
        <v>43786</v>
      </c>
      <c r="R147" s="2"/>
    </row>
    <row r="148" spans="14:18" x14ac:dyDescent="0.2">
      <c r="N148" s="184">
        <f t="shared" si="13"/>
        <v>16</v>
      </c>
      <c r="O148" s="185">
        <f t="shared" si="12"/>
        <v>2737</v>
      </c>
      <c r="P148" s="186">
        <f t="shared" si="14"/>
        <v>43785</v>
      </c>
      <c r="Q148" s="186">
        <f t="shared" si="14"/>
        <v>43787</v>
      </c>
      <c r="R148" s="2"/>
    </row>
    <row r="149" spans="14:18" x14ac:dyDescent="0.2">
      <c r="N149" s="184">
        <f t="shared" si="13"/>
        <v>17</v>
      </c>
      <c r="O149" s="185">
        <f t="shared" si="12"/>
        <v>2576</v>
      </c>
      <c r="P149" s="186">
        <f t="shared" si="14"/>
        <v>43786</v>
      </c>
      <c r="Q149" s="186">
        <f t="shared" si="14"/>
        <v>43788</v>
      </c>
      <c r="R149" s="2"/>
    </row>
    <row r="150" spans="14:18" x14ac:dyDescent="0.2">
      <c r="N150" s="184">
        <f t="shared" si="13"/>
        <v>18</v>
      </c>
      <c r="O150" s="185">
        <f t="shared" si="12"/>
        <v>2433</v>
      </c>
      <c r="P150" s="186">
        <f t="shared" si="14"/>
        <v>43787</v>
      </c>
      <c r="Q150" s="186">
        <f t="shared" si="14"/>
        <v>43789</v>
      </c>
      <c r="R150" s="2"/>
    </row>
    <row r="151" spans="14:18" x14ac:dyDescent="0.2">
      <c r="N151" s="184">
        <f t="shared" si="13"/>
        <v>19</v>
      </c>
      <c r="O151" s="185">
        <f t="shared" si="12"/>
        <v>2305</v>
      </c>
      <c r="P151" s="186">
        <f t="shared" si="14"/>
        <v>43788</v>
      </c>
      <c r="Q151" s="186">
        <f t="shared" si="14"/>
        <v>43790</v>
      </c>
      <c r="R151" s="2"/>
    </row>
    <row r="152" spans="14:18" x14ac:dyDescent="0.2">
      <c r="N152" s="184">
        <f t="shared" si="13"/>
        <v>20</v>
      </c>
      <c r="O152" s="185">
        <f t="shared" si="12"/>
        <v>2189</v>
      </c>
      <c r="P152" s="186">
        <f t="shared" si="14"/>
        <v>43789</v>
      </c>
      <c r="Q152" s="186">
        <f t="shared" si="14"/>
        <v>43791</v>
      </c>
      <c r="R152" s="2"/>
    </row>
    <row r="153" spans="14:18" x14ac:dyDescent="0.2">
      <c r="N153" s="184">
        <f t="shared" si="13"/>
        <v>21</v>
      </c>
      <c r="O153" s="185">
        <f t="shared" si="12"/>
        <v>2085</v>
      </c>
      <c r="P153" s="186">
        <f t="shared" si="14"/>
        <v>43790</v>
      </c>
      <c r="Q153" s="186">
        <f t="shared" si="14"/>
        <v>43792</v>
      </c>
      <c r="R153" s="2"/>
    </row>
    <row r="154" spans="14:18" x14ac:dyDescent="0.2">
      <c r="N154" s="184">
        <f t="shared" si="13"/>
        <v>22</v>
      </c>
      <c r="O154" s="185">
        <f t="shared" si="12"/>
        <v>1991</v>
      </c>
      <c r="P154" s="186">
        <f t="shared" si="14"/>
        <v>43791</v>
      </c>
      <c r="Q154" s="186">
        <f t="shared" si="14"/>
        <v>43793</v>
      </c>
      <c r="R154" s="2"/>
    </row>
    <row r="155" spans="14:18" x14ac:dyDescent="0.2">
      <c r="N155" s="184">
        <f t="shared" si="13"/>
        <v>23</v>
      </c>
      <c r="O155" s="185">
        <f t="shared" si="12"/>
        <v>1904</v>
      </c>
      <c r="P155" s="186">
        <f t="shared" si="14"/>
        <v>43792</v>
      </c>
      <c r="Q155" s="186">
        <f t="shared" si="14"/>
        <v>43794</v>
      </c>
      <c r="R155" s="2"/>
    </row>
    <row r="156" spans="14:18" x14ac:dyDescent="0.2">
      <c r="N156" s="184">
        <f t="shared" si="13"/>
        <v>24</v>
      </c>
      <c r="O156" s="185">
        <f t="shared" si="12"/>
        <v>1825</v>
      </c>
      <c r="P156" s="186">
        <f t="shared" ref="P156:Q171" si="15">P155+1</f>
        <v>43793</v>
      </c>
      <c r="Q156" s="186">
        <f t="shared" si="15"/>
        <v>43795</v>
      </c>
      <c r="R156" s="2"/>
    </row>
    <row r="157" spans="14:18" x14ac:dyDescent="0.2">
      <c r="N157" s="184">
        <f t="shared" si="13"/>
        <v>25</v>
      </c>
      <c r="O157" s="185">
        <f t="shared" si="12"/>
        <v>1752</v>
      </c>
      <c r="P157" s="186">
        <f t="shared" si="15"/>
        <v>43794</v>
      </c>
      <c r="Q157" s="186">
        <f t="shared" si="15"/>
        <v>43796</v>
      </c>
      <c r="R157" s="2"/>
    </row>
    <row r="158" spans="14:18" x14ac:dyDescent="0.2">
      <c r="N158" s="184">
        <f t="shared" si="13"/>
        <v>26</v>
      </c>
      <c r="O158" s="185">
        <f t="shared" si="12"/>
        <v>1684</v>
      </c>
      <c r="P158" s="186">
        <f t="shared" si="15"/>
        <v>43795</v>
      </c>
      <c r="Q158" s="186">
        <f t="shared" si="15"/>
        <v>43797</v>
      </c>
      <c r="R158" s="2"/>
    </row>
    <row r="159" spans="14:18" x14ac:dyDescent="0.2">
      <c r="N159" s="184">
        <f t="shared" si="13"/>
        <v>27</v>
      </c>
      <c r="O159" s="185">
        <f t="shared" si="12"/>
        <v>1622</v>
      </c>
      <c r="P159" s="186">
        <f t="shared" si="15"/>
        <v>43796</v>
      </c>
      <c r="Q159" s="186">
        <f t="shared" si="15"/>
        <v>43798</v>
      </c>
      <c r="R159" s="2"/>
    </row>
    <row r="160" spans="14:18" x14ac:dyDescent="0.2">
      <c r="N160" s="184">
        <f t="shared" si="13"/>
        <v>28</v>
      </c>
      <c r="O160" s="185">
        <f t="shared" si="12"/>
        <v>1564</v>
      </c>
      <c r="P160" s="186">
        <f t="shared" si="15"/>
        <v>43797</v>
      </c>
      <c r="Q160" s="186">
        <f t="shared" si="15"/>
        <v>43799</v>
      </c>
      <c r="R160" s="2"/>
    </row>
    <row r="161" spans="14:18" x14ac:dyDescent="0.2">
      <c r="N161" s="184">
        <f t="shared" si="13"/>
        <v>29</v>
      </c>
      <c r="O161" s="185">
        <f t="shared" si="12"/>
        <v>1510</v>
      </c>
      <c r="P161" s="186">
        <f t="shared" si="15"/>
        <v>43798</v>
      </c>
      <c r="Q161" s="186">
        <f t="shared" si="15"/>
        <v>43800</v>
      </c>
      <c r="R161" s="2"/>
    </row>
    <row r="162" spans="14:18" x14ac:dyDescent="0.2">
      <c r="N162" s="184">
        <f t="shared" si="13"/>
        <v>30</v>
      </c>
      <c r="O162" s="185">
        <f t="shared" si="12"/>
        <v>1460</v>
      </c>
      <c r="P162" s="186">
        <f t="shared" si="15"/>
        <v>43799</v>
      </c>
      <c r="Q162" s="186">
        <f t="shared" si="15"/>
        <v>43801</v>
      </c>
      <c r="R162" s="2"/>
    </row>
    <row r="163" spans="14:18" x14ac:dyDescent="0.2">
      <c r="N163" s="184">
        <f t="shared" si="13"/>
        <v>1</v>
      </c>
      <c r="O163" s="185">
        <f t="shared" si="12"/>
        <v>43800</v>
      </c>
      <c r="P163" s="186">
        <f t="shared" si="15"/>
        <v>43800</v>
      </c>
      <c r="Q163" s="186">
        <f t="shared" si="15"/>
        <v>43802</v>
      </c>
      <c r="R163" s="2"/>
    </row>
    <row r="164" spans="14:18" x14ac:dyDescent="0.2">
      <c r="N164" s="184">
        <f t="shared" si="13"/>
        <v>2</v>
      </c>
      <c r="O164" s="185">
        <f t="shared" si="12"/>
        <v>21901</v>
      </c>
      <c r="P164" s="186">
        <f t="shared" si="15"/>
        <v>43801</v>
      </c>
      <c r="Q164" s="186">
        <f t="shared" si="15"/>
        <v>43803</v>
      </c>
      <c r="R164" s="2"/>
    </row>
    <row r="165" spans="14:18" x14ac:dyDescent="0.2">
      <c r="N165" s="184">
        <f t="shared" si="13"/>
        <v>3</v>
      </c>
      <c r="O165" s="185">
        <f t="shared" si="12"/>
        <v>14601</v>
      </c>
      <c r="P165" s="186">
        <f t="shared" si="15"/>
        <v>43802</v>
      </c>
      <c r="Q165" s="186">
        <f t="shared" si="15"/>
        <v>43804</v>
      </c>
      <c r="R165" s="2"/>
    </row>
    <row r="166" spans="14:18" x14ac:dyDescent="0.2">
      <c r="N166" s="184">
        <f t="shared" si="13"/>
        <v>4</v>
      </c>
      <c r="O166" s="185">
        <f t="shared" si="12"/>
        <v>10951</v>
      </c>
      <c r="P166" s="186">
        <f t="shared" si="15"/>
        <v>43803</v>
      </c>
      <c r="Q166" s="186">
        <f t="shared" si="15"/>
        <v>43805</v>
      </c>
      <c r="R166" s="2"/>
    </row>
    <row r="167" spans="14:18" x14ac:dyDescent="0.2">
      <c r="N167" s="184">
        <f t="shared" si="13"/>
        <v>5</v>
      </c>
      <c r="O167" s="185">
        <f t="shared" si="12"/>
        <v>8761</v>
      </c>
      <c r="P167" s="186">
        <f t="shared" si="15"/>
        <v>43804</v>
      </c>
      <c r="Q167" s="186">
        <f t="shared" si="15"/>
        <v>43806</v>
      </c>
      <c r="R167" s="2"/>
    </row>
    <row r="168" spans="14:18" x14ac:dyDescent="0.2">
      <c r="N168" s="184">
        <f t="shared" si="13"/>
        <v>6</v>
      </c>
      <c r="O168" s="185">
        <f t="shared" si="12"/>
        <v>7301</v>
      </c>
      <c r="P168" s="186">
        <f t="shared" si="15"/>
        <v>43805</v>
      </c>
      <c r="Q168" s="186">
        <f t="shared" si="15"/>
        <v>43807</v>
      </c>
      <c r="R168" s="2"/>
    </row>
    <row r="169" spans="14:18" x14ac:dyDescent="0.2">
      <c r="N169" s="184">
        <f t="shared" si="13"/>
        <v>7</v>
      </c>
      <c r="O169" s="185">
        <f t="shared" si="12"/>
        <v>6258</v>
      </c>
      <c r="P169" s="186">
        <f t="shared" si="15"/>
        <v>43806</v>
      </c>
      <c r="Q169" s="186">
        <f t="shared" si="15"/>
        <v>43808</v>
      </c>
      <c r="R169" s="2"/>
    </row>
    <row r="170" spans="14:18" x14ac:dyDescent="0.2">
      <c r="N170" s="184">
        <f t="shared" si="13"/>
        <v>8</v>
      </c>
      <c r="O170" s="185">
        <f t="shared" si="12"/>
        <v>5476</v>
      </c>
      <c r="P170" s="186">
        <f t="shared" si="15"/>
        <v>43807</v>
      </c>
      <c r="Q170" s="186">
        <f t="shared" si="15"/>
        <v>43809</v>
      </c>
      <c r="R170" s="2"/>
    </row>
    <row r="171" spans="14:18" x14ac:dyDescent="0.2">
      <c r="N171" s="184">
        <f t="shared" si="13"/>
        <v>9</v>
      </c>
      <c r="O171" s="185">
        <f t="shared" si="12"/>
        <v>4868</v>
      </c>
      <c r="P171" s="186">
        <f t="shared" si="15"/>
        <v>43808</v>
      </c>
      <c r="Q171" s="186">
        <f t="shared" si="15"/>
        <v>43810</v>
      </c>
      <c r="R171" s="2"/>
    </row>
    <row r="172" spans="14:18" x14ac:dyDescent="0.2">
      <c r="N172" s="184">
        <f t="shared" si="13"/>
        <v>10</v>
      </c>
      <c r="O172" s="185">
        <f t="shared" si="12"/>
        <v>4381</v>
      </c>
      <c r="P172" s="186">
        <f t="shared" ref="P172:Q187" si="16">P171+1</f>
        <v>43809</v>
      </c>
      <c r="Q172" s="186">
        <f t="shared" si="16"/>
        <v>43811</v>
      </c>
      <c r="R172" s="2"/>
    </row>
    <row r="173" spans="14:18" x14ac:dyDescent="0.2">
      <c r="N173" s="184">
        <f t="shared" si="13"/>
        <v>11</v>
      </c>
      <c r="O173" s="185">
        <f t="shared" si="12"/>
        <v>3983</v>
      </c>
      <c r="P173" s="186">
        <f t="shared" si="16"/>
        <v>43810</v>
      </c>
      <c r="Q173" s="186">
        <f t="shared" si="16"/>
        <v>43812</v>
      </c>
      <c r="R173" s="2"/>
    </row>
    <row r="174" spans="14:18" x14ac:dyDescent="0.2">
      <c r="N174" s="184">
        <f t="shared" si="13"/>
        <v>12</v>
      </c>
      <c r="O174" s="185">
        <f t="shared" si="12"/>
        <v>3651</v>
      </c>
      <c r="P174" s="186">
        <f t="shared" si="16"/>
        <v>43811</v>
      </c>
      <c r="Q174" s="186">
        <f t="shared" si="16"/>
        <v>43813</v>
      </c>
      <c r="R174" s="2"/>
    </row>
    <row r="175" spans="14:18" x14ac:dyDescent="0.2">
      <c r="N175" s="184">
        <f t="shared" si="13"/>
        <v>13</v>
      </c>
      <c r="O175" s="185">
        <f t="shared" si="12"/>
        <v>3370</v>
      </c>
      <c r="P175" s="186">
        <f t="shared" si="16"/>
        <v>43812</v>
      </c>
      <c r="Q175" s="186">
        <f t="shared" si="16"/>
        <v>43814</v>
      </c>
      <c r="R175" s="2"/>
    </row>
    <row r="176" spans="14:18" x14ac:dyDescent="0.2">
      <c r="N176" s="184">
        <f t="shared" si="13"/>
        <v>14</v>
      </c>
      <c r="O176" s="185">
        <f t="shared" si="12"/>
        <v>3130</v>
      </c>
      <c r="P176" s="186">
        <f t="shared" si="16"/>
        <v>43813</v>
      </c>
      <c r="Q176" s="186">
        <f t="shared" si="16"/>
        <v>43815</v>
      </c>
      <c r="R176" s="2"/>
    </row>
    <row r="177" spans="14:18" x14ac:dyDescent="0.2">
      <c r="N177" s="184">
        <f t="shared" si="13"/>
        <v>15</v>
      </c>
      <c r="O177" s="185">
        <f t="shared" si="12"/>
        <v>2921</v>
      </c>
      <c r="P177" s="186">
        <f t="shared" si="16"/>
        <v>43814</v>
      </c>
      <c r="Q177" s="186">
        <f t="shared" si="16"/>
        <v>43816</v>
      </c>
      <c r="R177" s="2"/>
    </row>
    <row r="178" spans="14:18" x14ac:dyDescent="0.2">
      <c r="N178" s="184">
        <f t="shared" si="13"/>
        <v>16</v>
      </c>
      <c r="O178" s="185">
        <f t="shared" si="12"/>
        <v>2738</v>
      </c>
      <c r="P178" s="186">
        <f t="shared" si="16"/>
        <v>43815</v>
      </c>
      <c r="Q178" s="186">
        <f t="shared" si="16"/>
        <v>43817</v>
      </c>
      <c r="R178" s="2"/>
    </row>
    <row r="179" spans="14:18" x14ac:dyDescent="0.2">
      <c r="N179" s="184">
        <f t="shared" si="13"/>
        <v>17</v>
      </c>
      <c r="O179" s="185">
        <f t="shared" si="12"/>
        <v>2577</v>
      </c>
      <c r="P179" s="186">
        <f t="shared" si="16"/>
        <v>43816</v>
      </c>
      <c r="Q179" s="186">
        <f t="shared" si="16"/>
        <v>43818</v>
      </c>
      <c r="R179" s="2"/>
    </row>
    <row r="180" spans="14:18" x14ac:dyDescent="0.2">
      <c r="N180" s="184">
        <f t="shared" si="13"/>
        <v>18</v>
      </c>
      <c r="O180" s="185">
        <f t="shared" si="12"/>
        <v>2434</v>
      </c>
      <c r="P180" s="186">
        <f t="shared" si="16"/>
        <v>43817</v>
      </c>
      <c r="Q180" s="186">
        <f t="shared" si="16"/>
        <v>43819</v>
      </c>
      <c r="R180" s="2"/>
    </row>
    <row r="181" spans="14:18" x14ac:dyDescent="0.2">
      <c r="N181" s="184">
        <f t="shared" si="13"/>
        <v>19</v>
      </c>
      <c r="O181" s="185">
        <f t="shared" si="12"/>
        <v>2306</v>
      </c>
      <c r="P181" s="186">
        <f t="shared" si="16"/>
        <v>43818</v>
      </c>
      <c r="Q181" s="186">
        <f t="shared" si="16"/>
        <v>43820</v>
      </c>
      <c r="R181" s="2"/>
    </row>
    <row r="182" spans="14:18" x14ac:dyDescent="0.2">
      <c r="N182" s="184">
        <f t="shared" si="13"/>
        <v>20</v>
      </c>
      <c r="O182" s="185">
        <f t="shared" si="12"/>
        <v>2191</v>
      </c>
      <c r="P182" s="186">
        <f t="shared" si="16"/>
        <v>43819</v>
      </c>
      <c r="Q182" s="186">
        <f t="shared" si="16"/>
        <v>43821</v>
      </c>
      <c r="R182" s="2"/>
    </row>
    <row r="183" spans="14:18" x14ac:dyDescent="0.2">
      <c r="N183" s="184">
        <f t="shared" si="13"/>
        <v>21</v>
      </c>
      <c r="O183" s="185">
        <f t="shared" si="12"/>
        <v>2087</v>
      </c>
      <c r="P183" s="186">
        <f t="shared" si="16"/>
        <v>43820</v>
      </c>
      <c r="Q183" s="186">
        <f t="shared" si="16"/>
        <v>43822</v>
      </c>
      <c r="R183" s="2"/>
    </row>
    <row r="184" spans="14:18" x14ac:dyDescent="0.2">
      <c r="N184" s="184">
        <f t="shared" si="13"/>
        <v>22</v>
      </c>
      <c r="O184" s="185">
        <f t="shared" si="12"/>
        <v>1992</v>
      </c>
      <c r="P184" s="186">
        <f t="shared" si="16"/>
        <v>43821</v>
      </c>
      <c r="Q184" s="186">
        <f t="shared" si="16"/>
        <v>43823</v>
      </c>
      <c r="R184" s="2"/>
    </row>
    <row r="185" spans="14:18" x14ac:dyDescent="0.2">
      <c r="N185" s="184">
        <f t="shared" si="13"/>
        <v>23</v>
      </c>
      <c r="O185" s="185">
        <f t="shared" si="12"/>
        <v>1905</v>
      </c>
      <c r="P185" s="186">
        <f t="shared" si="16"/>
        <v>43822</v>
      </c>
      <c r="Q185" s="186">
        <f t="shared" si="16"/>
        <v>43824</v>
      </c>
      <c r="R185" s="2"/>
    </row>
    <row r="186" spans="14:18" x14ac:dyDescent="0.2">
      <c r="N186" s="184">
        <f t="shared" si="13"/>
        <v>24</v>
      </c>
      <c r="O186" s="185">
        <f t="shared" si="12"/>
        <v>1826</v>
      </c>
      <c r="P186" s="186">
        <f t="shared" si="16"/>
        <v>43823</v>
      </c>
      <c r="Q186" s="186">
        <f t="shared" si="16"/>
        <v>43825</v>
      </c>
      <c r="R186" s="2"/>
    </row>
    <row r="187" spans="14:18" x14ac:dyDescent="0.2">
      <c r="N187" s="184">
        <f t="shared" si="13"/>
        <v>25</v>
      </c>
      <c r="O187" s="185">
        <f t="shared" si="12"/>
        <v>1753</v>
      </c>
      <c r="P187" s="186">
        <f t="shared" si="16"/>
        <v>43824</v>
      </c>
      <c r="Q187" s="186">
        <f t="shared" si="16"/>
        <v>43826</v>
      </c>
      <c r="R187" s="2"/>
    </row>
    <row r="188" spans="14:18" x14ac:dyDescent="0.2">
      <c r="N188" s="184">
        <f t="shared" si="13"/>
        <v>26</v>
      </c>
      <c r="O188" s="185">
        <f t="shared" si="12"/>
        <v>1686</v>
      </c>
      <c r="P188" s="186">
        <f t="shared" ref="P188:Q203" si="17">P187+1</f>
        <v>43825</v>
      </c>
      <c r="Q188" s="186">
        <f t="shared" si="17"/>
        <v>43827</v>
      </c>
      <c r="R188" s="2"/>
    </row>
    <row r="189" spans="14:18" x14ac:dyDescent="0.2">
      <c r="N189" s="184">
        <f t="shared" si="13"/>
        <v>27</v>
      </c>
      <c r="O189" s="185">
        <f t="shared" si="12"/>
        <v>1623</v>
      </c>
      <c r="P189" s="186">
        <f t="shared" si="17"/>
        <v>43826</v>
      </c>
      <c r="Q189" s="186">
        <f t="shared" si="17"/>
        <v>43828</v>
      </c>
      <c r="R189" s="2"/>
    </row>
    <row r="190" spans="14:18" x14ac:dyDescent="0.2">
      <c r="N190" s="184">
        <f t="shared" si="13"/>
        <v>28</v>
      </c>
      <c r="O190" s="185">
        <f t="shared" si="12"/>
        <v>1565</v>
      </c>
      <c r="P190" s="186">
        <f t="shared" si="17"/>
        <v>43827</v>
      </c>
      <c r="Q190" s="186">
        <f t="shared" si="17"/>
        <v>43829</v>
      </c>
      <c r="R190" s="2"/>
    </row>
    <row r="191" spans="14:18" x14ac:dyDescent="0.2">
      <c r="N191" s="184">
        <f t="shared" si="13"/>
        <v>29</v>
      </c>
      <c r="O191" s="185">
        <f t="shared" si="12"/>
        <v>1511</v>
      </c>
      <c r="P191" s="186">
        <f t="shared" si="17"/>
        <v>43828</v>
      </c>
      <c r="Q191" s="186">
        <f t="shared" si="17"/>
        <v>43830</v>
      </c>
      <c r="R191" s="2"/>
    </row>
    <row r="192" spans="14:18" x14ac:dyDescent="0.2">
      <c r="N192" s="184">
        <f t="shared" si="13"/>
        <v>30</v>
      </c>
      <c r="O192" s="185">
        <f t="shared" si="12"/>
        <v>1461</v>
      </c>
      <c r="P192" s="186">
        <f t="shared" si="17"/>
        <v>43829</v>
      </c>
      <c r="Q192" s="186">
        <f t="shared" si="17"/>
        <v>43831</v>
      </c>
      <c r="R192" s="2"/>
    </row>
    <row r="193" spans="14:18" x14ac:dyDescent="0.2">
      <c r="N193" s="184">
        <f t="shared" si="13"/>
        <v>31</v>
      </c>
      <c r="O193" s="185">
        <f t="shared" si="12"/>
        <v>1414</v>
      </c>
      <c r="P193" s="186">
        <f t="shared" si="17"/>
        <v>43830</v>
      </c>
      <c r="Q193" s="186">
        <f t="shared" si="17"/>
        <v>43832</v>
      </c>
      <c r="R193" s="2"/>
    </row>
    <row r="194" spans="14:18" x14ac:dyDescent="0.2">
      <c r="N194" s="184">
        <f t="shared" si="13"/>
        <v>1</v>
      </c>
      <c r="O194" s="185">
        <f t="shared" si="12"/>
        <v>43831</v>
      </c>
      <c r="P194" s="186">
        <f t="shared" si="17"/>
        <v>43831</v>
      </c>
      <c r="Q194" s="186">
        <f t="shared" si="17"/>
        <v>43833</v>
      </c>
      <c r="R194" s="2"/>
    </row>
    <row r="195" spans="14:18" x14ac:dyDescent="0.2">
      <c r="N195" s="184">
        <f t="shared" si="13"/>
        <v>2</v>
      </c>
      <c r="O195" s="185">
        <f t="shared" si="12"/>
        <v>21916</v>
      </c>
      <c r="P195" s="186">
        <f t="shared" si="17"/>
        <v>43832</v>
      </c>
      <c r="Q195" s="186">
        <f t="shared" si="17"/>
        <v>43834</v>
      </c>
      <c r="R195" s="2"/>
    </row>
    <row r="196" spans="14:18" x14ac:dyDescent="0.2">
      <c r="N196" s="184">
        <f t="shared" si="13"/>
        <v>3</v>
      </c>
      <c r="O196" s="185">
        <f t="shared" si="12"/>
        <v>14611</v>
      </c>
      <c r="P196" s="186">
        <f t="shared" si="17"/>
        <v>43833</v>
      </c>
      <c r="Q196" s="186">
        <f t="shared" si="17"/>
        <v>43835</v>
      </c>
      <c r="R196" s="2"/>
    </row>
    <row r="197" spans="14:18" x14ac:dyDescent="0.2">
      <c r="N197" s="184">
        <f t="shared" si="13"/>
        <v>4</v>
      </c>
      <c r="O197" s="185">
        <f t="shared" si="12"/>
        <v>10959</v>
      </c>
      <c r="P197" s="186">
        <f t="shared" si="17"/>
        <v>43834</v>
      </c>
      <c r="Q197" s="186">
        <f t="shared" si="17"/>
        <v>43836</v>
      </c>
      <c r="R197" s="2"/>
    </row>
    <row r="198" spans="14:18" x14ac:dyDescent="0.2">
      <c r="N198" s="184">
        <f t="shared" si="13"/>
        <v>5</v>
      </c>
      <c r="O198" s="185">
        <f t="shared" si="12"/>
        <v>8767</v>
      </c>
      <c r="P198" s="186">
        <f t="shared" si="17"/>
        <v>43835</v>
      </c>
      <c r="Q198" s="186">
        <f t="shared" si="17"/>
        <v>43837</v>
      </c>
      <c r="R198" s="2"/>
    </row>
    <row r="199" spans="14:18" x14ac:dyDescent="0.2">
      <c r="N199" s="184">
        <f t="shared" si="13"/>
        <v>6</v>
      </c>
      <c r="O199" s="185">
        <f t="shared" si="12"/>
        <v>7306</v>
      </c>
      <c r="P199" s="186">
        <f t="shared" si="17"/>
        <v>43836</v>
      </c>
      <c r="Q199" s="186">
        <f t="shared" si="17"/>
        <v>43838</v>
      </c>
      <c r="R199" s="2"/>
    </row>
    <row r="200" spans="14:18" x14ac:dyDescent="0.2">
      <c r="N200" s="184">
        <f t="shared" si="13"/>
        <v>7</v>
      </c>
      <c r="O200" s="185">
        <f t="shared" si="12"/>
        <v>6262</v>
      </c>
      <c r="P200" s="186">
        <f t="shared" si="17"/>
        <v>43837</v>
      </c>
      <c r="Q200" s="186">
        <f t="shared" si="17"/>
        <v>43839</v>
      </c>
      <c r="R200" s="2"/>
    </row>
    <row r="201" spans="14:18" x14ac:dyDescent="0.2">
      <c r="N201" s="184">
        <f t="shared" si="13"/>
        <v>8</v>
      </c>
      <c r="O201" s="185">
        <f t="shared" si="12"/>
        <v>5480</v>
      </c>
      <c r="P201" s="186">
        <f t="shared" si="17"/>
        <v>43838</v>
      </c>
      <c r="Q201" s="186">
        <f t="shared" si="17"/>
        <v>43840</v>
      </c>
      <c r="R201" s="2"/>
    </row>
    <row r="202" spans="14:18" x14ac:dyDescent="0.2">
      <c r="N202" s="184">
        <f t="shared" si="13"/>
        <v>9</v>
      </c>
      <c r="O202" s="185">
        <f t="shared" ref="O202:O265" si="18">ROUND(P202/N202,0)</f>
        <v>4871</v>
      </c>
      <c r="P202" s="186">
        <f t="shared" si="17"/>
        <v>43839</v>
      </c>
      <c r="Q202" s="186">
        <f t="shared" si="17"/>
        <v>43841</v>
      </c>
      <c r="R202" s="2"/>
    </row>
    <row r="203" spans="14:18" x14ac:dyDescent="0.2">
      <c r="N203" s="184">
        <f t="shared" ref="N203:N266" si="19">DAY(P203)</f>
        <v>10</v>
      </c>
      <c r="O203" s="185">
        <f t="shared" si="18"/>
        <v>4384</v>
      </c>
      <c r="P203" s="186">
        <f t="shared" si="17"/>
        <v>43840</v>
      </c>
      <c r="Q203" s="186">
        <f t="shared" si="17"/>
        <v>43842</v>
      </c>
      <c r="R203" s="2"/>
    </row>
    <row r="204" spans="14:18" x14ac:dyDescent="0.2">
      <c r="N204" s="184">
        <f t="shared" si="19"/>
        <v>11</v>
      </c>
      <c r="O204" s="185">
        <f t="shared" si="18"/>
        <v>3986</v>
      </c>
      <c r="P204" s="186">
        <f t="shared" ref="P204:Q219" si="20">P203+1</f>
        <v>43841</v>
      </c>
      <c r="Q204" s="186">
        <f t="shared" si="20"/>
        <v>43843</v>
      </c>
      <c r="R204" s="2"/>
    </row>
    <row r="205" spans="14:18" x14ac:dyDescent="0.2">
      <c r="N205" s="184">
        <f t="shared" si="19"/>
        <v>12</v>
      </c>
      <c r="O205" s="185">
        <f t="shared" si="18"/>
        <v>3654</v>
      </c>
      <c r="P205" s="186">
        <f t="shared" si="20"/>
        <v>43842</v>
      </c>
      <c r="Q205" s="186">
        <f t="shared" si="20"/>
        <v>43844</v>
      </c>
      <c r="R205" s="2"/>
    </row>
    <row r="206" spans="14:18" x14ac:dyDescent="0.2">
      <c r="N206" s="184">
        <f t="shared" si="19"/>
        <v>13</v>
      </c>
      <c r="O206" s="185">
        <f t="shared" si="18"/>
        <v>3373</v>
      </c>
      <c r="P206" s="186">
        <f t="shared" si="20"/>
        <v>43843</v>
      </c>
      <c r="Q206" s="186">
        <f t="shared" si="20"/>
        <v>43845</v>
      </c>
      <c r="R206" s="2"/>
    </row>
    <row r="207" spans="14:18" x14ac:dyDescent="0.2">
      <c r="N207" s="184">
        <f t="shared" si="19"/>
        <v>14</v>
      </c>
      <c r="O207" s="185">
        <f t="shared" si="18"/>
        <v>3132</v>
      </c>
      <c r="P207" s="186">
        <f t="shared" si="20"/>
        <v>43844</v>
      </c>
      <c r="Q207" s="186">
        <f t="shared" si="20"/>
        <v>43846</v>
      </c>
      <c r="R207" s="2"/>
    </row>
    <row r="208" spans="14:18" x14ac:dyDescent="0.2">
      <c r="N208" s="184">
        <f t="shared" si="19"/>
        <v>15</v>
      </c>
      <c r="O208" s="185">
        <f t="shared" si="18"/>
        <v>2923</v>
      </c>
      <c r="P208" s="186">
        <f t="shared" si="20"/>
        <v>43845</v>
      </c>
      <c r="Q208" s="186">
        <f t="shared" si="20"/>
        <v>43847</v>
      </c>
      <c r="R208" s="2"/>
    </row>
    <row r="209" spans="14:18" x14ac:dyDescent="0.2">
      <c r="N209" s="184">
        <f t="shared" si="19"/>
        <v>16</v>
      </c>
      <c r="O209" s="185">
        <f t="shared" si="18"/>
        <v>2740</v>
      </c>
      <c r="P209" s="186">
        <f t="shared" si="20"/>
        <v>43846</v>
      </c>
      <c r="Q209" s="186">
        <f t="shared" si="20"/>
        <v>43848</v>
      </c>
      <c r="R209" s="2"/>
    </row>
    <row r="210" spans="14:18" x14ac:dyDescent="0.2">
      <c r="N210" s="184">
        <f t="shared" si="19"/>
        <v>17</v>
      </c>
      <c r="O210" s="185">
        <f t="shared" si="18"/>
        <v>2579</v>
      </c>
      <c r="P210" s="186">
        <f t="shared" si="20"/>
        <v>43847</v>
      </c>
      <c r="Q210" s="186">
        <f t="shared" si="20"/>
        <v>43849</v>
      </c>
      <c r="R210" s="2"/>
    </row>
    <row r="211" spans="14:18" x14ac:dyDescent="0.2">
      <c r="N211" s="184">
        <f t="shared" si="19"/>
        <v>18</v>
      </c>
      <c r="O211" s="185">
        <f t="shared" si="18"/>
        <v>2436</v>
      </c>
      <c r="P211" s="186">
        <f t="shared" si="20"/>
        <v>43848</v>
      </c>
      <c r="Q211" s="186">
        <f t="shared" si="20"/>
        <v>43850</v>
      </c>
      <c r="R211" s="2"/>
    </row>
    <row r="212" spans="14:18" x14ac:dyDescent="0.2">
      <c r="N212" s="184">
        <f t="shared" si="19"/>
        <v>19</v>
      </c>
      <c r="O212" s="185">
        <f t="shared" si="18"/>
        <v>2308</v>
      </c>
      <c r="P212" s="186">
        <f t="shared" si="20"/>
        <v>43849</v>
      </c>
      <c r="Q212" s="186">
        <f t="shared" si="20"/>
        <v>43851</v>
      </c>
      <c r="R212" s="2"/>
    </row>
    <row r="213" spans="14:18" x14ac:dyDescent="0.2">
      <c r="N213" s="184">
        <f t="shared" si="19"/>
        <v>20</v>
      </c>
      <c r="O213" s="185">
        <f t="shared" si="18"/>
        <v>2193</v>
      </c>
      <c r="P213" s="186">
        <f t="shared" si="20"/>
        <v>43850</v>
      </c>
      <c r="Q213" s="186">
        <f t="shared" si="20"/>
        <v>43852</v>
      </c>
      <c r="R213" s="2"/>
    </row>
    <row r="214" spans="14:18" x14ac:dyDescent="0.2">
      <c r="N214" s="184">
        <f t="shared" si="19"/>
        <v>21</v>
      </c>
      <c r="O214" s="185">
        <f t="shared" si="18"/>
        <v>2088</v>
      </c>
      <c r="P214" s="186">
        <f t="shared" si="20"/>
        <v>43851</v>
      </c>
      <c r="Q214" s="186">
        <f t="shared" si="20"/>
        <v>43853</v>
      </c>
      <c r="R214" s="2"/>
    </row>
    <row r="215" spans="14:18" x14ac:dyDescent="0.2">
      <c r="N215" s="184">
        <f t="shared" si="19"/>
        <v>22</v>
      </c>
      <c r="O215" s="185">
        <f t="shared" si="18"/>
        <v>1993</v>
      </c>
      <c r="P215" s="186">
        <f t="shared" si="20"/>
        <v>43852</v>
      </c>
      <c r="Q215" s="186">
        <f t="shared" si="20"/>
        <v>43854</v>
      </c>
      <c r="R215" s="2"/>
    </row>
    <row r="216" spans="14:18" x14ac:dyDescent="0.2">
      <c r="N216" s="184">
        <f t="shared" si="19"/>
        <v>23</v>
      </c>
      <c r="O216" s="185">
        <f t="shared" si="18"/>
        <v>1907</v>
      </c>
      <c r="P216" s="186">
        <f t="shared" si="20"/>
        <v>43853</v>
      </c>
      <c r="Q216" s="186">
        <f t="shared" si="20"/>
        <v>43855</v>
      </c>
      <c r="R216" s="2"/>
    </row>
    <row r="217" spans="14:18" x14ac:dyDescent="0.2">
      <c r="N217" s="184">
        <f t="shared" si="19"/>
        <v>24</v>
      </c>
      <c r="O217" s="185">
        <f t="shared" si="18"/>
        <v>1827</v>
      </c>
      <c r="P217" s="186">
        <f t="shared" si="20"/>
        <v>43854</v>
      </c>
      <c r="Q217" s="186">
        <f t="shared" si="20"/>
        <v>43856</v>
      </c>
      <c r="R217" s="2"/>
    </row>
    <row r="218" spans="14:18" x14ac:dyDescent="0.2">
      <c r="N218" s="184">
        <f t="shared" si="19"/>
        <v>25</v>
      </c>
      <c r="O218" s="185">
        <f t="shared" si="18"/>
        <v>1754</v>
      </c>
      <c r="P218" s="186">
        <f t="shared" si="20"/>
        <v>43855</v>
      </c>
      <c r="Q218" s="186">
        <f t="shared" si="20"/>
        <v>43857</v>
      </c>
      <c r="R218" s="2"/>
    </row>
    <row r="219" spans="14:18" x14ac:dyDescent="0.2">
      <c r="N219" s="184">
        <f t="shared" si="19"/>
        <v>26</v>
      </c>
      <c r="O219" s="185">
        <f t="shared" si="18"/>
        <v>1687</v>
      </c>
      <c r="P219" s="186">
        <f t="shared" si="20"/>
        <v>43856</v>
      </c>
      <c r="Q219" s="186">
        <f t="shared" si="20"/>
        <v>43858</v>
      </c>
      <c r="R219" s="2"/>
    </row>
    <row r="220" spans="14:18" x14ac:dyDescent="0.2">
      <c r="N220" s="184">
        <f t="shared" si="19"/>
        <v>27</v>
      </c>
      <c r="O220" s="185">
        <f t="shared" si="18"/>
        <v>1624</v>
      </c>
      <c r="P220" s="186">
        <f t="shared" ref="P220:Q235" si="21">P219+1</f>
        <v>43857</v>
      </c>
      <c r="Q220" s="186">
        <f t="shared" si="21"/>
        <v>43859</v>
      </c>
      <c r="R220" s="2"/>
    </row>
    <row r="221" spans="14:18" x14ac:dyDescent="0.2">
      <c r="N221" s="184">
        <f t="shared" si="19"/>
        <v>28</v>
      </c>
      <c r="O221" s="185">
        <f t="shared" si="18"/>
        <v>1566</v>
      </c>
      <c r="P221" s="186">
        <f t="shared" si="21"/>
        <v>43858</v>
      </c>
      <c r="Q221" s="186">
        <f t="shared" si="21"/>
        <v>43860</v>
      </c>
      <c r="R221" s="2"/>
    </row>
    <row r="222" spans="14:18" x14ac:dyDescent="0.2">
      <c r="N222" s="184">
        <f t="shared" si="19"/>
        <v>29</v>
      </c>
      <c r="O222" s="185">
        <f t="shared" si="18"/>
        <v>1512</v>
      </c>
      <c r="P222" s="186">
        <f t="shared" si="21"/>
        <v>43859</v>
      </c>
      <c r="Q222" s="186">
        <f t="shared" si="21"/>
        <v>43861</v>
      </c>
      <c r="R222" s="2"/>
    </row>
    <row r="223" spans="14:18" x14ac:dyDescent="0.2">
      <c r="N223" s="184">
        <f t="shared" si="19"/>
        <v>30</v>
      </c>
      <c r="O223" s="185">
        <f t="shared" si="18"/>
        <v>1462</v>
      </c>
      <c r="P223" s="186">
        <f t="shared" si="21"/>
        <v>43860</v>
      </c>
      <c r="Q223" s="186">
        <f t="shared" si="21"/>
        <v>43862</v>
      </c>
      <c r="R223" s="2"/>
    </row>
    <row r="224" spans="14:18" x14ac:dyDescent="0.2">
      <c r="N224" s="184">
        <f t="shared" si="19"/>
        <v>31</v>
      </c>
      <c r="O224" s="185">
        <f t="shared" si="18"/>
        <v>1415</v>
      </c>
      <c r="P224" s="186">
        <f t="shared" si="21"/>
        <v>43861</v>
      </c>
      <c r="Q224" s="186">
        <f t="shared" si="21"/>
        <v>43863</v>
      </c>
      <c r="R224" s="2"/>
    </row>
    <row r="225" spans="14:18" x14ac:dyDescent="0.2">
      <c r="N225" s="184">
        <f t="shared" si="19"/>
        <v>1</v>
      </c>
      <c r="O225" s="185">
        <f t="shared" si="18"/>
        <v>43862</v>
      </c>
      <c r="P225" s="186">
        <f t="shared" si="21"/>
        <v>43862</v>
      </c>
      <c r="Q225" s="186">
        <f t="shared" si="21"/>
        <v>43864</v>
      </c>
      <c r="R225" s="2"/>
    </row>
    <row r="226" spans="14:18" x14ac:dyDescent="0.2">
      <c r="N226" s="184">
        <f t="shared" si="19"/>
        <v>2</v>
      </c>
      <c r="O226" s="185">
        <f t="shared" si="18"/>
        <v>21932</v>
      </c>
      <c r="P226" s="186">
        <f t="shared" si="21"/>
        <v>43863</v>
      </c>
      <c r="Q226" s="186">
        <f t="shared" si="21"/>
        <v>43865</v>
      </c>
      <c r="R226" s="2"/>
    </row>
    <row r="227" spans="14:18" x14ac:dyDescent="0.2">
      <c r="N227" s="184">
        <f t="shared" si="19"/>
        <v>3</v>
      </c>
      <c r="O227" s="185">
        <f t="shared" si="18"/>
        <v>14621</v>
      </c>
      <c r="P227" s="186">
        <f t="shared" si="21"/>
        <v>43864</v>
      </c>
      <c r="Q227" s="186">
        <f t="shared" si="21"/>
        <v>43866</v>
      </c>
      <c r="R227" s="2"/>
    </row>
    <row r="228" spans="14:18" x14ac:dyDescent="0.2">
      <c r="N228" s="184">
        <f t="shared" si="19"/>
        <v>4</v>
      </c>
      <c r="O228" s="185">
        <f t="shared" si="18"/>
        <v>10966</v>
      </c>
      <c r="P228" s="186">
        <f t="shared" si="21"/>
        <v>43865</v>
      </c>
      <c r="Q228" s="186">
        <f t="shared" si="21"/>
        <v>43867</v>
      </c>
      <c r="R228" s="2"/>
    </row>
    <row r="229" spans="14:18" x14ac:dyDescent="0.2">
      <c r="N229" s="184">
        <f t="shared" si="19"/>
        <v>5</v>
      </c>
      <c r="O229" s="185">
        <f t="shared" si="18"/>
        <v>8773</v>
      </c>
      <c r="P229" s="186">
        <f t="shared" si="21"/>
        <v>43866</v>
      </c>
      <c r="Q229" s="186">
        <f t="shared" si="21"/>
        <v>43868</v>
      </c>
      <c r="R229" s="2"/>
    </row>
    <row r="230" spans="14:18" x14ac:dyDescent="0.2">
      <c r="N230" s="184">
        <f t="shared" si="19"/>
        <v>6</v>
      </c>
      <c r="O230" s="185">
        <f t="shared" si="18"/>
        <v>7311</v>
      </c>
      <c r="P230" s="186">
        <f t="shared" si="21"/>
        <v>43867</v>
      </c>
      <c r="Q230" s="186">
        <f t="shared" si="21"/>
        <v>43869</v>
      </c>
      <c r="R230" s="2"/>
    </row>
    <row r="231" spans="14:18" x14ac:dyDescent="0.2">
      <c r="N231" s="184">
        <f t="shared" si="19"/>
        <v>7</v>
      </c>
      <c r="O231" s="185">
        <f t="shared" si="18"/>
        <v>6267</v>
      </c>
      <c r="P231" s="186">
        <f t="shared" si="21"/>
        <v>43868</v>
      </c>
      <c r="Q231" s="186">
        <f t="shared" si="21"/>
        <v>43870</v>
      </c>
      <c r="R231" s="2"/>
    </row>
    <row r="232" spans="14:18" x14ac:dyDescent="0.2">
      <c r="N232" s="184">
        <f t="shared" si="19"/>
        <v>8</v>
      </c>
      <c r="O232" s="185">
        <f t="shared" si="18"/>
        <v>5484</v>
      </c>
      <c r="P232" s="186">
        <f t="shared" si="21"/>
        <v>43869</v>
      </c>
      <c r="Q232" s="186">
        <f t="shared" si="21"/>
        <v>43871</v>
      </c>
      <c r="R232" s="2"/>
    </row>
    <row r="233" spans="14:18" x14ac:dyDescent="0.2">
      <c r="N233" s="184">
        <f t="shared" si="19"/>
        <v>9</v>
      </c>
      <c r="O233" s="185">
        <f t="shared" si="18"/>
        <v>4874</v>
      </c>
      <c r="P233" s="186">
        <f t="shared" si="21"/>
        <v>43870</v>
      </c>
      <c r="Q233" s="186">
        <f t="shared" si="21"/>
        <v>43872</v>
      </c>
      <c r="R233" s="2"/>
    </row>
    <row r="234" spans="14:18" x14ac:dyDescent="0.2">
      <c r="N234" s="184">
        <f t="shared" si="19"/>
        <v>10</v>
      </c>
      <c r="O234" s="185">
        <f t="shared" si="18"/>
        <v>4387</v>
      </c>
      <c r="P234" s="186">
        <f t="shared" si="21"/>
        <v>43871</v>
      </c>
      <c r="Q234" s="186">
        <f t="shared" si="21"/>
        <v>43873</v>
      </c>
      <c r="R234" s="2"/>
    </row>
    <row r="235" spans="14:18" x14ac:dyDescent="0.2">
      <c r="N235" s="184">
        <f t="shared" si="19"/>
        <v>11</v>
      </c>
      <c r="O235" s="185">
        <f t="shared" si="18"/>
        <v>3988</v>
      </c>
      <c r="P235" s="186">
        <f t="shared" si="21"/>
        <v>43872</v>
      </c>
      <c r="Q235" s="186">
        <f t="shared" si="21"/>
        <v>43874</v>
      </c>
      <c r="R235" s="2"/>
    </row>
    <row r="236" spans="14:18" x14ac:dyDescent="0.2">
      <c r="N236" s="184">
        <f t="shared" si="19"/>
        <v>12</v>
      </c>
      <c r="O236" s="185">
        <f t="shared" si="18"/>
        <v>3656</v>
      </c>
      <c r="P236" s="186">
        <f t="shared" ref="P236:Q251" si="22">P235+1</f>
        <v>43873</v>
      </c>
      <c r="Q236" s="186">
        <f t="shared" si="22"/>
        <v>43875</v>
      </c>
      <c r="R236" s="2"/>
    </row>
    <row r="237" spans="14:18" x14ac:dyDescent="0.2">
      <c r="N237" s="184">
        <f t="shared" si="19"/>
        <v>13</v>
      </c>
      <c r="O237" s="185">
        <f t="shared" si="18"/>
        <v>3375</v>
      </c>
      <c r="P237" s="186">
        <f t="shared" si="22"/>
        <v>43874</v>
      </c>
      <c r="Q237" s="186">
        <f t="shared" si="22"/>
        <v>43876</v>
      </c>
      <c r="R237" s="2"/>
    </row>
    <row r="238" spans="14:18" x14ac:dyDescent="0.2">
      <c r="N238" s="184">
        <f t="shared" si="19"/>
        <v>14</v>
      </c>
      <c r="O238" s="185">
        <f t="shared" si="18"/>
        <v>3134</v>
      </c>
      <c r="P238" s="186">
        <f t="shared" si="22"/>
        <v>43875</v>
      </c>
      <c r="Q238" s="186">
        <f t="shared" si="22"/>
        <v>43877</v>
      </c>
      <c r="R238" s="2"/>
    </row>
    <row r="239" spans="14:18" x14ac:dyDescent="0.2">
      <c r="N239" s="184">
        <f t="shared" si="19"/>
        <v>15</v>
      </c>
      <c r="O239" s="185">
        <f t="shared" si="18"/>
        <v>2925</v>
      </c>
      <c r="P239" s="186">
        <f t="shared" si="22"/>
        <v>43876</v>
      </c>
      <c r="Q239" s="186">
        <f t="shared" si="22"/>
        <v>43878</v>
      </c>
      <c r="R239" s="2"/>
    </row>
    <row r="240" spans="14:18" x14ac:dyDescent="0.2">
      <c r="N240" s="184">
        <f t="shared" si="19"/>
        <v>16</v>
      </c>
      <c r="O240" s="185">
        <f t="shared" si="18"/>
        <v>2742</v>
      </c>
      <c r="P240" s="186">
        <f t="shared" si="22"/>
        <v>43877</v>
      </c>
      <c r="Q240" s="186">
        <f t="shared" si="22"/>
        <v>43879</v>
      </c>
      <c r="R240" s="2"/>
    </row>
    <row r="241" spans="14:18" x14ac:dyDescent="0.2">
      <c r="N241" s="184">
        <f t="shared" si="19"/>
        <v>17</v>
      </c>
      <c r="O241" s="185">
        <f t="shared" si="18"/>
        <v>2581</v>
      </c>
      <c r="P241" s="186">
        <f t="shared" si="22"/>
        <v>43878</v>
      </c>
      <c r="Q241" s="186">
        <f t="shared" si="22"/>
        <v>43880</v>
      </c>
      <c r="R241" s="2"/>
    </row>
    <row r="242" spans="14:18" x14ac:dyDescent="0.2">
      <c r="N242" s="184">
        <f t="shared" si="19"/>
        <v>18</v>
      </c>
      <c r="O242" s="185">
        <f t="shared" si="18"/>
        <v>2438</v>
      </c>
      <c r="P242" s="186">
        <f t="shared" si="22"/>
        <v>43879</v>
      </c>
      <c r="Q242" s="186">
        <f t="shared" si="22"/>
        <v>43881</v>
      </c>
      <c r="R242" s="2"/>
    </row>
    <row r="243" spans="14:18" x14ac:dyDescent="0.2">
      <c r="N243" s="184">
        <f t="shared" si="19"/>
        <v>19</v>
      </c>
      <c r="O243" s="185">
        <f t="shared" si="18"/>
        <v>2309</v>
      </c>
      <c r="P243" s="186">
        <f t="shared" si="22"/>
        <v>43880</v>
      </c>
      <c r="Q243" s="186">
        <f t="shared" si="22"/>
        <v>43882</v>
      </c>
      <c r="R243" s="2"/>
    </row>
    <row r="244" spans="14:18" x14ac:dyDescent="0.2">
      <c r="N244" s="184">
        <f t="shared" si="19"/>
        <v>20</v>
      </c>
      <c r="O244" s="185">
        <f t="shared" si="18"/>
        <v>2194</v>
      </c>
      <c r="P244" s="186">
        <f t="shared" si="22"/>
        <v>43881</v>
      </c>
      <c r="Q244" s="186">
        <f t="shared" si="22"/>
        <v>43883</v>
      </c>
      <c r="R244" s="2"/>
    </row>
    <row r="245" spans="14:18" x14ac:dyDescent="0.2">
      <c r="N245" s="184">
        <f t="shared" si="19"/>
        <v>21</v>
      </c>
      <c r="O245" s="185">
        <f t="shared" si="18"/>
        <v>2090</v>
      </c>
      <c r="P245" s="186">
        <f t="shared" si="22"/>
        <v>43882</v>
      </c>
      <c r="Q245" s="186">
        <f t="shared" si="22"/>
        <v>43884</v>
      </c>
      <c r="R245" s="2"/>
    </row>
    <row r="246" spans="14:18" x14ac:dyDescent="0.2">
      <c r="N246" s="184">
        <f t="shared" si="19"/>
        <v>22</v>
      </c>
      <c r="O246" s="185">
        <f t="shared" si="18"/>
        <v>1995</v>
      </c>
      <c r="P246" s="186">
        <f t="shared" si="22"/>
        <v>43883</v>
      </c>
      <c r="Q246" s="186">
        <f t="shared" si="22"/>
        <v>43885</v>
      </c>
      <c r="R246" s="2"/>
    </row>
    <row r="247" spans="14:18" x14ac:dyDescent="0.2">
      <c r="N247" s="184">
        <f t="shared" si="19"/>
        <v>23</v>
      </c>
      <c r="O247" s="185">
        <f t="shared" si="18"/>
        <v>1908</v>
      </c>
      <c r="P247" s="186">
        <f t="shared" si="22"/>
        <v>43884</v>
      </c>
      <c r="Q247" s="186">
        <f t="shared" si="22"/>
        <v>43886</v>
      </c>
      <c r="R247" s="2"/>
    </row>
    <row r="248" spans="14:18" x14ac:dyDescent="0.2">
      <c r="N248" s="184">
        <f t="shared" si="19"/>
        <v>24</v>
      </c>
      <c r="O248" s="185">
        <f t="shared" si="18"/>
        <v>1829</v>
      </c>
      <c r="P248" s="186">
        <f t="shared" si="22"/>
        <v>43885</v>
      </c>
      <c r="Q248" s="186">
        <f t="shared" si="22"/>
        <v>43887</v>
      </c>
      <c r="R248" s="2"/>
    </row>
    <row r="249" spans="14:18" x14ac:dyDescent="0.2">
      <c r="N249" s="184">
        <f t="shared" si="19"/>
        <v>25</v>
      </c>
      <c r="O249" s="185">
        <f t="shared" si="18"/>
        <v>1755</v>
      </c>
      <c r="P249" s="186">
        <f t="shared" si="22"/>
        <v>43886</v>
      </c>
      <c r="Q249" s="186">
        <f t="shared" si="22"/>
        <v>43888</v>
      </c>
      <c r="R249" s="2"/>
    </row>
    <row r="250" spans="14:18" x14ac:dyDescent="0.2">
      <c r="N250" s="184">
        <f t="shared" si="19"/>
        <v>26</v>
      </c>
      <c r="O250" s="185">
        <f t="shared" si="18"/>
        <v>1688</v>
      </c>
      <c r="P250" s="186">
        <f t="shared" si="22"/>
        <v>43887</v>
      </c>
      <c r="Q250" s="186">
        <f t="shared" si="22"/>
        <v>43889</v>
      </c>
      <c r="R250" s="2"/>
    </row>
    <row r="251" spans="14:18" x14ac:dyDescent="0.2">
      <c r="N251" s="184">
        <f t="shared" si="19"/>
        <v>27</v>
      </c>
      <c r="O251" s="185">
        <f t="shared" si="18"/>
        <v>1625</v>
      </c>
      <c r="P251" s="186">
        <f t="shared" si="22"/>
        <v>43888</v>
      </c>
      <c r="Q251" s="186">
        <f t="shared" si="22"/>
        <v>43890</v>
      </c>
      <c r="R251" s="2"/>
    </row>
    <row r="252" spans="14:18" x14ac:dyDescent="0.2">
      <c r="N252" s="184">
        <f t="shared" si="19"/>
        <v>28</v>
      </c>
      <c r="O252" s="185">
        <f t="shared" si="18"/>
        <v>1567</v>
      </c>
      <c r="P252" s="186">
        <f t="shared" ref="P252:Q267" si="23">P251+1</f>
        <v>43889</v>
      </c>
      <c r="Q252" s="186">
        <f t="shared" si="23"/>
        <v>43891</v>
      </c>
      <c r="R252" s="2"/>
    </row>
    <row r="253" spans="14:18" x14ac:dyDescent="0.2">
      <c r="N253" s="184">
        <f t="shared" si="19"/>
        <v>29</v>
      </c>
      <c r="O253" s="185">
        <f t="shared" si="18"/>
        <v>1513</v>
      </c>
      <c r="P253" s="186">
        <f t="shared" si="23"/>
        <v>43890</v>
      </c>
      <c r="Q253" s="186">
        <f t="shared" si="23"/>
        <v>43892</v>
      </c>
      <c r="R253" s="2"/>
    </row>
    <row r="254" spans="14:18" x14ac:dyDescent="0.2">
      <c r="N254" s="184">
        <f t="shared" si="19"/>
        <v>1</v>
      </c>
      <c r="O254" s="185">
        <f t="shared" si="18"/>
        <v>43891</v>
      </c>
      <c r="P254" s="186">
        <f t="shared" si="23"/>
        <v>43891</v>
      </c>
      <c r="Q254" s="186">
        <f t="shared" si="23"/>
        <v>43893</v>
      </c>
      <c r="R254" s="2"/>
    </row>
    <row r="255" spans="14:18" x14ac:dyDescent="0.2">
      <c r="N255" s="184">
        <f t="shared" si="19"/>
        <v>2</v>
      </c>
      <c r="O255" s="185">
        <f t="shared" si="18"/>
        <v>21946</v>
      </c>
      <c r="P255" s="186">
        <f t="shared" si="23"/>
        <v>43892</v>
      </c>
      <c r="Q255" s="186">
        <f t="shared" si="23"/>
        <v>43894</v>
      </c>
      <c r="R255" s="2"/>
    </row>
    <row r="256" spans="14:18" x14ac:dyDescent="0.2">
      <c r="N256" s="184">
        <f t="shared" si="19"/>
        <v>3</v>
      </c>
      <c r="O256" s="185">
        <f t="shared" si="18"/>
        <v>14631</v>
      </c>
      <c r="P256" s="186">
        <f t="shared" si="23"/>
        <v>43893</v>
      </c>
      <c r="Q256" s="186">
        <f t="shared" si="23"/>
        <v>43895</v>
      </c>
      <c r="R256" s="2"/>
    </row>
    <row r="257" spans="14:18" x14ac:dyDescent="0.2">
      <c r="N257" s="184">
        <f t="shared" si="19"/>
        <v>4</v>
      </c>
      <c r="O257" s="185">
        <f t="shared" si="18"/>
        <v>10974</v>
      </c>
      <c r="P257" s="186">
        <f t="shared" si="23"/>
        <v>43894</v>
      </c>
      <c r="Q257" s="186">
        <f t="shared" si="23"/>
        <v>43896</v>
      </c>
      <c r="R257" s="2"/>
    </row>
    <row r="258" spans="14:18" x14ac:dyDescent="0.2">
      <c r="N258" s="184">
        <f t="shared" si="19"/>
        <v>5</v>
      </c>
      <c r="O258" s="185">
        <f t="shared" si="18"/>
        <v>8779</v>
      </c>
      <c r="P258" s="186">
        <f t="shared" si="23"/>
        <v>43895</v>
      </c>
      <c r="Q258" s="186">
        <f t="shared" si="23"/>
        <v>43897</v>
      </c>
      <c r="R258" s="2"/>
    </row>
    <row r="259" spans="14:18" x14ac:dyDescent="0.2">
      <c r="N259" s="184">
        <f t="shared" si="19"/>
        <v>6</v>
      </c>
      <c r="O259" s="185">
        <f t="shared" si="18"/>
        <v>7316</v>
      </c>
      <c r="P259" s="186">
        <f t="shared" si="23"/>
        <v>43896</v>
      </c>
      <c r="Q259" s="186">
        <f t="shared" si="23"/>
        <v>43898</v>
      </c>
      <c r="R259" s="2"/>
    </row>
    <row r="260" spans="14:18" x14ac:dyDescent="0.2">
      <c r="N260" s="184">
        <f t="shared" si="19"/>
        <v>7</v>
      </c>
      <c r="O260" s="185">
        <f t="shared" si="18"/>
        <v>6271</v>
      </c>
      <c r="P260" s="186">
        <f t="shared" si="23"/>
        <v>43897</v>
      </c>
      <c r="Q260" s="186">
        <f t="shared" si="23"/>
        <v>43899</v>
      </c>
      <c r="R260" s="2"/>
    </row>
    <row r="261" spans="14:18" x14ac:dyDescent="0.2">
      <c r="N261" s="184">
        <f t="shared" si="19"/>
        <v>8</v>
      </c>
      <c r="O261" s="185">
        <f t="shared" si="18"/>
        <v>5487</v>
      </c>
      <c r="P261" s="186">
        <f t="shared" si="23"/>
        <v>43898</v>
      </c>
      <c r="Q261" s="186">
        <f t="shared" si="23"/>
        <v>43900</v>
      </c>
      <c r="R261" s="2"/>
    </row>
    <row r="262" spans="14:18" x14ac:dyDescent="0.2">
      <c r="N262" s="184">
        <f t="shared" si="19"/>
        <v>9</v>
      </c>
      <c r="O262" s="185">
        <f t="shared" si="18"/>
        <v>4878</v>
      </c>
      <c r="P262" s="186">
        <f t="shared" si="23"/>
        <v>43899</v>
      </c>
      <c r="Q262" s="186">
        <f t="shared" si="23"/>
        <v>43901</v>
      </c>
      <c r="R262" s="2"/>
    </row>
    <row r="263" spans="14:18" x14ac:dyDescent="0.2">
      <c r="N263" s="184">
        <f t="shared" si="19"/>
        <v>10</v>
      </c>
      <c r="O263" s="185">
        <f t="shared" si="18"/>
        <v>4390</v>
      </c>
      <c r="P263" s="186">
        <f t="shared" si="23"/>
        <v>43900</v>
      </c>
      <c r="Q263" s="186">
        <f t="shared" si="23"/>
        <v>43902</v>
      </c>
      <c r="R263" s="2"/>
    </row>
    <row r="264" spans="14:18" x14ac:dyDescent="0.2">
      <c r="N264" s="184">
        <f t="shared" si="19"/>
        <v>11</v>
      </c>
      <c r="O264" s="185">
        <f t="shared" si="18"/>
        <v>3991</v>
      </c>
      <c r="P264" s="186">
        <f t="shared" si="23"/>
        <v>43901</v>
      </c>
      <c r="Q264" s="186">
        <f t="shared" si="23"/>
        <v>43903</v>
      </c>
      <c r="R264" s="2"/>
    </row>
    <row r="265" spans="14:18" x14ac:dyDescent="0.2">
      <c r="N265" s="184">
        <f t="shared" si="19"/>
        <v>12</v>
      </c>
      <c r="O265" s="185">
        <f t="shared" si="18"/>
        <v>3659</v>
      </c>
      <c r="P265" s="186">
        <f t="shared" si="23"/>
        <v>43902</v>
      </c>
      <c r="Q265" s="186">
        <f t="shared" si="23"/>
        <v>43904</v>
      </c>
      <c r="R265" s="2"/>
    </row>
    <row r="266" spans="14:18" x14ac:dyDescent="0.2">
      <c r="N266" s="184">
        <f t="shared" si="19"/>
        <v>13</v>
      </c>
      <c r="O266" s="185">
        <f t="shared" ref="O266:O329" si="24">ROUND(P266/N266,0)</f>
        <v>3377</v>
      </c>
      <c r="P266" s="186">
        <f t="shared" si="23"/>
        <v>43903</v>
      </c>
      <c r="Q266" s="186">
        <f t="shared" si="23"/>
        <v>43905</v>
      </c>
      <c r="R266" s="2"/>
    </row>
    <row r="267" spans="14:18" x14ac:dyDescent="0.2">
      <c r="N267" s="184">
        <f t="shared" ref="N267:N330" si="25">DAY(P267)</f>
        <v>14</v>
      </c>
      <c r="O267" s="185">
        <f t="shared" si="24"/>
        <v>3136</v>
      </c>
      <c r="P267" s="186">
        <f t="shared" si="23"/>
        <v>43904</v>
      </c>
      <c r="Q267" s="186">
        <f t="shared" si="23"/>
        <v>43906</v>
      </c>
      <c r="R267" s="2"/>
    </row>
    <row r="268" spans="14:18" x14ac:dyDescent="0.2">
      <c r="N268" s="184">
        <f t="shared" si="25"/>
        <v>15</v>
      </c>
      <c r="O268" s="185">
        <f t="shared" si="24"/>
        <v>2927</v>
      </c>
      <c r="P268" s="186">
        <f t="shared" ref="P268:Q283" si="26">P267+1</f>
        <v>43905</v>
      </c>
      <c r="Q268" s="186">
        <f t="shared" si="26"/>
        <v>43907</v>
      </c>
      <c r="R268" s="2"/>
    </row>
    <row r="269" spans="14:18" x14ac:dyDescent="0.2">
      <c r="N269" s="184">
        <f t="shared" si="25"/>
        <v>16</v>
      </c>
      <c r="O269" s="185">
        <f t="shared" si="24"/>
        <v>2744</v>
      </c>
      <c r="P269" s="186">
        <f t="shared" si="26"/>
        <v>43906</v>
      </c>
      <c r="Q269" s="186">
        <f t="shared" si="26"/>
        <v>43908</v>
      </c>
      <c r="R269" s="2"/>
    </row>
    <row r="270" spans="14:18" x14ac:dyDescent="0.2">
      <c r="N270" s="184">
        <f t="shared" si="25"/>
        <v>17</v>
      </c>
      <c r="O270" s="185">
        <f t="shared" si="24"/>
        <v>2583</v>
      </c>
      <c r="P270" s="186">
        <f t="shared" si="26"/>
        <v>43907</v>
      </c>
      <c r="Q270" s="186">
        <f t="shared" si="26"/>
        <v>43909</v>
      </c>
      <c r="R270" s="2"/>
    </row>
    <row r="271" spans="14:18" x14ac:dyDescent="0.2">
      <c r="N271" s="184">
        <f t="shared" si="25"/>
        <v>18</v>
      </c>
      <c r="O271" s="185">
        <f t="shared" si="24"/>
        <v>2439</v>
      </c>
      <c r="P271" s="186">
        <f t="shared" si="26"/>
        <v>43908</v>
      </c>
      <c r="Q271" s="186">
        <f t="shared" si="26"/>
        <v>43910</v>
      </c>
      <c r="R271" s="2"/>
    </row>
    <row r="272" spans="14:18" x14ac:dyDescent="0.2">
      <c r="N272" s="184">
        <f t="shared" si="25"/>
        <v>19</v>
      </c>
      <c r="O272" s="185">
        <f t="shared" si="24"/>
        <v>2311</v>
      </c>
      <c r="P272" s="186">
        <f t="shared" si="26"/>
        <v>43909</v>
      </c>
      <c r="Q272" s="186">
        <f t="shared" si="26"/>
        <v>43911</v>
      </c>
      <c r="R272" s="2"/>
    </row>
    <row r="273" spans="14:18" x14ac:dyDescent="0.2">
      <c r="N273" s="184">
        <f t="shared" si="25"/>
        <v>20</v>
      </c>
      <c r="O273" s="185">
        <f t="shared" si="24"/>
        <v>2196</v>
      </c>
      <c r="P273" s="186">
        <f t="shared" si="26"/>
        <v>43910</v>
      </c>
      <c r="Q273" s="186">
        <f t="shared" si="26"/>
        <v>43912</v>
      </c>
      <c r="R273" s="2"/>
    </row>
    <row r="274" spans="14:18" x14ac:dyDescent="0.2">
      <c r="N274" s="184">
        <f t="shared" si="25"/>
        <v>21</v>
      </c>
      <c r="O274" s="185">
        <f t="shared" si="24"/>
        <v>2091</v>
      </c>
      <c r="P274" s="186">
        <f t="shared" si="26"/>
        <v>43911</v>
      </c>
      <c r="Q274" s="186">
        <f t="shared" si="26"/>
        <v>43913</v>
      </c>
      <c r="R274" s="2"/>
    </row>
    <row r="275" spans="14:18" x14ac:dyDescent="0.2">
      <c r="N275" s="184">
        <f t="shared" si="25"/>
        <v>22</v>
      </c>
      <c r="O275" s="185">
        <f t="shared" si="24"/>
        <v>1996</v>
      </c>
      <c r="P275" s="186">
        <f t="shared" si="26"/>
        <v>43912</v>
      </c>
      <c r="Q275" s="186">
        <f t="shared" si="26"/>
        <v>43914</v>
      </c>
      <c r="R275" s="2"/>
    </row>
    <row r="276" spans="14:18" x14ac:dyDescent="0.2">
      <c r="N276" s="184">
        <f t="shared" si="25"/>
        <v>23</v>
      </c>
      <c r="O276" s="185">
        <f t="shared" si="24"/>
        <v>1909</v>
      </c>
      <c r="P276" s="186">
        <f t="shared" si="26"/>
        <v>43913</v>
      </c>
      <c r="Q276" s="186">
        <f t="shared" si="26"/>
        <v>43915</v>
      </c>
      <c r="R276" s="2"/>
    </row>
    <row r="277" spans="14:18" x14ac:dyDescent="0.2">
      <c r="N277" s="184">
        <f t="shared" si="25"/>
        <v>24</v>
      </c>
      <c r="O277" s="185">
        <f t="shared" si="24"/>
        <v>1830</v>
      </c>
      <c r="P277" s="186">
        <f t="shared" si="26"/>
        <v>43914</v>
      </c>
      <c r="Q277" s="186">
        <f t="shared" si="26"/>
        <v>43916</v>
      </c>
      <c r="R277" s="2"/>
    </row>
    <row r="278" spans="14:18" x14ac:dyDescent="0.2">
      <c r="N278" s="184">
        <f t="shared" si="25"/>
        <v>25</v>
      </c>
      <c r="O278" s="185">
        <f t="shared" si="24"/>
        <v>1757</v>
      </c>
      <c r="P278" s="186">
        <f t="shared" si="26"/>
        <v>43915</v>
      </c>
      <c r="Q278" s="186">
        <f t="shared" si="26"/>
        <v>43917</v>
      </c>
      <c r="R278" s="2"/>
    </row>
    <row r="279" spans="14:18" x14ac:dyDescent="0.2">
      <c r="N279" s="184">
        <f t="shared" si="25"/>
        <v>26</v>
      </c>
      <c r="O279" s="185">
        <f t="shared" si="24"/>
        <v>1689</v>
      </c>
      <c r="P279" s="186">
        <f t="shared" si="26"/>
        <v>43916</v>
      </c>
      <c r="Q279" s="186">
        <f t="shared" si="26"/>
        <v>43918</v>
      </c>
      <c r="R279" s="2"/>
    </row>
    <row r="280" spans="14:18" x14ac:dyDescent="0.2">
      <c r="N280" s="184">
        <f t="shared" si="25"/>
        <v>27</v>
      </c>
      <c r="O280" s="185">
        <f t="shared" si="24"/>
        <v>1627</v>
      </c>
      <c r="P280" s="186">
        <f t="shared" si="26"/>
        <v>43917</v>
      </c>
      <c r="Q280" s="186">
        <f t="shared" si="26"/>
        <v>43919</v>
      </c>
      <c r="R280" s="2"/>
    </row>
    <row r="281" spans="14:18" x14ac:dyDescent="0.2">
      <c r="N281" s="184">
        <f t="shared" si="25"/>
        <v>28</v>
      </c>
      <c r="O281" s="185">
        <f t="shared" si="24"/>
        <v>1569</v>
      </c>
      <c r="P281" s="186">
        <f t="shared" si="26"/>
        <v>43918</v>
      </c>
      <c r="Q281" s="186">
        <f t="shared" si="26"/>
        <v>43920</v>
      </c>
      <c r="R281" s="2"/>
    </row>
    <row r="282" spans="14:18" x14ac:dyDescent="0.2">
      <c r="N282" s="184">
        <f t="shared" si="25"/>
        <v>29</v>
      </c>
      <c r="O282" s="185">
        <f t="shared" si="24"/>
        <v>1514</v>
      </c>
      <c r="P282" s="186">
        <f t="shared" si="26"/>
        <v>43919</v>
      </c>
      <c r="Q282" s="186">
        <f t="shared" si="26"/>
        <v>43921</v>
      </c>
      <c r="R282" s="2"/>
    </row>
    <row r="283" spans="14:18" x14ac:dyDescent="0.2">
      <c r="N283" s="184">
        <f t="shared" si="25"/>
        <v>30</v>
      </c>
      <c r="O283" s="185">
        <f t="shared" si="24"/>
        <v>1464</v>
      </c>
      <c r="P283" s="186">
        <f t="shared" si="26"/>
        <v>43920</v>
      </c>
      <c r="Q283" s="186">
        <f t="shared" si="26"/>
        <v>43922</v>
      </c>
      <c r="R283" s="2"/>
    </row>
    <row r="284" spans="14:18" x14ac:dyDescent="0.2">
      <c r="N284" s="184">
        <f t="shared" si="25"/>
        <v>31</v>
      </c>
      <c r="O284" s="185">
        <f t="shared" si="24"/>
        <v>1417</v>
      </c>
      <c r="P284" s="186">
        <f t="shared" ref="P284:Q299" si="27">P283+1</f>
        <v>43921</v>
      </c>
      <c r="Q284" s="186">
        <f t="shared" si="27"/>
        <v>43923</v>
      </c>
      <c r="R284" s="2"/>
    </row>
    <row r="285" spans="14:18" x14ac:dyDescent="0.2">
      <c r="N285" s="184">
        <f t="shared" si="25"/>
        <v>1</v>
      </c>
      <c r="O285" s="185">
        <f t="shared" si="24"/>
        <v>43922</v>
      </c>
      <c r="P285" s="186">
        <f t="shared" si="27"/>
        <v>43922</v>
      </c>
      <c r="Q285" s="186">
        <f t="shared" si="27"/>
        <v>43924</v>
      </c>
      <c r="R285" s="2"/>
    </row>
    <row r="286" spans="14:18" x14ac:dyDescent="0.2">
      <c r="N286" s="184">
        <f t="shared" si="25"/>
        <v>2</v>
      </c>
      <c r="O286" s="185">
        <f t="shared" si="24"/>
        <v>21962</v>
      </c>
      <c r="P286" s="186">
        <f t="shared" si="27"/>
        <v>43923</v>
      </c>
      <c r="Q286" s="186">
        <f t="shared" si="27"/>
        <v>43925</v>
      </c>
      <c r="R286" s="2"/>
    </row>
    <row r="287" spans="14:18" x14ac:dyDescent="0.2">
      <c r="N287" s="184">
        <f t="shared" si="25"/>
        <v>3</v>
      </c>
      <c r="O287" s="185">
        <f t="shared" si="24"/>
        <v>14641</v>
      </c>
      <c r="P287" s="186">
        <f t="shared" si="27"/>
        <v>43924</v>
      </c>
      <c r="Q287" s="186">
        <f t="shared" si="27"/>
        <v>43926</v>
      </c>
      <c r="R287" s="2"/>
    </row>
    <row r="288" spans="14:18" x14ac:dyDescent="0.2">
      <c r="N288" s="184">
        <f t="shared" si="25"/>
        <v>4</v>
      </c>
      <c r="O288" s="185">
        <f t="shared" si="24"/>
        <v>10981</v>
      </c>
      <c r="P288" s="186">
        <f t="shared" si="27"/>
        <v>43925</v>
      </c>
      <c r="Q288" s="186">
        <f t="shared" si="27"/>
        <v>43927</v>
      </c>
      <c r="R288" s="2"/>
    </row>
    <row r="289" spans="14:18" x14ac:dyDescent="0.2">
      <c r="N289" s="184">
        <f t="shared" si="25"/>
        <v>5</v>
      </c>
      <c r="O289" s="185">
        <f t="shared" si="24"/>
        <v>8785</v>
      </c>
      <c r="P289" s="186">
        <f t="shared" si="27"/>
        <v>43926</v>
      </c>
      <c r="Q289" s="186">
        <f t="shared" si="27"/>
        <v>43928</v>
      </c>
      <c r="R289" s="2"/>
    </row>
    <row r="290" spans="14:18" x14ac:dyDescent="0.2">
      <c r="N290" s="184">
        <f t="shared" si="25"/>
        <v>6</v>
      </c>
      <c r="O290" s="185">
        <f t="shared" si="24"/>
        <v>7321</v>
      </c>
      <c r="P290" s="186">
        <f t="shared" si="27"/>
        <v>43927</v>
      </c>
      <c r="Q290" s="186">
        <f t="shared" si="27"/>
        <v>43929</v>
      </c>
      <c r="R290" s="2"/>
    </row>
    <row r="291" spans="14:18" x14ac:dyDescent="0.2">
      <c r="N291" s="184">
        <f t="shared" si="25"/>
        <v>7</v>
      </c>
      <c r="O291" s="185">
        <f t="shared" si="24"/>
        <v>6275</v>
      </c>
      <c r="P291" s="186">
        <f t="shared" si="27"/>
        <v>43928</v>
      </c>
      <c r="Q291" s="186">
        <f t="shared" si="27"/>
        <v>43930</v>
      </c>
      <c r="R291" s="2"/>
    </row>
    <row r="292" spans="14:18" x14ac:dyDescent="0.2">
      <c r="N292" s="184">
        <f t="shared" si="25"/>
        <v>8</v>
      </c>
      <c r="O292" s="185">
        <f t="shared" si="24"/>
        <v>5491</v>
      </c>
      <c r="P292" s="186">
        <f t="shared" si="27"/>
        <v>43929</v>
      </c>
      <c r="Q292" s="186">
        <f t="shared" si="27"/>
        <v>43931</v>
      </c>
      <c r="R292" s="2"/>
    </row>
    <row r="293" spans="14:18" x14ac:dyDescent="0.2">
      <c r="N293" s="184">
        <f t="shared" si="25"/>
        <v>9</v>
      </c>
      <c r="O293" s="185">
        <f t="shared" si="24"/>
        <v>4881</v>
      </c>
      <c r="P293" s="186">
        <f t="shared" si="27"/>
        <v>43930</v>
      </c>
      <c r="Q293" s="186">
        <f t="shared" si="27"/>
        <v>43932</v>
      </c>
      <c r="R293" s="2"/>
    </row>
    <row r="294" spans="14:18" x14ac:dyDescent="0.2">
      <c r="N294" s="184">
        <f t="shared" si="25"/>
        <v>10</v>
      </c>
      <c r="O294" s="185">
        <f t="shared" si="24"/>
        <v>4393</v>
      </c>
      <c r="P294" s="186">
        <f t="shared" si="27"/>
        <v>43931</v>
      </c>
      <c r="Q294" s="186">
        <f t="shared" si="27"/>
        <v>43933</v>
      </c>
      <c r="R294" s="2"/>
    </row>
    <row r="295" spans="14:18" x14ac:dyDescent="0.2">
      <c r="N295" s="184">
        <f t="shared" si="25"/>
        <v>11</v>
      </c>
      <c r="O295" s="185">
        <f t="shared" si="24"/>
        <v>3994</v>
      </c>
      <c r="P295" s="186">
        <f t="shared" si="27"/>
        <v>43932</v>
      </c>
      <c r="Q295" s="186">
        <f t="shared" si="27"/>
        <v>43934</v>
      </c>
      <c r="R295" s="2"/>
    </row>
    <row r="296" spans="14:18" x14ac:dyDescent="0.2">
      <c r="N296" s="184">
        <f t="shared" si="25"/>
        <v>12</v>
      </c>
      <c r="O296" s="185">
        <f t="shared" si="24"/>
        <v>3661</v>
      </c>
      <c r="P296" s="186">
        <f t="shared" si="27"/>
        <v>43933</v>
      </c>
      <c r="Q296" s="186">
        <f t="shared" si="27"/>
        <v>43935</v>
      </c>
      <c r="R296" s="2"/>
    </row>
    <row r="297" spans="14:18" x14ac:dyDescent="0.2">
      <c r="N297" s="184">
        <f t="shared" si="25"/>
        <v>13</v>
      </c>
      <c r="O297" s="185">
        <f t="shared" si="24"/>
        <v>3380</v>
      </c>
      <c r="P297" s="186">
        <f t="shared" si="27"/>
        <v>43934</v>
      </c>
      <c r="Q297" s="186">
        <f t="shared" si="27"/>
        <v>43936</v>
      </c>
      <c r="R297" s="2"/>
    </row>
    <row r="298" spans="14:18" x14ac:dyDescent="0.2">
      <c r="N298" s="184">
        <f t="shared" si="25"/>
        <v>14</v>
      </c>
      <c r="O298" s="185">
        <f t="shared" si="24"/>
        <v>3138</v>
      </c>
      <c r="P298" s="186">
        <f t="shared" si="27"/>
        <v>43935</v>
      </c>
      <c r="Q298" s="186">
        <f t="shared" si="27"/>
        <v>43937</v>
      </c>
      <c r="R298" s="2"/>
    </row>
    <row r="299" spans="14:18" x14ac:dyDescent="0.2">
      <c r="N299" s="184">
        <f t="shared" si="25"/>
        <v>15</v>
      </c>
      <c r="O299" s="185">
        <f t="shared" si="24"/>
        <v>2929</v>
      </c>
      <c r="P299" s="186">
        <f t="shared" si="27"/>
        <v>43936</v>
      </c>
      <c r="Q299" s="186">
        <f t="shared" si="27"/>
        <v>43938</v>
      </c>
      <c r="R299" s="2"/>
    </row>
    <row r="300" spans="14:18" x14ac:dyDescent="0.2">
      <c r="N300" s="184">
        <f t="shared" si="25"/>
        <v>16</v>
      </c>
      <c r="O300" s="185">
        <f t="shared" si="24"/>
        <v>2746</v>
      </c>
      <c r="P300" s="186">
        <f t="shared" ref="P300:Q315" si="28">P299+1</f>
        <v>43937</v>
      </c>
      <c r="Q300" s="186">
        <f t="shared" si="28"/>
        <v>43939</v>
      </c>
      <c r="R300" s="2"/>
    </row>
    <row r="301" spans="14:18" x14ac:dyDescent="0.2">
      <c r="N301" s="184">
        <f t="shared" si="25"/>
        <v>17</v>
      </c>
      <c r="O301" s="185">
        <f t="shared" si="24"/>
        <v>2585</v>
      </c>
      <c r="P301" s="186">
        <f t="shared" si="28"/>
        <v>43938</v>
      </c>
      <c r="Q301" s="186">
        <f t="shared" si="28"/>
        <v>43940</v>
      </c>
      <c r="R301" s="2"/>
    </row>
    <row r="302" spans="14:18" x14ac:dyDescent="0.2">
      <c r="N302" s="184">
        <f t="shared" si="25"/>
        <v>18</v>
      </c>
      <c r="O302" s="185">
        <f t="shared" si="24"/>
        <v>2441</v>
      </c>
      <c r="P302" s="186">
        <f t="shared" si="28"/>
        <v>43939</v>
      </c>
      <c r="Q302" s="186">
        <f t="shared" si="28"/>
        <v>43941</v>
      </c>
      <c r="R302" s="2"/>
    </row>
    <row r="303" spans="14:18" x14ac:dyDescent="0.2">
      <c r="N303" s="184">
        <f t="shared" si="25"/>
        <v>19</v>
      </c>
      <c r="O303" s="185">
        <f t="shared" si="24"/>
        <v>2313</v>
      </c>
      <c r="P303" s="186">
        <f t="shared" si="28"/>
        <v>43940</v>
      </c>
      <c r="Q303" s="186">
        <f t="shared" si="28"/>
        <v>43942</v>
      </c>
      <c r="R303" s="2"/>
    </row>
    <row r="304" spans="14:18" x14ac:dyDescent="0.2">
      <c r="N304" s="184">
        <f t="shared" si="25"/>
        <v>20</v>
      </c>
      <c r="O304" s="185">
        <f t="shared" si="24"/>
        <v>2197</v>
      </c>
      <c r="P304" s="186">
        <f t="shared" si="28"/>
        <v>43941</v>
      </c>
      <c r="Q304" s="186">
        <f t="shared" si="28"/>
        <v>43943</v>
      </c>
      <c r="R304" s="2"/>
    </row>
    <row r="305" spans="14:18" x14ac:dyDescent="0.2">
      <c r="N305" s="184">
        <f t="shared" si="25"/>
        <v>21</v>
      </c>
      <c r="O305" s="185">
        <f t="shared" si="24"/>
        <v>2092</v>
      </c>
      <c r="P305" s="186">
        <f t="shared" si="28"/>
        <v>43942</v>
      </c>
      <c r="Q305" s="186">
        <f t="shared" si="28"/>
        <v>43944</v>
      </c>
      <c r="R305" s="2"/>
    </row>
    <row r="306" spans="14:18" x14ac:dyDescent="0.2">
      <c r="N306" s="184">
        <f t="shared" si="25"/>
        <v>22</v>
      </c>
      <c r="O306" s="185">
        <f t="shared" si="24"/>
        <v>1997</v>
      </c>
      <c r="P306" s="186">
        <f t="shared" si="28"/>
        <v>43943</v>
      </c>
      <c r="Q306" s="186">
        <f t="shared" si="28"/>
        <v>43945</v>
      </c>
      <c r="R306" s="2"/>
    </row>
    <row r="307" spans="14:18" x14ac:dyDescent="0.2">
      <c r="N307" s="184">
        <f t="shared" si="25"/>
        <v>23</v>
      </c>
      <c r="O307" s="185">
        <f t="shared" si="24"/>
        <v>1911</v>
      </c>
      <c r="P307" s="186">
        <f t="shared" si="28"/>
        <v>43944</v>
      </c>
      <c r="Q307" s="186">
        <f t="shared" si="28"/>
        <v>43946</v>
      </c>
      <c r="R307" s="2"/>
    </row>
    <row r="308" spans="14:18" x14ac:dyDescent="0.2">
      <c r="N308" s="184">
        <f t="shared" si="25"/>
        <v>24</v>
      </c>
      <c r="O308" s="185">
        <f t="shared" si="24"/>
        <v>1831</v>
      </c>
      <c r="P308" s="186">
        <f t="shared" si="28"/>
        <v>43945</v>
      </c>
      <c r="Q308" s="186">
        <f t="shared" si="28"/>
        <v>43947</v>
      </c>
      <c r="R308" s="2"/>
    </row>
    <row r="309" spans="14:18" x14ac:dyDescent="0.2">
      <c r="N309" s="184">
        <f t="shared" si="25"/>
        <v>25</v>
      </c>
      <c r="O309" s="185">
        <f t="shared" si="24"/>
        <v>1758</v>
      </c>
      <c r="P309" s="186">
        <f t="shared" si="28"/>
        <v>43946</v>
      </c>
      <c r="Q309" s="186">
        <f t="shared" si="28"/>
        <v>43948</v>
      </c>
      <c r="R309" s="2"/>
    </row>
    <row r="310" spans="14:18" x14ac:dyDescent="0.2">
      <c r="N310" s="184">
        <f t="shared" si="25"/>
        <v>26</v>
      </c>
      <c r="O310" s="185">
        <f t="shared" si="24"/>
        <v>1690</v>
      </c>
      <c r="P310" s="186">
        <f t="shared" si="28"/>
        <v>43947</v>
      </c>
      <c r="Q310" s="186">
        <f t="shared" si="28"/>
        <v>43949</v>
      </c>
      <c r="R310" s="2"/>
    </row>
    <row r="311" spans="14:18" x14ac:dyDescent="0.2">
      <c r="N311" s="184">
        <f t="shared" si="25"/>
        <v>27</v>
      </c>
      <c r="O311" s="185">
        <f t="shared" si="24"/>
        <v>1628</v>
      </c>
      <c r="P311" s="186">
        <f t="shared" si="28"/>
        <v>43948</v>
      </c>
      <c r="Q311" s="186">
        <f t="shared" si="28"/>
        <v>43950</v>
      </c>
      <c r="R311" s="2"/>
    </row>
    <row r="312" spans="14:18" x14ac:dyDescent="0.2">
      <c r="N312" s="184">
        <f t="shared" si="25"/>
        <v>28</v>
      </c>
      <c r="O312" s="185">
        <f t="shared" si="24"/>
        <v>1570</v>
      </c>
      <c r="P312" s="186">
        <f t="shared" si="28"/>
        <v>43949</v>
      </c>
      <c r="Q312" s="186">
        <f t="shared" si="28"/>
        <v>43951</v>
      </c>
      <c r="R312" s="2"/>
    </row>
    <row r="313" spans="14:18" x14ac:dyDescent="0.2">
      <c r="N313" s="184">
        <f t="shared" si="25"/>
        <v>29</v>
      </c>
      <c r="O313" s="185">
        <f t="shared" si="24"/>
        <v>1516</v>
      </c>
      <c r="P313" s="186">
        <f t="shared" si="28"/>
        <v>43950</v>
      </c>
      <c r="Q313" s="186">
        <f t="shared" si="28"/>
        <v>43952</v>
      </c>
      <c r="R313" s="2"/>
    </row>
    <row r="314" spans="14:18" x14ac:dyDescent="0.2">
      <c r="N314" s="184">
        <f t="shared" si="25"/>
        <v>30</v>
      </c>
      <c r="O314" s="185">
        <f t="shared" si="24"/>
        <v>1465</v>
      </c>
      <c r="P314" s="186">
        <f t="shared" si="28"/>
        <v>43951</v>
      </c>
      <c r="Q314" s="186">
        <f t="shared" si="28"/>
        <v>43953</v>
      </c>
      <c r="R314" s="2"/>
    </row>
    <row r="315" spans="14:18" x14ac:dyDescent="0.2">
      <c r="N315" s="184">
        <f t="shared" si="25"/>
        <v>1</v>
      </c>
      <c r="O315" s="185">
        <f t="shared" si="24"/>
        <v>43952</v>
      </c>
      <c r="P315" s="186">
        <f t="shared" si="28"/>
        <v>43952</v>
      </c>
      <c r="Q315" s="186">
        <f t="shared" si="28"/>
        <v>43954</v>
      </c>
      <c r="R315" s="2"/>
    </row>
    <row r="316" spans="14:18" x14ac:dyDescent="0.2">
      <c r="N316" s="184">
        <f t="shared" si="25"/>
        <v>2</v>
      </c>
      <c r="O316" s="185">
        <f t="shared" si="24"/>
        <v>21977</v>
      </c>
      <c r="P316" s="186">
        <f t="shared" ref="P316:Q331" si="29">P315+1</f>
        <v>43953</v>
      </c>
      <c r="Q316" s="186">
        <f t="shared" si="29"/>
        <v>43955</v>
      </c>
      <c r="R316" s="2"/>
    </row>
    <row r="317" spans="14:18" x14ac:dyDescent="0.2">
      <c r="N317" s="184">
        <f t="shared" si="25"/>
        <v>3</v>
      </c>
      <c r="O317" s="185">
        <f t="shared" si="24"/>
        <v>14651</v>
      </c>
      <c r="P317" s="186">
        <f t="shared" si="29"/>
        <v>43954</v>
      </c>
      <c r="Q317" s="186">
        <f t="shared" si="29"/>
        <v>43956</v>
      </c>
      <c r="R317" s="2"/>
    </row>
    <row r="318" spans="14:18" x14ac:dyDescent="0.2">
      <c r="N318" s="184">
        <f t="shared" si="25"/>
        <v>4</v>
      </c>
      <c r="O318" s="185">
        <f t="shared" si="24"/>
        <v>10989</v>
      </c>
      <c r="P318" s="186">
        <f t="shared" si="29"/>
        <v>43955</v>
      </c>
      <c r="Q318" s="186">
        <f t="shared" si="29"/>
        <v>43957</v>
      </c>
      <c r="R318" s="2"/>
    </row>
    <row r="319" spans="14:18" x14ac:dyDescent="0.2">
      <c r="N319" s="184">
        <f t="shared" si="25"/>
        <v>5</v>
      </c>
      <c r="O319" s="185">
        <f t="shared" si="24"/>
        <v>8791</v>
      </c>
      <c r="P319" s="186">
        <f t="shared" si="29"/>
        <v>43956</v>
      </c>
      <c r="Q319" s="186">
        <f t="shared" si="29"/>
        <v>43958</v>
      </c>
      <c r="R319" s="2"/>
    </row>
    <row r="320" spans="14:18" x14ac:dyDescent="0.2">
      <c r="N320" s="184">
        <f t="shared" si="25"/>
        <v>6</v>
      </c>
      <c r="O320" s="185">
        <f t="shared" si="24"/>
        <v>7326</v>
      </c>
      <c r="P320" s="186">
        <f t="shared" si="29"/>
        <v>43957</v>
      </c>
      <c r="Q320" s="186">
        <f t="shared" si="29"/>
        <v>43959</v>
      </c>
      <c r="R320" s="2"/>
    </row>
    <row r="321" spans="14:18" x14ac:dyDescent="0.2">
      <c r="N321" s="184">
        <f t="shared" si="25"/>
        <v>7</v>
      </c>
      <c r="O321" s="185">
        <f t="shared" si="24"/>
        <v>6280</v>
      </c>
      <c r="P321" s="186">
        <f t="shared" si="29"/>
        <v>43958</v>
      </c>
      <c r="Q321" s="186">
        <f t="shared" si="29"/>
        <v>43960</v>
      </c>
      <c r="R321" s="2"/>
    </row>
    <row r="322" spans="14:18" x14ac:dyDescent="0.2">
      <c r="N322" s="184">
        <f t="shared" si="25"/>
        <v>8</v>
      </c>
      <c r="O322" s="185">
        <f t="shared" si="24"/>
        <v>5495</v>
      </c>
      <c r="P322" s="186">
        <f t="shared" si="29"/>
        <v>43959</v>
      </c>
      <c r="Q322" s="186">
        <f t="shared" si="29"/>
        <v>43961</v>
      </c>
      <c r="R322" s="2"/>
    </row>
    <row r="323" spans="14:18" x14ac:dyDescent="0.2">
      <c r="N323" s="184">
        <f t="shared" si="25"/>
        <v>9</v>
      </c>
      <c r="O323" s="185">
        <f t="shared" si="24"/>
        <v>4884</v>
      </c>
      <c r="P323" s="186">
        <f t="shared" si="29"/>
        <v>43960</v>
      </c>
      <c r="Q323" s="186">
        <f t="shared" si="29"/>
        <v>43962</v>
      </c>
      <c r="R323" s="2"/>
    </row>
    <row r="324" spans="14:18" x14ac:dyDescent="0.2">
      <c r="N324" s="184">
        <f t="shared" si="25"/>
        <v>10</v>
      </c>
      <c r="O324" s="185">
        <f t="shared" si="24"/>
        <v>4396</v>
      </c>
      <c r="P324" s="186">
        <f t="shared" si="29"/>
        <v>43961</v>
      </c>
      <c r="Q324" s="186">
        <f t="shared" si="29"/>
        <v>43963</v>
      </c>
      <c r="R324" s="2"/>
    </row>
    <row r="325" spans="14:18" x14ac:dyDescent="0.2">
      <c r="N325" s="184">
        <f t="shared" si="25"/>
        <v>11</v>
      </c>
      <c r="O325" s="185">
        <f t="shared" si="24"/>
        <v>3997</v>
      </c>
      <c r="P325" s="186">
        <f t="shared" si="29"/>
        <v>43962</v>
      </c>
      <c r="Q325" s="186">
        <f t="shared" si="29"/>
        <v>43964</v>
      </c>
      <c r="R325" s="2"/>
    </row>
    <row r="326" spans="14:18" x14ac:dyDescent="0.2">
      <c r="N326" s="184">
        <f t="shared" si="25"/>
        <v>12</v>
      </c>
      <c r="O326" s="185">
        <f t="shared" si="24"/>
        <v>3664</v>
      </c>
      <c r="P326" s="186">
        <f t="shared" si="29"/>
        <v>43963</v>
      </c>
      <c r="Q326" s="186">
        <f t="shared" si="29"/>
        <v>43965</v>
      </c>
      <c r="R326" s="2"/>
    </row>
    <row r="327" spans="14:18" x14ac:dyDescent="0.2">
      <c r="N327" s="184">
        <f t="shared" si="25"/>
        <v>13</v>
      </c>
      <c r="O327" s="185">
        <f t="shared" si="24"/>
        <v>3382</v>
      </c>
      <c r="P327" s="186">
        <f t="shared" si="29"/>
        <v>43964</v>
      </c>
      <c r="Q327" s="186">
        <f t="shared" si="29"/>
        <v>43966</v>
      </c>
      <c r="R327" s="2"/>
    </row>
    <row r="328" spans="14:18" x14ac:dyDescent="0.2">
      <c r="N328" s="184">
        <f t="shared" si="25"/>
        <v>14</v>
      </c>
      <c r="O328" s="185">
        <f t="shared" si="24"/>
        <v>3140</v>
      </c>
      <c r="P328" s="186">
        <f t="shared" si="29"/>
        <v>43965</v>
      </c>
      <c r="Q328" s="186">
        <f t="shared" si="29"/>
        <v>43967</v>
      </c>
      <c r="R328" s="2"/>
    </row>
    <row r="329" spans="14:18" x14ac:dyDescent="0.2">
      <c r="N329" s="184">
        <f t="shared" si="25"/>
        <v>15</v>
      </c>
      <c r="O329" s="185">
        <f t="shared" si="24"/>
        <v>2931</v>
      </c>
      <c r="P329" s="186">
        <f t="shared" si="29"/>
        <v>43966</v>
      </c>
      <c r="Q329" s="186">
        <f t="shared" si="29"/>
        <v>43968</v>
      </c>
      <c r="R329" s="2"/>
    </row>
    <row r="330" spans="14:18" x14ac:dyDescent="0.2">
      <c r="N330" s="184">
        <f t="shared" si="25"/>
        <v>16</v>
      </c>
      <c r="O330" s="185">
        <f t="shared" ref="O330:O393" si="30">ROUND(P330/N330,0)</f>
        <v>2748</v>
      </c>
      <c r="P330" s="186">
        <f t="shared" si="29"/>
        <v>43967</v>
      </c>
      <c r="Q330" s="186">
        <f t="shared" si="29"/>
        <v>43969</v>
      </c>
      <c r="R330" s="2"/>
    </row>
    <row r="331" spans="14:18" x14ac:dyDescent="0.2">
      <c r="N331" s="184">
        <f t="shared" ref="N331:N394" si="31">DAY(P331)</f>
        <v>17</v>
      </c>
      <c r="O331" s="185">
        <f t="shared" si="30"/>
        <v>2586</v>
      </c>
      <c r="P331" s="186">
        <f t="shared" si="29"/>
        <v>43968</v>
      </c>
      <c r="Q331" s="186">
        <f t="shared" si="29"/>
        <v>43970</v>
      </c>
      <c r="R331" s="2"/>
    </row>
    <row r="332" spans="14:18" x14ac:dyDescent="0.2">
      <c r="N332" s="184">
        <f t="shared" si="31"/>
        <v>18</v>
      </c>
      <c r="O332" s="185">
        <f t="shared" si="30"/>
        <v>2443</v>
      </c>
      <c r="P332" s="186">
        <f t="shared" ref="P332:Q347" si="32">P331+1</f>
        <v>43969</v>
      </c>
      <c r="Q332" s="186">
        <f t="shared" si="32"/>
        <v>43971</v>
      </c>
      <c r="R332" s="2"/>
    </row>
    <row r="333" spans="14:18" x14ac:dyDescent="0.2">
      <c r="N333" s="184">
        <f t="shared" si="31"/>
        <v>19</v>
      </c>
      <c r="O333" s="185">
        <f t="shared" si="30"/>
        <v>2314</v>
      </c>
      <c r="P333" s="186">
        <f t="shared" si="32"/>
        <v>43970</v>
      </c>
      <c r="Q333" s="186">
        <f t="shared" si="32"/>
        <v>43972</v>
      </c>
      <c r="R333" s="2"/>
    </row>
    <row r="334" spans="14:18" x14ac:dyDescent="0.2">
      <c r="N334" s="184">
        <f t="shared" si="31"/>
        <v>20</v>
      </c>
      <c r="O334" s="185">
        <f t="shared" si="30"/>
        <v>2199</v>
      </c>
      <c r="P334" s="186">
        <f t="shared" si="32"/>
        <v>43971</v>
      </c>
      <c r="Q334" s="186">
        <f t="shared" si="32"/>
        <v>43973</v>
      </c>
      <c r="R334" s="2"/>
    </row>
    <row r="335" spans="14:18" x14ac:dyDescent="0.2">
      <c r="N335" s="184">
        <f t="shared" si="31"/>
        <v>21</v>
      </c>
      <c r="O335" s="185">
        <f t="shared" si="30"/>
        <v>2094</v>
      </c>
      <c r="P335" s="186">
        <f t="shared" si="32"/>
        <v>43972</v>
      </c>
      <c r="Q335" s="186">
        <f t="shared" si="32"/>
        <v>43974</v>
      </c>
      <c r="R335" s="2"/>
    </row>
    <row r="336" spans="14:18" x14ac:dyDescent="0.2">
      <c r="N336" s="184">
        <f t="shared" si="31"/>
        <v>22</v>
      </c>
      <c r="O336" s="185">
        <f t="shared" si="30"/>
        <v>1999</v>
      </c>
      <c r="P336" s="186">
        <f t="shared" si="32"/>
        <v>43973</v>
      </c>
      <c r="Q336" s="186">
        <f t="shared" si="32"/>
        <v>43975</v>
      </c>
      <c r="R336" s="2"/>
    </row>
    <row r="337" spans="14:18" x14ac:dyDescent="0.2">
      <c r="N337" s="184">
        <f t="shared" si="31"/>
        <v>23</v>
      </c>
      <c r="O337" s="185">
        <f t="shared" si="30"/>
        <v>1912</v>
      </c>
      <c r="P337" s="186">
        <f t="shared" si="32"/>
        <v>43974</v>
      </c>
      <c r="Q337" s="186">
        <f t="shared" si="32"/>
        <v>43976</v>
      </c>
      <c r="R337" s="2"/>
    </row>
    <row r="338" spans="14:18" x14ac:dyDescent="0.2">
      <c r="N338" s="184">
        <f t="shared" si="31"/>
        <v>24</v>
      </c>
      <c r="O338" s="185">
        <f t="shared" si="30"/>
        <v>1832</v>
      </c>
      <c r="P338" s="186">
        <f t="shared" si="32"/>
        <v>43975</v>
      </c>
      <c r="Q338" s="186">
        <f t="shared" si="32"/>
        <v>43977</v>
      </c>
      <c r="R338" s="2"/>
    </row>
    <row r="339" spans="14:18" x14ac:dyDescent="0.2">
      <c r="N339" s="184">
        <f t="shared" si="31"/>
        <v>25</v>
      </c>
      <c r="O339" s="185">
        <f t="shared" si="30"/>
        <v>1759</v>
      </c>
      <c r="P339" s="186">
        <f t="shared" si="32"/>
        <v>43976</v>
      </c>
      <c r="Q339" s="186">
        <f t="shared" si="32"/>
        <v>43978</v>
      </c>
      <c r="R339" s="2"/>
    </row>
    <row r="340" spans="14:18" x14ac:dyDescent="0.2">
      <c r="N340" s="184">
        <f t="shared" si="31"/>
        <v>26</v>
      </c>
      <c r="O340" s="185">
        <f t="shared" si="30"/>
        <v>1691</v>
      </c>
      <c r="P340" s="186">
        <f t="shared" si="32"/>
        <v>43977</v>
      </c>
      <c r="Q340" s="186">
        <f t="shared" si="32"/>
        <v>43979</v>
      </c>
      <c r="R340" s="2"/>
    </row>
    <row r="341" spans="14:18" x14ac:dyDescent="0.2">
      <c r="N341" s="184">
        <f t="shared" si="31"/>
        <v>27</v>
      </c>
      <c r="O341" s="185">
        <f t="shared" si="30"/>
        <v>1629</v>
      </c>
      <c r="P341" s="186">
        <f t="shared" si="32"/>
        <v>43978</v>
      </c>
      <c r="Q341" s="186">
        <f t="shared" si="32"/>
        <v>43980</v>
      </c>
      <c r="R341" s="2"/>
    </row>
    <row r="342" spans="14:18" x14ac:dyDescent="0.2">
      <c r="N342" s="184">
        <f t="shared" si="31"/>
        <v>28</v>
      </c>
      <c r="O342" s="185">
        <f t="shared" si="30"/>
        <v>1571</v>
      </c>
      <c r="P342" s="186">
        <f t="shared" si="32"/>
        <v>43979</v>
      </c>
      <c r="Q342" s="186">
        <f t="shared" si="32"/>
        <v>43981</v>
      </c>
      <c r="R342" s="2"/>
    </row>
    <row r="343" spans="14:18" x14ac:dyDescent="0.2">
      <c r="N343" s="184">
        <f t="shared" si="31"/>
        <v>29</v>
      </c>
      <c r="O343" s="185">
        <f t="shared" si="30"/>
        <v>1517</v>
      </c>
      <c r="P343" s="186">
        <f t="shared" si="32"/>
        <v>43980</v>
      </c>
      <c r="Q343" s="186">
        <f t="shared" si="32"/>
        <v>43982</v>
      </c>
      <c r="R343" s="2"/>
    </row>
    <row r="344" spans="14:18" x14ac:dyDescent="0.2">
      <c r="N344" s="184">
        <f t="shared" si="31"/>
        <v>30</v>
      </c>
      <c r="O344" s="185">
        <f t="shared" si="30"/>
        <v>1466</v>
      </c>
      <c r="P344" s="186">
        <f t="shared" si="32"/>
        <v>43981</v>
      </c>
      <c r="Q344" s="186">
        <f t="shared" si="32"/>
        <v>43983</v>
      </c>
      <c r="R344" s="2"/>
    </row>
    <row r="345" spans="14:18" x14ac:dyDescent="0.2">
      <c r="N345" s="184">
        <f t="shared" si="31"/>
        <v>31</v>
      </c>
      <c r="O345" s="185">
        <f t="shared" si="30"/>
        <v>1419</v>
      </c>
      <c r="P345" s="186">
        <f t="shared" si="32"/>
        <v>43982</v>
      </c>
      <c r="Q345" s="186">
        <f t="shared" si="32"/>
        <v>43984</v>
      </c>
      <c r="R345" s="2"/>
    </row>
    <row r="346" spans="14:18" x14ac:dyDescent="0.2">
      <c r="N346" s="184">
        <f t="shared" si="31"/>
        <v>1</v>
      </c>
      <c r="O346" s="185">
        <f t="shared" si="30"/>
        <v>43983</v>
      </c>
      <c r="P346" s="186">
        <f t="shared" si="32"/>
        <v>43983</v>
      </c>
      <c r="Q346" s="186">
        <f t="shared" si="32"/>
        <v>43985</v>
      </c>
      <c r="R346" s="2"/>
    </row>
    <row r="347" spans="14:18" x14ac:dyDescent="0.2">
      <c r="N347" s="184">
        <f t="shared" si="31"/>
        <v>2</v>
      </c>
      <c r="O347" s="185">
        <f t="shared" si="30"/>
        <v>21992</v>
      </c>
      <c r="P347" s="186">
        <f t="shared" si="32"/>
        <v>43984</v>
      </c>
      <c r="Q347" s="186">
        <f t="shared" si="32"/>
        <v>43986</v>
      </c>
      <c r="R347" s="2"/>
    </row>
    <row r="348" spans="14:18" x14ac:dyDescent="0.2">
      <c r="N348" s="184">
        <f t="shared" si="31"/>
        <v>3</v>
      </c>
      <c r="O348" s="185">
        <f t="shared" si="30"/>
        <v>14662</v>
      </c>
      <c r="P348" s="186">
        <f t="shared" ref="P348:Q363" si="33">P347+1</f>
        <v>43985</v>
      </c>
      <c r="Q348" s="186">
        <f t="shared" si="33"/>
        <v>43987</v>
      </c>
      <c r="R348" s="2"/>
    </row>
    <row r="349" spans="14:18" x14ac:dyDescent="0.2">
      <c r="N349" s="184">
        <f t="shared" si="31"/>
        <v>4</v>
      </c>
      <c r="O349" s="185">
        <f t="shared" si="30"/>
        <v>10997</v>
      </c>
      <c r="P349" s="186">
        <f t="shared" si="33"/>
        <v>43986</v>
      </c>
      <c r="Q349" s="186">
        <f t="shared" si="33"/>
        <v>43988</v>
      </c>
      <c r="R349" s="2"/>
    </row>
    <row r="350" spans="14:18" x14ac:dyDescent="0.2">
      <c r="N350" s="184">
        <f t="shared" si="31"/>
        <v>5</v>
      </c>
      <c r="O350" s="185">
        <f t="shared" si="30"/>
        <v>8797</v>
      </c>
      <c r="P350" s="186">
        <f t="shared" si="33"/>
        <v>43987</v>
      </c>
      <c r="Q350" s="186">
        <f t="shared" si="33"/>
        <v>43989</v>
      </c>
      <c r="R350" s="2"/>
    </row>
    <row r="351" spans="14:18" x14ac:dyDescent="0.2">
      <c r="N351" s="184">
        <f t="shared" si="31"/>
        <v>6</v>
      </c>
      <c r="O351" s="185">
        <f t="shared" si="30"/>
        <v>7331</v>
      </c>
      <c r="P351" s="186">
        <f t="shared" si="33"/>
        <v>43988</v>
      </c>
      <c r="Q351" s="186">
        <f t="shared" si="33"/>
        <v>43990</v>
      </c>
      <c r="R351" s="2"/>
    </row>
    <row r="352" spans="14:18" x14ac:dyDescent="0.2">
      <c r="N352" s="184">
        <f t="shared" si="31"/>
        <v>7</v>
      </c>
      <c r="O352" s="185">
        <f t="shared" si="30"/>
        <v>6284</v>
      </c>
      <c r="P352" s="186">
        <f t="shared" si="33"/>
        <v>43989</v>
      </c>
      <c r="Q352" s="186">
        <f t="shared" si="33"/>
        <v>43991</v>
      </c>
      <c r="R352" s="2"/>
    </row>
    <row r="353" spans="14:18" x14ac:dyDescent="0.2">
      <c r="N353" s="184">
        <f t="shared" si="31"/>
        <v>8</v>
      </c>
      <c r="O353" s="185">
        <f t="shared" si="30"/>
        <v>5499</v>
      </c>
      <c r="P353" s="186">
        <f t="shared" si="33"/>
        <v>43990</v>
      </c>
      <c r="Q353" s="186">
        <f t="shared" si="33"/>
        <v>43992</v>
      </c>
      <c r="R353" s="2"/>
    </row>
    <row r="354" spans="14:18" x14ac:dyDescent="0.2">
      <c r="N354" s="184">
        <f t="shared" si="31"/>
        <v>9</v>
      </c>
      <c r="O354" s="185">
        <f t="shared" si="30"/>
        <v>4888</v>
      </c>
      <c r="P354" s="186">
        <f t="shared" si="33"/>
        <v>43991</v>
      </c>
      <c r="Q354" s="186">
        <f t="shared" si="33"/>
        <v>43993</v>
      </c>
      <c r="R354" s="2"/>
    </row>
    <row r="355" spans="14:18" x14ac:dyDescent="0.2">
      <c r="N355" s="184">
        <f t="shared" si="31"/>
        <v>10</v>
      </c>
      <c r="O355" s="185">
        <f t="shared" si="30"/>
        <v>4399</v>
      </c>
      <c r="P355" s="186">
        <f t="shared" si="33"/>
        <v>43992</v>
      </c>
      <c r="Q355" s="186">
        <f t="shared" si="33"/>
        <v>43994</v>
      </c>
      <c r="R355" s="2"/>
    </row>
    <row r="356" spans="14:18" x14ac:dyDescent="0.2">
      <c r="N356" s="184">
        <f t="shared" si="31"/>
        <v>11</v>
      </c>
      <c r="O356" s="185">
        <f t="shared" si="30"/>
        <v>3999</v>
      </c>
      <c r="P356" s="186">
        <f t="shared" si="33"/>
        <v>43993</v>
      </c>
      <c r="Q356" s="186">
        <f t="shared" si="33"/>
        <v>43995</v>
      </c>
      <c r="R356" s="2"/>
    </row>
    <row r="357" spans="14:18" x14ac:dyDescent="0.2">
      <c r="N357" s="184">
        <f t="shared" si="31"/>
        <v>12</v>
      </c>
      <c r="O357" s="185">
        <f t="shared" si="30"/>
        <v>3666</v>
      </c>
      <c r="P357" s="186">
        <f t="shared" si="33"/>
        <v>43994</v>
      </c>
      <c r="Q357" s="186">
        <f t="shared" si="33"/>
        <v>43996</v>
      </c>
      <c r="R357" s="2"/>
    </row>
    <row r="358" spans="14:18" x14ac:dyDescent="0.2">
      <c r="N358" s="184">
        <f t="shared" si="31"/>
        <v>13</v>
      </c>
      <c r="O358" s="185">
        <f t="shared" si="30"/>
        <v>3384</v>
      </c>
      <c r="P358" s="186">
        <f t="shared" si="33"/>
        <v>43995</v>
      </c>
      <c r="Q358" s="186">
        <f t="shared" si="33"/>
        <v>43997</v>
      </c>
      <c r="R358" s="2"/>
    </row>
    <row r="359" spans="14:18" x14ac:dyDescent="0.2">
      <c r="N359" s="184">
        <f t="shared" si="31"/>
        <v>14</v>
      </c>
      <c r="O359" s="185">
        <f t="shared" si="30"/>
        <v>3143</v>
      </c>
      <c r="P359" s="186">
        <f t="shared" si="33"/>
        <v>43996</v>
      </c>
      <c r="Q359" s="186">
        <f t="shared" si="33"/>
        <v>43998</v>
      </c>
      <c r="R359" s="2"/>
    </row>
    <row r="360" spans="14:18" x14ac:dyDescent="0.2">
      <c r="N360" s="184">
        <f t="shared" si="31"/>
        <v>15</v>
      </c>
      <c r="O360" s="185">
        <f t="shared" si="30"/>
        <v>2933</v>
      </c>
      <c r="P360" s="186">
        <f t="shared" si="33"/>
        <v>43997</v>
      </c>
      <c r="Q360" s="186">
        <f t="shared" si="33"/>
        <v>43999</v>
      </c>
      <c r="R360" s="2"/>
    </row>
    <row r="361" spans="14:18" x14ac:dyDescent="0.2">
      <c r="N361" s="184">
        <f t="shared" si="31"/>
        <v>16</v>
      </c>
      <c r="O361" s="185">
        <f t="shared" si="30"/>
        <v>2750</v>
      </c>
      <c r="P361" s="186">
        <f t="shared" si="33"/>
        <v>43998</v>
      </c>
      <c r="Q361" s="186">
        <f t="shared" si="33"/>
        <v>44000</v>
      </c>
      <c r="R361" s="2"/>
    </row>
    <row r="362" spans="14:18" x14ac:dyDescent="0.2">
      <c r="N362" s="184">
        <f t="shared" si="31"/>
        <v>17</v>
      </c>
      <c r="O362" s="185">
        <f t="shared" si="30"/>
        <v>2588</v>
      </c>
      <c r="P362" s="186">
        <f t="shared" si="33"/>
        <v>43999</v>
      </c>
      <c r="Q362" s="186">
        <f t="shared" si="33"/>
        <v>44001</v>
      </c>
      <c r="R362" s="2"/>
    </row>
    <row r="363" spans="14:18" x14ac:dyDescent="0.2">
      <c r="N363" s="184">
        <f t="shared" si="31"/>
        <v>18</v>
      </c>
      <c r="O363" s="185">
        <f t="shared" si="30"/>
        <v>2444</v>
      </c>
      <c r="P363" s="186">
        <f t="shared" si="33"/>
        <v>44000</v>
      </c>
      <c r="Q363" s="186">
        <f t="shared" si="33"/>
        <v>44002</v>
      </c>
      <c r="R363" s="2"/>
    </row>
    <row r="364" spans="14:18" x14ac:dyDescent="0.2">
      <c r="N364" s="184">
        <f t="shared" si="31"/>
        <v>19</v>
      </c>
      <c r="O364" s="185">
        <f t="shared" si="30"/>
        <v>2316</v>
      </c>
      <c r="P364" s="186">
        <f t="shared" ref="P364:Q379" si="34">P363+1</f>
        <v>44001</v>
      </c>
      <c r="Q364" s="186">
        <f t="shared" si="34"/>
        <v>44003</v>
      </c>
      <c r="R364" s="2"/>
    </row>
    <row r="365" spans="14:18" x14ac:dyDescent="0.2">
      <c r="N365" s="184">
        <f t="shared" si="31"/>
        <v>20</v>
      </c>
      <c r="O365" s="185">
        <f t="shared" si="30"/>
        <v>2200</v>
      </c>
      <c r="P365" s="186">
        <f t="shared" si="34"/>
        <v>44002</v>
      </c>
      <c r="Q365" s="186">
        <f t="shared" si="34"/>
        <v>44004</v>
      </c>
      <c r="R365" s="2"/>
    </row>
    <row r="366" spans="14:18" x14ac:dyDescent="0.2">
      <c r="N366" s="184">
        <f t="shared" si="31"/>
        <v>21</v>
      </c>
      <c r="O366" s="185">
        <f t="shared" si="30"/>
        <v>2095</v>
      </c>
      <c r="P366" s="186">
        <f t="shared" si="34"/>
        <v>44003</v>
      </c>
      <c r="Q366" s="186">
        <f t="shared" si="34"/>
        <v>44005</v>
      </c>
      <c r="R366" s="2"/>
    </row>
    <row r="367" spans="14:18" x14ac:dyDescent="0.2">
      <c r="N367" s="184">
        <f t="shared" si="31"/>
        <v>22</v>
      </c>
      <c r="O367" s="185">
        <f t="shared" si="30"/>
        <v>2000</v>
      </c>
      <c r="P367" s="186">
        <f t="shared" si="34"/>
        <v>44004</v>
      </c>
      <c r="Q367" s="186">
        <f t="shared" si="34"/>
        <v>44006</v>
      </c>
      <c r="R367" s="2"/>
    </row>
    <row r="368" spans="14:18" x14ac:dyDescent="0.2">
      <c r="N368" s="184">
        <f t="shared" si="31"/>
        <v>23</v>
      </c>
      <c r="O368" s="185">
        <f t="shared" si="30"/>
        <v>1913</v>
      </c>
      <c r="P368" s="186">
        <f t="shared" si="34"/>
        <v>44005</v>
      </c>
      <c r="Q368" s="186">
        <f t="shared" si="34"/>
        <v>44007</v>
      </c>
      <c r="R368" s="2"/>
    </row>
    <row r="369" spans="14:18" x14ac:dyDescent="0.2">
      <c r="N369" s="184">
        <f t="shared" si="31"/>
        <v>24</v>
      </c>
      <c r="O369" s="185">
        <f t="shared" si="30"/>
        <v>1834</v>
      </c>
      <c r="P369" s="186">
        <f t="shared" si="34"/>
        <v>44006</v>
      </c>
      <c r="Q369" s="186">
        <f t="shared" si="34"/>
        <v>44008</v>
      </c>
      <c r="R369" s="2"/>
    </row>
    <row r="370" spans="14:18" x14ac:dyDescent="0.2">
      <c r="N370" s="184">
        <f t="shared" si="31"/>
        <v>25</v>
      </c>
      <c r="O370" s="185">
        <f t="shared" si="30"/>
        <v>1760</v>
      </c>
      <c r="P370" s="186">
        <f t="shared" si="34"/>
        <v>44007</v>
      </c>
      <c r="Q370" s="186">
        <f t="shared" si="34"/>
        <v>44009</v>
      </c>
      <c r="R370" s="2"/>
    </row>
    <row r="371" spans="14:18" x14ac:dyDescent="0.2">
      <c r="N371" s="184">
        <f t="shared" si="31"/>
        <v>26</v>
      </c>
      <c r="O371" s="185">
        <f t="shared" si="30"/>
        <v>1693</v>
      </c>
      <c r="P371" s="186">
        <f t="shared" si="34"/>
        <v>44008</v>
      </c>
      <c r="Q371" s="186">
        <f t="shared" si="34"/>
        <v>44010</v>
      </c>
      <c r="R371" s="2"/>
    </row>
    <row r="372" spans="14:18" x14ac:dyDescent="0.2">
      <c r="N372" s="184">
        <f t="shared" si="31"/>
        <v>27</v>
      </c>
      <c r="O372" s="185">
        <f t="shared" si="30"/>
        <v>1630</v>
      </c>
      <c r="P372" s="186">
        <f t="shared" si="34"/>
        <v>44009</v>
      </c>
      <c r="Q372" s="186">
        <f t="shared" si="34"/>
        <v>44011</v>
      </c>
      <c r="R372" s="2"/>
    </row>
    <row r="373" spans="14:18" x14ac:dyDescent="0.2">
      <c r="N373" s="184">
        <f t="shared" si="31"/>
        <v>28</v>
      </c>
      <c r="O373" s="185">
        <f t="shared" si="30"/>
        <v>1572</v>
      </c>
      <c r="P373" s="186">
        <f t="shared" si="34"/>
        <v>44010</v>
      </c>
      <c r="Q373" s="186">
        <f t="shared" si="34"/>
        <v>44012</v>
      </c>
      <c r="R373" s="2"/>
    </row>
    <row r="374" spans="14:18" x14ac:dyDescent="0.2">
      <c r="N374" s="184">
        <f t="shared" si="31"/>
        <v>29</v>
      </c>
      <c r="O374" s="185">
        <f t="shared" si="30"/>
        <v>1518</v>
      </c>
      <c r="P374" s="186">
        <f t="shared" si="34"/>
        <v>44011</v>
      </c>
      <c r="Q374" s="186">
        <f t="shared" si="34"/>
        <v>44013</v>
      </c>
      <c r="R374" s="2"/>
    </row>
    <row r="375" spans="14:18" x14ac:dyDescent="0.2">
      <c r="N375" s="184">
        <f t="shared" si="31"/>
        <v>30</v>
      </c>
      <c r="O375" s="185">
        <f t="shared" si="30"/>
        <v>1467</v>
      </c>
      <c r="P375" s="186">
        <f t="shared" si="34"/>
        <v>44012</v>
      </c>
      <c r="Q375" s="186">
        <f t="shared" si="34"/>
        <v>44014</v>
      </c>
      <c r="R375" s="2"/>
    </row>
    <row r="376" spans="14:18" x14ac:dyDescent="0.2">
      <c r="N376" s="184">
        <f t="shared" si="31"/>
        <v>1</v>
      </c>
      <c r="O376" s="185">
        <f t="shared" si="30"/>
        <v>44013</v>
      </c>
      <c r="P376" s="186">
        <f t="shared" si="34"/>
        <v>44013</v>
      </c>
      <c r="Q376" s="186">
        <f t="shared" si="34"/>
        <v>44015</v>
      </c>
      <c r="R376" s="2"/>
    </row>
    <row r="377" spans="14:18" x14ac:dyDescent="0.2">
      <c r="N377" s="184">
        <f t="shared" si="31"/>
        <v>2</v>
      </c>
      <c r="O377" s="185">
        <f t="shared" si="30"/>
        <v>22007</v>
      </c>
      <c r="P377" s="186">
        <f t="shared" si="34"/>
        <v>44014</v>
      </c>
      <c r="Q377" s="186">
        <f t="shared" si="34"/>
        <v>44016</v>
      </c>
      <c r="R377" s="2"/>
    </row>
    <row r="378" spans="14:18" x14ac:dyDescent="0.2">
      <c r="N378" s="184">
        <f t="shared" si="31"/>
        <v>3</v>
      </c>
      <c r="O378" s="185">
        <f t="shared" si="30"/>
        <v>14672</v>
      </c>
      <c r="P378" s="186">
        <f t="shared" si="34"/>
        <v>44015</v>
      </c>
      <c r="Q378" s="186">
        <f t="shared" si="34"/>
        <v>44017</v>
      </c>
      <c r="R378" s="2"/>
    </row>
    <row r="379" spans="14:18" x14ac:dyDescent="0.2">
      <c r="N379" s="184">
        <f t="shared" si="31"/>
        <v>4</v>
      </c>
      <c r="O379" s="185">
        <f t="shared" si="30"/>
        <v>11004</v>
      </c>
      <c r="P379" s="186">
        <f t="shared" si="34"/>
        <v>44016</v>
      </c>
      <c r="Q379" s="186">
        <f t="shared" si="34"/>
        <v>44018</v>
      </c>
      <c r="R379" s="2"/>
    </row>
    <row r="380" spans="14:18" x14ac:dyDescent="0.2">
      <c r="N380" s="184">
        <f t="shared" si="31"/>
        <v>5</v>
      </c>
      <c r="O380" s="185">
        <f t="shared" si="30"/>
        <v>8803</v>
      </c>
      <c r="P380" s="186">
        <f t="shared" ref="P380:Q395" si="35">P379+1</f>
        <v>44017</v>
      </c>
      <c r="Q380" s="186">
        <f t="shared" si="35"/>
        <v>44019</v>
      </c>
      <c r="R380" s="2"/>
    </row>
    <row r="381" spans="14:18" x14ac:dyDescent="0.2">
      <c r="N381" s="184">
        <f t="shared" si="31"/>
        <v>6</v>
      </c>
      <c r="O381" s="185">
        <f t="shared" si="30"/>
        <v>7336</v>
      </c>
      <c r="P381" s="186">
        <f t="shared" si="35"/>
        <v>44018</v>
      </c>
      <c r="Q381" s="186">
        <f t="shared" si="35"/>
        <v>44020</v>
      </c>
      <c r="R381" s="2"/>
    </row>
    <row r="382" spans="14:18" x14ac:dyDescent="0.2">
      <c r="N382" s="184">
        <f t="shared" si="31"/>
        <v>7</v>
      </c>
      <c r="O382" s="185">
        <f t="shared" si="30"/>
        <v>6288</v>
      </c>
      <c r="P382" s="186">
        <f t="shared" si="35"/>
        <v>44019</v>
      </c>
      <c r="Q382" s="186">
        <f t="shared" si="35"/>
        <v>44021</v>
      </c>
      <c r="R382" s="2"/>
    </row>
    <row r="383" spans="14:18" x14ac:dyDescent="0.2">
      <c r="N383" s="184">
        <f t="shared" si="31"/>
        <v>8</v>
      </c>
      <c r="O383" s="185">
        <f t="shared" si="30"/>
        <v>5503</v>
      </c>
      <c r="P383" s="186">
        <f t="shared" si="35"/>
        <v>44020</v>
      </c>
      <c r="Q383" s="186">
        <f t="shared" si="35"/>
        <v>44022</v>
      </c>
      <c r="R383" s="2"/>
    </row>
    <row r="384" spans="14:18" x14ac:dyDescent="0.2">
      <c r="N384" s="184">
        <f t="shared" si="31"/>
        <v>9</v>
      </c>
      <c r="O384" s="185">
        <f t="shared" si="30"/>
        <v>4891</v>
      </c>
      <c r="P384" s="186">
        <f t="shared" si="35"/>
        <v>44021</v>
      </c>
      <c r="Q384" s="186">
        <f t="shared" si="35"/>
        <v>44023</v>
      </c>
      <c r="R384" s="2"/>
    </row>
    <row r="385" spans="14:18" x14ac:dyDescent="0.2">
      <c r="N385" s="184">
        <f t="shared" si="31"/>
        <v>10</v>
      </c>
      <c r="O385" s="185">
        <f t="shared" si="30"/>
        <v>4402</v>
      </c>
      <c r="P385" s="186">
        <f t="shared" si="35"/>
        <v>44022</v>
      </c>
      <c r="Q385" s="186">
        <f t="shared" si="35"/>
        <v>44024</v>
      </c>
      <c r="R385" s="2"/>
    </row>
    <row r="386" spans="14:18" x14ac:dyDescent="0.2">
      <c r="N386" s="184">
        <f t="shared" si="31"/>
        <v>11</v>
      </c>
      <c r="O386" s="185">
        <f t="shared" si="30"/>
        <v>4002</v>
      </c>
      <c r="P386" s="186">
        <f t="shared" si="35"/>
        <v>44023</v>
      </c>
      <c r="Q386" s="186">
        <f t="shared" si="35"/>
        <v>44025</v>
      </c>
      <c r="R386" s="2"/>
    </row>
    <row r="387" spans="14:18" x14ac:dyDescent="0.2">
      <c r="N387" s="184">
        <f t="shared" si="31"/>
        <v>12</v>
      </c>
      <c r="O387" s="185">
        <f t="shared" si="30"/>
        <v>3669</v>
      </c>
      <c r="P387" s="186">
        <f t="shared" si="35"/>
        <v>44024</v>
      </c>
      <c r="Q387" s="186">
        <f t="shared" si="35"/>
        <v>44026</v>
      </c>
      <c r="R387" s="2"/>
    </row>
    <row r="388" spans="14:18" x14ac:dyDescent="0.2">
      <c r="N388" s="184">
        <f t="shared" si="31"/>
        <v>13</v>
      </c>
      <c r="O388" s="185">
        <f t="shared" si="30"/>
        <v>3387</v>
      </c>
      <c r="P388" s="186">
        <f t="shared" si="35"/>
        <v>44025</v>
      </c>
      <c r="Q388" s="186">
        <f t="shared" si="35"/>
        <v>44027</v>
      </c>
      <c r="R388" s="2"/>
    </row>
    <row r="389" spans="14:18" x14ac:dyDescent="0.2">
      <c r="N389" s="184">
        <f t="shared" si="31"/>
        <v>14</v>
      </c>
      <c r="O389" s="185">
        <f t="shared" si="30"/>
        <v>3145</v>
      </c>
      <c r="P389" s="186">
        <f t="shared" si="35"/>
        <v>44026</v>
      </c>
      <c r="Q389" s="186">
        <f t="shared" si="35"/>
        <v>44028</v>
      </c>
      <c r="R389" s="2"/>
    </row>
    <row r="390" spans="14:18" x14ac:dyDescent="0.2">
      <c r="N390" s="184">
        <f t="shared" si="31"/>
        <v>15</v>
      </c>
      <c r="O390" s="185">
        <f t="shared" si="30"/>
        <v>2935</v>
      </c>
      <c r="P390" s="186">
        <f t="shared" si="35"/>
        <v>44027</v>
      </c>
      <c r="Q390" s="186">
        <f t="shared" si="35"/>
        <v>44029</v>
      </c>
      <c r="R390" s="2"/>
    </row>
    <row r="391" spans="14:18" x14ac:dyDescent="0.2">
      <c r="N391" s="184">
        <f t="shared" si="31"/>
        <v>16</v>
      </c>
      <c r="O391" s="185">
        <f t="shared" si="30"/>
        <v>2752</v>
      </c>
      <c r="P391" s="186">
        <f t="shared" si="35"/>
        <v>44028</v>
      </c>
      <c r="Q391" s="186">
        <f t="shared" si="35"/>
        <v>44030</v>
      </c>
      <c r="R391" s="2"/>
    </row>
    <row r="392" spans="14:18" x14ac:dyDescent="0.2">
      <c r="N392" s="184">
        <f t="shared" si="31"/>
        <v>17</v>
      </c>
      <c r="O392" s="185">
        <f t="shared" si="30"/>
        <v>2590</v>
      </c>
      <c r="P392" s="186">
        <f t="shared" si="35"/>
        <v>44029</v>
      </c>
      <c r="Q392" s="186">
        <f t="shared" si="35"/>
        <v>44031</v>
      </c>
      <c r="R392" s="2"/>
    </row>
    <row r="393" spans="14:18" x14ac:dyDescent="0.2">
      <c r="N393" s="184">
        <f t="shared" si="31"/>
        <v>18</v>
      </c>
      <c r="O393" s="185">
        <f t="shared" si="30"/>
        <v>2446</v>
      </c>
      <c r="P393" s="186">
        <f t="shared" si="35"/>
        <v>44030</v>
      </c>
      <c r="Q393" s="186">
        <f t="shared" si="35"/>
        <v>44032</v>
      </c>
      <c r="R393" s="2"/>
    </row>
    <row r="394" spans="14:18" x14ac:dyDescent="0.2">
      <c r="N394" s="184">
        <f t="shared" si="31"/>
        <v>19</v>
      </c>
      <c r="O394" s="185">
        <f t="shared" ref="O394:O457" si="36">ROUND(P394/N394,0)</f>
        <v>2317</v>
      </c>
      <c r="P394" s="186">
        <f t="shared" si="35"/>
        <v>44031</v>
      </c>
      <c r="Q394" s="186">
        <f t="shared" si="35"/>
        <v>44033</v>
      </c>
      <c r="R394" s="2"/>
    </row>
    <row r="395" spans="14:18" x14ac:dyDescent="0.2">
      <c r="N395" s="184">
        <f t="shared" ref="N395:N458" si="37">DAY(P395)</f>
        <v>20</v>
      </c>
      <c r="O395" s="185">
        <f t="shared" si="36"/>
        <v>2202</v>
      </c>
      <c r="P395" s="186">
        <f t="shared" si="35"/>
        <v>44032</v>
      </c>
      <c r="Q395" s="186">
        <f t="shared" si="35"/>
        <v>44034</v>
      </c>
      <c r="R395" s="2"/>
    </row>
    <row r="396" spans="14:18" x14ac:dyDescent="0.2">
      <c r="N396" s="184">
        <f t="shared" si="37"/>
        <v>21</v>
      </c>
      <c r="O396" s="185">
        <f t="shared" si="36"/>
        <v>2097</v>
      </c>
      <c r="P396" s="186">
        <f t="shared" ref="P396:Q411" si="38">P395+1</f>
        <v>44033</v>
      </c>
      <c r="Q396" s="186">
        <f t="shared" si="38"/>
        <v>44035</v>
      </c>
      <c r="R396" s="2"/>
    </row>
    <row r="397" spans="14:18" x14ac:dyDescent="0.2">
      <c r="N397" s="184">
        <f t="shared" si="37"/>
        <v>22</v>
      </c>
      <c r="O397" s="185">
        <f t="shared" si="36"/>
        <v>2002</v>
      </c>
      <c r="P397" s="186">
        <f t="shared" si="38"/>
        <v>44034</v>
      </c>
      <c r="Q397" s="186">
        <f t="shared" si="38"/>
        <v>44036</v>
      </c>
      <c r="R397" s="2"/>
    </row>
    <row r="398" spans="14:18" x14ac:dyDescent="0.2">
      <c r="N398" s="184">
        <f t="shared" si="37"/>
        <v>23</v>
      </c>
      <c r="O398" s="185">
        <f t="shared" si="36"/>
        <v>1915</v>
      </c>
      <c r="P398" s="186">
        <f t="shared" si="38"/>
        <v>44035</v>
      </c>
      <c r="Q398" s="186">
        <f t="shared" si="38"/>
        <v>44037</v>
      </c>
      <c r="R398" s="2"/>
    </row>
    <row r="399" spans="14:18" x14ac:dyDescent="0.2">
      <c r="N399" s="184">
        <f t="shared" si="37"/>
        <v>24</v>
      </c>
      <c r="O399" s="185">
        <f t="shared" si="36"/>
        <v>1835</v>
      </c>
      <c r="P399" s="186">
        <f t="shared" si="38"/>
        <v>44036</v>
      </c>
      <c r="Q399" s="186">
        <f t="shared" si="38"/>
        <v>44038</v>
      </c>
      <c r="R399" s="2"/>
    </row>
    <row r="400" spans="14:18" x14ac:dyDescent="0.2">
      <c r="N400" s="184">
        <f t="shared" si="37"/>
        <v>25</v>
      </c>
      <c r="O400" s="185">
        <f t="shared" si="36"/>
        <v>1761</v>
      </c>
      <c r="P400" s="186">
        <f t="shared" si="38"/>
        <v>44037</v>
      </c>
      <c r="Q400" s="186">
        <f t="shared" si="38"/>
        <v>44039</v>
      </c>
      <c r="R400" s="2"/>
    </row>
    <row r="401" spans="14:18" x14ac:dyDescent="0.2">
      <c r="N401" s="184">
        <f t="shared" si="37"/>
        <v>26</v>
      </c>
      <c r="O401" s="185">
        <f t="shared" si="36"/>
        <v>1694</v>
      </c>
      <c r="P401" s="186">
        <f t="shared" si="38"/>
        <v>44038</v>
      </c>
      <c r="Q401" s="186">
        <f t="shared" si="38"/>
        <v>44040</v>
      </c>
      <c r="R401" s="2"/>
    </row>
    <row r="402" spans="14:18" x14ac:dyDescent="0.2">
      <c r="N402" s="184">
        <f t="shared" si="37"/>
        <v>27</v>
      </c>
      <c r="O402" s="185">
        <f t="shared" si="36"/>
        <v>1631</v>
      </c>
      <c r="P402" s="186">
        <f t="shared" si="38"/>
        <v>44039</v>
      </c>
      <c r="Q402" s="186">
        <f t="shared" si="38"/>
        <v>44041</v>
      </c>
      <c r="R402" s="2"/>
    </row>
    <row r="403" spans="14:18" x14ac:dyDescent="0.2">
      <c r="N403" s="184">
        <f t="shared" si="37"/>
        <v>28</v>
      </c>
      <c r="O403" s="185">
        <f t="shared" si="36"/>
        <v>1573</v>
      </c>
      <c r="P403" s="186">
        <f t="shared" si="38"/>
        <v>44040</v>
      </c>
      <c r="Q403" s="186">
        <f t="shared" si="38"/>
        <v>44042</v>
      </c>
      <c r="R403" s="2"/>
    </row>
    <row r="404" spans="14:18" x14ac:dyDescent="0.2">
      <c r="N404" s="184">
        <f t="shared" si="37"/>
        <v>29</v>
      </c>
      <c r="O404" s="185">
        <f t="shared" si="36"/>
        <v>1519</v>
      </c>
      <c r="P404" s="186">
        <f t="shared" si="38"/>
        <v>44041</v>
      </c>
      <c r="Q404" s="186">
        <f t="shared" si="38"/>
        <v>44043</v>
      </c>
      <c r="R404" s="2"/>
    </row>
    <row r="405" spans="14:18" x14ac:dyDescent="0.2">
      <c r="N405" s="184">
        <f t="shared" si="37"/>
        <v>30</v>
      </c>
      <c r="O405" s="185">
        <f t="shared" si="36"/>
        <v>1468</v>
      </c>
      <c r="P405" s="186">
        <f t="shared" si="38"/>
        <v>44042</v>
      </c>
      <c r="Q405" s="186">
        <f t="shared" si="38"/>
        <v>44044</v>
      </c>
      <c r="R405" s="2"/>
    </row>
    <row r="406" spans="14:18" x14ac:dyDescent="0.2">
      <c r="N406" s="184">
        <f t="shared" si="37"/>
        <v>31</v>
      </c>
      <c r="O406" s="185">
        <f t="shared" si="36"/>
        <v>1421</v>
      </c>
      <c r="P406" s="186">
        <f t="shared" si="38"/>
        <v>44043</v>
      </c>
      <c r="Q406" s="186">
        <f t="shared" si="38"/>
        <v>44045</v>
      </c>
      <c r="R406" s="2"/>
    </row>
    <row r="407" spans="14:18" x14ac:dyDescent="0.2">
      <c r="N407" s="184">
        <f t="shared" si="37"/>
        <v>1</v>
      </c>
      <c r="O407" s="185">
        <f t="shared" si="36"/>
        <v>44044</v>
      </c>
      <c r="P407" s="186">
        <f t="shared" si="38"/>
        <v>44044</v>
      </c>
      <c r="Q407" s="186">
        <f t="shared" si="38"/>
        <v>44046</v>
      </c>
      <c r="R407" s="2"/>
    </row>
    <row r="408" spans="14:18" x14ac:dyDescent="0.2">
      <c r="N408" s="184">
        <f t="shared" si="37"/>
        <v>2</v>
      </c>
      <c r="O408" s="185">
        <f t="shared" si="36"/>
        <v>22023</v>
      </c>
      <c r="P408" s="186">
        <f t="shared" si="38"/>
        <v>44045</v>
      </c>
      <c r="Q408" s="186">
        <f t="shared" si="38"/>
        <v>44047</v>
      </c>
      <c r="R408" s="2"/>
    </row>
    <row r="409" spans="14:18" x14ac:dyDescent="0.2">
      <c r="N409" s="184">
        <f t="shared" si="37"/>
        <v>3</v>
      </c>
      <c r="O409" s="185">
        <f t="shared" si="36"/>
        <v>14682</v>
      </c>
      <c r="P409" s="186">
        <f t="shared" si="38"/>
        <v>44046</v>
      </c>
      <c r="Q409" s="186">
        <f t="shared" si="38"/>
        <v>44048</v>
      </c>
      <c r="R409" s="2"/>
    </row>
    <row r="410" spans="14:18" x14ac:dyDescent="0.2">
      <c r="N410" s="184">
        <f t="shared" si="37"/>
        <v>4</v>
      </c>
      <c r="O410" s="185">
        <f t="shared" si="36"/>
        <v>11012</v>
      </c>
      <c r="P410" s="186">
        <f t="shared" si="38"/>
        <v>44047</v>
      </c>
      <c r="Q410" s="186">
        <f t="shared" si="38"/>
        <v>44049</v>
      </c>
      <c r="R410" s="2"/>
    </row>
    <row r="411" spans="14:18" x14ac:dyDescent="0.2">
      <c r="N411" s="184">
        <f t="shared" si="37"/>
        <v>5</v>
      </c>
      <c r="O411" s="185">
        <f t="shared" si="36"/>
        <v>8810</v>
      </c>
      <c r="P411" s="186">
        <f t="shared" si="38"/>
        <v>44048</v>
      </c>
      <c r="Q411" s="186">
        <f t="shared" si="38"/>
        <v>44050</v>
      </c>
      <c r="R411" s="2"/>
    </row>
    <row r="412" spans="14:18" x14ac:dyDescent="0.2">
      <c r="N412" s="184">
        <f t="shared" si="37"/>
        <v>6</v>
      </c>
      <c r="O412" s="185">
        <f t="shared" si="36"/>
        <v>7342</v>
      </c>
      <c r="P412" s="186">
        <f t="shared" ref="P412:Q427" si="39">P411+1</f>
        <v>44049</v>
      </c>
      <c r="Q412" s="186">
        <f t="shared" si="39"/>
        <v>44051</v>
      </c>
      <c r="R412" s="2"/>
    </row>
    <row r="413" spans="14:18" x14ac:dyDescent="0.2">
      <c r="N413" s="184">
        <f t="shared" si="37"/>
        <v>7</v>
      </c>
      <c r="O413" s="185">
        <f t="shared" si="36"/>
        <v>6293</v>
      </c>
      <c r="P413" s="186">
        <f t="shared" si="39"/>
        <v>44050</v>
      </c>
      <c r="Q413" s="186">
        <f t="shared" si="39"/>
        <v>44052</v>
      </c>
      <c r="R413" s="2"/>
    </row>
    <row r="414" spans="14:18" x14ac:dyDescent="0.2">
      <c r="N414" s="184">
        <f t="shared" si="37"/>
        <v>8</v>
      </c>
      <c r="O414" s="185">
        <f t="shared" si="36"/>
        <v>5506</v>
      </c>
      <c r="P414" s="186">
        <f t="shared" si="39"/>
        <v>44051</v>
      </c>
      <c r="Q414" s="186">
        <f t="shared" si="39"/>
        <v>44053</v>
      </c>
      <c r="R414" s="2"/>
    </row>
    <row r="415" spans="14:18" x14ac:dyDescent="0.2">
      <c r="N415" s="184">
        <f t="shared" si="37"/>
        <v>9</v>
      </c>
      <c r="O415" s="185">
        <f t="shared" si="36"/>
        <v>4895</v>
      </c>
      <c r="P415" s="186">
        <f t="shared" si="39"/>
        <v>44052</v>
      </c>
      <c r="Q415" s="186">
        <f t="shared" si="39"/>
        <v>44054</v>
      </c>
      <c r="R415" s="2"/>
    </row>
    <row r="416" spans="14:18" x14ac:dyDescent="0.2">
      <c r="N416" s="184">
        <f t="shared" si="37"/>
        <v>10</v>
      </c>
      <c r="O416" s="185">
        <f t="shared" si="36"/>
        <v>4405</v>
      </c>
      <c r="P416" s="186">
        <f t="shared" si="39"/>
        <v>44053</v>
      </c>
      <c r="Q416" s="186">
        <f t="shared" si="39"/>
        <v>44055</v>
      </c>
      <c r="R416" s="2"/>
    </row>
    <row r="417" spans="14:18" x14ac:dyDescent="0.2">
      <c r="N417" s="184">
        <f t="shared" si="37"/>
        <v>11</v>
      </c>
      <c r="O417" s="185">
        <f t="shared" si="36"/>
        <v>4005</v>
      </c>
      <c r="P417" s="186">
        <f t="shared" si="39"/>
        <v>44054</v>
      </c>
      <c r="Q417" s="186">
        <f t="shared" si="39"/>
        <v>44056</v>
      </c>
      <c r="R417" s="2"/>
    </row>
    <row r="418" spans="14:18" x14ac:dyDescent="0.2">
      <c r="N418" s="184">
        <f t="shared" si="37"/>
        <v>12</v>
      </c>
      <c r="O418" s="185">
        <f t="shared" si="36"/>
        <v>3671</v>
      </c>
      <c r="P418" s="186">
        <f t="shared" si="39"/>
        <v>44055</v>
      </c>
      <c r="Q418" s="186">
        <f t="shared" si="39"/>
        <v>44057</v>
      </c>
      <c r="R418" s="2"/>
    </row>
    <row r="419" spans="14:18" x14ac:dyDescent="0.2">
      <c r="N419" s="184">
        <f t="shared" si="37"/>
        <v>13</v>
      </c>
      <c r="O419" s="185">
        <f t="shared" si="36"/>
        <v>3389</v>
      </c>
      <c r="P419" s="186">
        <f t="shared" si="39"/>
        <v>44056</v>
      </c>
      <c r="Q419" s="186">
        <f t="shared" si="39"/>
        <v>44058</v>
      </c>
      <c r="R419" s="2"/>
    </row>
    <row r="420" spans="14:18" x14ac:dyDescent="0.2">
      <c r="N420" s="184">
        <f t="shared" si="37"/>
        <v>14</v>
      </c>
      <c r="O420" s="185">
        <f t="shared" si="36"/>
        <v>3147</v>
      </c>
      <c r="P420" s="186">
        <f t="shared" si="39"/>
        <v>44057</v>
      </c>
      <c r="Q420" s="186">
        <f t="shared" si="39"/>
        <v>44059</v>
      </c>
      <c r="R420" s="2"/>
    </row>
    <row r="421" spans="14:18" x14ac:dyDescent="0.2">
      <c r="N421" s="184">
        <f t="shared" si="37"/>
        <v>15</v>
      </c>
      <c r="O421" s="185">
        <f t="shared" si="36"/>
        <v>2937</v>
      </c>
      <c r="P421" s="186">
        <f t="shared" si="39"/>
        <v>44058</v>
      </c>
      <c r="Q421" s="186">
        <f t="shared" si="39"/>
        <v>44060</v>
      </c>
      <c r="R421" s="2"/>
    </row>
    <row r="422" spans="14:18" x14ac:dyDescent="0.2">
      <c r="N422" s="184">
        <f t="shared" si="37"/>
        <v>16</v>
      </c>
      <c r="O422" s="185">
        <f t="shared" si="36"/>
        <v>2754</v>
      </c>
      <c r="P422" s="186">
        <f t="shared" si="39"/>
        <v>44059</v>
      </c>
      <c r="Q422" s="186">
        <f t="shared" si="39"/>
        <v>44061</v>
      </c>
      <c r="R422" s="2"/>
    </row>
    <row r="423" spans="14:18" x14ac:dyDescent="0.2">
      <c r="N423" s="184">
        <f t="shared" si="37"/>
        <v>17</v>
      </c>
      <c r="O423" s="185">
        <f t="shared" si="36"/>
        <v>2592</v>
      </c>
      <c r="P423" s="186">
        <f t="shared" si="39"/>
        <v>44060</v>
      </c>
      <c r="Q423" s="186">
        <f t="shared" si="39"/>
        <v>44062</v>
      </c>
      <c r="R423" s="2"/>
    </row>
    <row r="424" spans="14:18" x14ac:dyDescent="0.2">
      <c r="N424" s="184">
        <f t="shared" si="37"/>
        <v>18</v>
      </c>
      <c r="O424" s="185">
        <f t="shared" si="36"/>
        <v>2448</v>
      </c>
      <c r="P424" s="186">
        <f t="shared" si="39"/>
        <v>44061</v>
      </c>
      <c r="Q424" s="186">
        <f t="shared" si="39"/>
        <v>44063</v>
      </c>
      <c r="R424" s="2"/>
    </row>
    <row r="425" spans="14:18" x14ac:dyDescent="0.2">
      <c r="N425" s="184">
        <f t="shared" si="37"/>
        <v>19</v>
      </c>
      <c r="O425" s="185">
        <f t="shared" si="36"/>
        <v>2319</v>
      </c>
      <c r="P425" s="186">
        <f t="shared" si="39"/>
        <v>44062</v>
      </c>
      <c r="Q425" s="186">
        <f t="shared" si="39"/>
        <v>44064</v>
      </c>
      <c r="R425" s="2"/>
    </row>
    <row r="426" spans="14:18" x14ac:dyDescent="0.2">
      <c r="N426" s="184">
        <f t="shared" si="37"/>
        <v>20</v>
      </c>
      <c r="O426" s="185">
        <f t="shared" si="36"/>
        <v>2203</v>
      </c>
      <c r="P426" s="186">
        <f t="shared" si="39"/>
        <v>44063</v>
      </c>
      <c r="Q426" s="186">
        <f t="shared" si="39"/>
        <v>44065</v>
      </c>
      <c r="R426" s="2"/>
    </row>
    <row r="427" spans="14:18" x14ac:dyDescent="0.2">
      <c r="N427" s="184">
        <f t="shared" si="37"/>
        <v>21</v>
      </c>
      <c r="O427" s="185">
        <f t="shared" si="36"/>
        <v>2098</v>
      </c>
      <c r="P427" s="186">
        <f t="shared" si="39"/>
        <v>44064</v>
      </c>
      <c r="Q427" s="186">
        <f t="shared" si="39"/>
        <v>44066</v>
      </c>
      <c r="R427" s="2"/>
    </row>
    <row r="428" spans="14:18" x14ac:dyDescent="0.2">
      <c r="N428" s="184">
        <f t="shared" si="37"/>
        <v>22</v>
      </c>
      <c r="O428" s="185">
        <f t="shared" si="36"/>
        <v>2003</v>
      </c>
      <c r="P428" s="186">
        <f t="shared" ref="P428:Q443" si="40">P427+1</f>
        <v>44065</v>
      </c>
      <c r="Q428" s="186">
        <f t="shared" si="40"/>
        <v>44067</v>
      </c>
      <c r="R428" s="2"/>
    </row>
    <row r="429" spans="14:18" x14ac:dyDescent="0.2">
      <c r="N429" s="184">
        <f t="shared" si="37"/>
        <v>23</v>
      </c>
      <c r="O429" s="185">
        <f t="shared" si="36"/>
        <v>1916</v>
      </c>
      <c r="P429" s="186">
        <f t="shared" si="40"/>
        <v>44066</v>
      </c>
      <c r="Q429" s="186">
        <f t="shared" si="40"/>
        <v>44068</v>
      </c>
      <c r="R429" s="2"/>
    </row>
    <row r="430" spans="14:18" x14ac:dyDescent="0.2">
      <c r="N430" s="184">
        <f t="shared" si="37"/>
        <v>24</v>
      </c>
      <c r="O430" s="185">
        <f t="shared" si="36"/>
        <v>1836</v>
      </c>
      <c r="P430" s="186">
        <f t="shared" si="40"/>
        <v>44067</v>
      </c>
      <c r="Q430" s="186">
        <f t="shared" si="40"/>
        <v>44069</v>
      </c>
      <c r="R430" s="2"/>
    </row>
    <row r="431" spans="14:18" x14ac:dyDescent="0.2">
      <c r="N431" s="184">
        <f t="shared" si="37"/>
        <v>25</v>
      </c>
      <c r="O431" s="185">
        <f t="shared" si="36"/>
        <v>1763</v>
      </c>
      <c r="P431" s="186">
        <f t="shared" si="40"/>
        <v>44068</v>
      </c>
      <c r="Q431" s="186">
        <f t="shared" si="40"/>
        <v>44070</v>
      </c>
      <c r="R431" s="2"/>
    </row>
    <row r="432" spans="14:18" x14ac:dyDescent="0.2">
      <c r="N432" s="184">
        <f t="shared" si="37"/>
        <v>26</v>
      </c>
      <c r="O432" s="185">
        <f t="shared" si="36"/>
        <v>1695</v>
      </c>
      <c r="P432" s="186">
        <f t="shared" si="40"/>
        <v>44069</v>
      </c>
      <c r="Q432" s="186">
        <f t="shared" si="40"/>
        <v>44071</v>
      </c>
      <c r="R432" s="2"/>
    </row>
    <row r="433" spans="14:18" x14ac:dyDescent="0.2">
      <c r="N433" s="184">
        <f t="shared" si="37"/>
        <v>27</v>
      </c>
      <c r="O433" s="185">
        <f t="shared" si="36"/>
        <v>1632</v>
      </c>
      <c r="P433" s="186">
        <f t="shared" si="40"/>
        <v>44070</v>
      </c>
      <c r="Q433" s="186">
        <f t="shared" si="40"/>
        <v>44072</v>
      </c>
      <c r="R433" s="2"/>
    </row>
    <row r="434" spans="14:18" x14ac:dyDescent="0.2">
      <c r="N434" s="184">
        <f t="shared" si="37"/>
        <v>28</v>
      </c>
      <c r="O434" s="185">
        <f t="shared" si="36"/>
        <v>1574</v>
      </c>
      <c r="P434" s="186">
        <f t="shared" si="40"/>
        <v>44071</v>
      </c>
      <c r="Q434" s="186">
        <f t="shared" si="40"/>
        <v>44073</v>
      </c>
      <c r="R434" s="2"/>
    </row>
    <row r="435" spans="14:18" x14ac:dyDescent="0.2">
      <c r="N435" s="184">
        <f t="shared" si="37"/>
        <v>29</v>
      </c>
      <c r="O435" s="185">
        <f t="shared" si="36"/>
        <v>1520</v>
      </c>
      <c r="P435" s="186">
        <f t="shared" si="40"/>
        <v>44072</v>
      </c>
      <c r="Q435" s="186">
        <f t="shared" si="40"/>
        <v>44074</v>
      </c>
      <c r="R435" s="2"/>
    </row>
    <row r="436" spans="14:18" x14ac:dyDescent="0.2">
      <c r="N436" s="184">
        <f t="shared" si="37"/>
        <v>30</v>
      </c>
      <c r="O436" s="185">
        <f t="shared" si="36"/>
        <v>1469</v>
      </c>
      <c r="P436" s="186">
        <f t="shared" si="40"/>
        <v>44073</v>
      </c>
      <c r="Q436" s="186">
        <f t="shared" si="40"/>
        <v>44075</v>
      </c>
      <c r="R436" s="2"/>
    </row>
    <row r="437" spans="14:18" x14ac:dyDescent="0.2">
      <c r="N437" s="184">
        <f t="shared" si="37"/>
        <v>31</v>
      </c>
      <c r="O437" s="185">
        <f t="shared" si="36"/>
        <v>1422</v>
      </c>
      <c r="P437" s="186">
        <f t="shared" si="40"/>
        <v>44074</v>
      </c>
      <c r="Q437" s="186">
        <f t="shared" si="40"/>
        <v>44076</v>
      </c>
      <c r="R437" s="2"/>
    </row>
    <row r="438" spans="14:18" x14ac:dyDescent="0.2">
      <c r="N438" s="184">
        <f t="shared" si="37"/>
        <v>1</v>
      </c>
      <c r="O438" s="185">
        <f t="shared" si="36"/>
        <v>44075</v>
      </c>
      <c r="P438" s="186">
        <f t="shared" si="40"/>
        <v>44075</v>
      </c>
      <c r="Q438" s="186">
        <f t="shared" si="40"/>
        <v>44077</v>
      </c>
      <c r="R438" s="2"/>
    </row>
    <row r="439" spans="14:18" x14ac:dyDescent="0.2">
      <c r="N439" s="184">
        <f t="shared" si="37"/>
        <v>2</v>
      </c>
      <c r="O439" s="185">
        <f t="shared" si="36"/>
        <v>22038</v>
      </c>
      <c r="P439" s="186">
        <f t="shared" si="40"/>
        <v>44076</v>
      </c>
      <c r="Q439" s="186">
        <f t="shared" si="40"/>
        <v>44078</v>
      </c>
      <c r="R439" s="2"/>
    </row>
    <row r="440" spans="14:18" x14ac:dyDescent="0.2">
      <c r="N440" s="184">
        <f t="shared" si="37"/>
        <v>3</v>
      </c>
      <c r="O440" s="185">
        <f t="shared" si="36"/>
        <v>14692</v>
      </c>
      <c r="P440" s="186">
        <f t="shared" si="40"/>
        <v>44077</v>
      </c>
      <c r="Q440" s="186">
        <f t="shared" si="40"/>
        <v>44079</v>
      </c>
      <c r="R440" s="2"/>
    </row>
    <row r="441" spans="14:18" x14ac:dyDescent="0.2">
      <c r="N441" s="184">
        <f t="shared" si="37"/>
        <v>4</v>
      </c>
      <c r="O441" s="185">
        <f t="shared" si="36"/>
        <v>11020</v>
      </c>
      <c r="P441" s="186">
        <f t="shared" si="40"/>
        <v>44078</v>
      </c>
      <c r="Q441" s="186">
        <f t="shared" si="40"/>
        <v>44080</v>
      </c>
      <c r="R441" s="2"/>
    </row>
    <row r="442" spans="14:18" x14ac:dyDescent="0.2">
      <c r="N442" s="184">
        <f t="shared" si="37"/>
        <v>5</v>
      </c>
      <c r="O442" s="185">
        <f t="shared" si="36"/>
        <v>8816</v>
      </c>
      <c r="P442" s="186">
        <f t="shared" si="40"/>
        <v>44079</v>
      </c>
      <c r="Q442" s="186">
        <f t="shared" si="40"/>
        <v>44081</v>
      </c>
      <c r="R442" s="2"/>
    </row>
    <row r="443" spans="14:18" x14ac:dyDescent="0.2">
      <c r="N443" s="184">
        <f t="shared" si="37"/>
        <v>6</v>
      </c>
      <c r="O443" s="185">
        <f t="shared" si="36"/>
        <v>7347</v>
      </c>
      <c r="P443" s="186">
        <f t="shared" si="40"/>
        <v>44080</v>
      </c>
      <c r="Q443" s="186">
        <f t="shared" si="40"/>
        <v>44082</v>
      </c>
      <c r="R443" s="2"/>
    </row>
    <row r="444" spans="14:18" x14ac:dyDescent="0.2">
      <c r="N444" s="184">
        <f t="shared" si="37"/>
        <v>7</v>
      </c>
      <c r="O444" s="185">
        <f t="shared" si="36"/>
        <v>6297</v>
      </c>
      <c r="P444" s="186">
        <f t="shared" ref="P444:Q459" si="41">P443+1</f>
        <v>44081</v>
      </c>
      <c r="Q444" s="186">
        <f t="shared" si="41"/>
        <v>44083</v>
      </c>
      <c r="R444" s="2"/>
    </row>
    <row r="445" spans="14:18" x14ac:dyDescent="0.2">
      <c r="N445" s="184">
        <f t="shared" si="37"/>
        <v>8</v>
      </c>
      <c r="O445" s="185">
        <f t="shared" si="36"/>
        <v>5510</v>
      </c>
      <c r="P445" s="186">
        <f t="shared" si="41"/>
        <v>44082</v>
      </c>
      <c r="Q445" s="186">
        <f t="shared" si="41"/>
        <v>44084</v>
      </c>
      <c r="R445" s="2"/>
    </row>
    <row r="446" spans="14:18" x14ac:dyDescent="0.2">
      <c r="N446" s="184">
        <f t="shared" si="37"/>
        <v>9</v>
      </c>
      <c r="O446" s="185">
        <f t="shared" si="36"/>
        <v>4898</v>
      </c>
      <c r="P446" s="186">
        <f t="shared" si="41"/>
        <v>44083</v>
      </c>
      <c r="Q446" s="186">
        <f t="shared" si="41"/>
        <v>44085</v>
      </c>
      <c r="R446" s="2"/>
    </row>
    <row r="447" spans="14:18" x14ac:dyDescent="0.2">
      <c r="N447" s="184">
        <f t="shared" si="37"/>
        <v>10</v>
      </c>
      <c r="O447" s="185">
        <f t="shared" si="36"/>
        <v>4408</v>
      </c>
      <c r="P447" s="186">
        <f t="shared" si="41"/>
        <v>44084</v>
      </c>
      <c r="Q447" s="186">
        <f t="shared" si="41"/>
        <v>44086</v>
      </c>
      <c r="R447" s="2"/>
    </row>
    <row r="448" spans="14:18" x14ac:dyDescent="0.2">
      <c r="N448" s="184">
        <f t="shared" si="37"/>
        <v>11</v>
      </c>
      <c r="O448" s="185">
        <f t="shared" si="36"/>
        <v>4008</v>
      </c>
      <c r="P448" s="186">
        <f t="shared" si="41"/>
        <v>44085</v>
      </c>
      <c r="Q448" s="186">
        <f t="shared" si="41"/>
        <v>44087</v>
      </c>
      <c r="R448" s="2"/>
    </row>
    <row r="449" spans="14:18" x14ac:dyDescent="0.2">
      <c r="N449" s="184">
        <f t="shared" si="37"/>
        <v>12</v>
      </c>
      <c r="O449" s="185">
        <f t="shared" si="36"/>
        <v>3674</v>
      </c>
      <c r="P449" s="186">
        <f t="shared" si="41"/>
        <v>44086</v>
      </c>
      <c r="Q449" s="186">
        <f t="shared" si="41"/>
        <v>44088</v>
      </c>
      <c r="R449" s="2"/>
    </row>
    <row r="450" spans="14:18" x14ac:dyDescent="0.2">
      <c r="N450" s="184">
        <f t="shared" si="37"/>
        <v>13</v>
      </c>
      <c r="O450" s="185">
        <f t="shared" si="36"/>
        <v>3391</v>
      </c>
      <c r="P450" s="186">
        <f t="shared" si="41"/>
        <v>44087</v>
      </c>
      <c r="Q450" s="186">
        <f t="shared" si="41"/>
        <v>44089</v>
      </c>
      <c r="R450" s="2"/>
    </row>
    <row r="451" spans="14:18" x14ac:dyDescent="0.2">
      <c r="N451" s="184">
        <f t="shared" si="37"/>
        <v>14</v>
      </c>
      <c r="O451" s="185">
        <f t="shared" si="36"/>
        <v>3149</v>
      </c>
      <c r="P451" s="186">
        <f t="shared" si="41"/>
        <v>44088</v>
      </c>
      <c r="Q451" s="186">
        <f t="shared" si="41"/>
        <v>44090</v>
      </c>
      <c r="R451" s="2"/>
    </row>
    <row r="452" spans="14:18" x14ac:dyDescent="0.2">
      <c r="N452" s="184">
        <f t="shared" si="37"/>
        <v>15</v>
      </c>
      <c r="O452" s="185">
        <f t="shared" si="36"/>
        <v>2939</v>
      </c>
      <c r="P452" s="186">
        <f t="shared" si="41"/>
        <v>44089</v>
      </c>
      <c r="Q452" s="186">
        <f t="shared" si="41"/>
        <v>44091</v>
      </c>
      <c r="R452" s="2"/>
    </row>
    <row r="453" spans="14:18" x14ac:dyDescent="0.2">
      <c r="N453" s="184">
        <f t="shared" si="37"/>
        <v>16</v>
      </c>
      <c r="O453" s="185">
        <f t="shared" si="36"/>
        <v>2756</v>
      </c>
      <c r="P453" s="186">
        <f t="shared" si="41"/>
        <v>44090</v>
      </c>
      <c r="Q453" s="186">
        <f t="shared" si="41"/>
        <v>44092</v>
      </c>
      <c r="R453" s="2"/>
    </row>
    <row r="454" spans="14:18" x14ac:dyDescent="0.2">
      <c r="N454" s="184">
        <f t="shared" si="37"/>
        <v>17</v>
      </c>
      <c r="O454" s="185">
        <f t="shared" si="36"/>
        <v>2594</v>
      </c>
      <c r="P454" s="186">
        <f t="shared" si="41"/>
        <v>44091</v>
      </c>
      <c r="Q454" s="186">
        <f t="shared" si="41"/>
        <v>44093</v>
      </c>
      <c r="R454" s="2"/>
    </row>
    <row r="455" spans="14:18" x14ac:dyDescent="0.2">
      <c r="N455" s="184">
        <f t="shared" si="37"/>
        <v>18</v>
      </c>
      <c r="O455" s="185">
        <f t="shared" si="36"/>
        <v>2450</v>
      </c>
      <c r="P455" s="186">
        <f t="shared" si="41"/>
        <v>44092</v>
      </c>
      <c r="Q455" s="186">
        <f t="shared" si="41"/>
        <v>44094</v>
      </c>
      <c r="R455" s="2"/>
    </row>
    <row r="456" spans="14:18" x14ac:dyDescent="0.2">
      <c r="N456" s="184">
        <f t="shared" si="37"/>
        <v>19</v>
      </c>
      <c r="O456" s="185">
        <f t="shared" si="36"/>
        <v>2321</v>
      </c>
      <c r="P456" s="186">
        <f t="shared" si="41"/>
        <v>44093</v>
      </c>
      <c r="Q456" s="186">
        <f t="shared" si="41"/>
        <v>44095</v>
      </c>
      <c r="R456" s="2"/>
    </row>
    <row r="457" spans="14:18" x14ac:dyDescent="0.2">
      <c r="N457" s="184">
        <f t="shared" si="37"/>
        <v>20</v>
      </c>
      <c r="O457" s="185">
        <f t="shared" si="36"/>
        <v>2205</v>
      </c>
      <c r="P457" s="186">
        <f t="shared" si="41"/>
        <v>44094</v>
      </c>
      <c r="Q457" s="186">
        <f t="shared" si="41"/>
        <v>44096</v>
      </c>
      <c r="R457" s="2"/>
    </row>
    <row r="458" spans="14:18" x14ac:dyDescent="0.2">
      <c r="N458" s="184">
        <f t="shared" si="37"/>
        <v>21</v>
      </c>
      <c r="O458" s="185">
        <f t="shared" ref="O458:O521" si="42">ROUND(P458/N458,0)</f>
        <v>2100</v>
      </c>
      <c r="P458" s="186">
        <f t="shared" si="41"/>
        <v>44095</v>
      </c>
      <c r="Q458" s="186">
        <f t="shared" si="41"/>
        <v>44097</v>
      </c>
      <c r="R458" s="2"/>
    </row>
    <row r="459" spans="14:18" x14ac:dyDescent="0.2">
      <c r="N459" s="184">
        <f t="shared" ref="N459:N522" si="43">DAY(P459)</f>
        <v>22</v>
      </c>
      <c r="O459" s="185">
        <f t="shared" si="42"/>
        <v>2004</v>
      </c>
      <c r="P459" s="186">
        <f t="shared" si="41"/>
        <v>44096</v>
      </c>
      <c r="Q459" s="186">
        <f t="shared" si="41"/>
        <v>44098</v>
      </c>
      <c r="R459" s="2"/>
    </row>
    <row r="460" spans="14:18" x14ac:dyDescent="0.2">
      <c r="N460" s="184">
        <f t="shared" si="43"/>
        <v>23</v>
      </c>
      <c r="O460" s="185">
        <f t="shared" si="42"/>
        <v>1917</v>
      </c>
      <c r="P460" s="186">
        <f t="shared" ref="P460:Q475" si="44">P459+1</f>
        <v>44097</v>
      </c>
      <c r="Q460" s="186">
        <f t="shared" si="44"/>
        <v>44099</v>
      </c>
      <c r="R460" s="2"/>
    </row>
    <row r="461" spans="14:18" x14ac:dyDescent="0.2">
      <c r="N461" s="184">
        <f t="shared" si="43"/>
        <v>24</v>
      </c>
      <c r="O461" s="185">
        <f t="shared" si="42"/>
        <v>1837</v>
      </c>
      <c r="P461" s="186">
        <f t="shared" si="44"/>
        <v>44098</v>
      </c>
      <c r="Q461" s="186">
        <f t="shared" si="44"/>
        <v>44100</v>
      </c>
      <c r="R461" s="2"/>
    </row>
    <row r="462" spans="14:18" x14ac:dyDescent="0.2">
      <c r="N462" s="184">
        <f t="shared" si="43"/>
        <v>25</v>
      </c>
      <c r="O462" s="185">
        <f t="shared" si="42"/>
        <v>1764</v>
      </c>
      <c r="P462" s="186">
        <f t="shared" si="44"/>
        <v>44099</v>
      </c>
      <c r="Q462" s="186">
        <f t="shared" si="44"/>
        <v>44101</v>
      </c>
      <c r="R462" s="2"/>
    </row>
    <row r="463" spans="14:18" x14ac:dyDescent="0.2">
      <c r="N463" s="184">
        <f t="shared" si="43"/>
        <v>26</v>
      </c>
      <c r="O463" s="185">
        <f t="shared" si="42"/>
        <v>1696</v>
      </c>
      <c r="P463" s="186">
        <f t="shared" si="44"/>
        <v>44100</v>
      </c>
      <c r="Q463" s="186">
        <f t="shared" si="44"/>
        <v>44102</v>
      </c>
      <c r="R463" s="2"/>
    </row>
    <row r="464" spans="14:18" x14ac:dyDescent="0.2">
      <c r="N464" s="184">
        <f t="shared" si="43"/>
        <v>27</v>
      </c>
      <c r="O464" s="185">
        <f t="shared" si="42"/>
        <v>1633</v>
      </c>
      <c r="P464" s="186">
        <f t="shared" si="44"/>
        <v>44101</v>
      </c>
      <c r="Q464" s="186">
        <f t="shared" si="44"/>
        <v>44103</v>
      </c>
      <c r="R464" s="2"/>
    </row>
    <row r="465" spans="14:18" x14ac:dyDescent="0.2">
      <c r="N465" s="184">
        <f t="shared" si="43"/>
        <v>28</v>
      </c>
      <c r="O465" s="185">
        <f t="shared" si="42"/>
        <v>1575</v>
      </c>
      <c r="P465" s="186">
        <f t="shared" si="44"/>
        <v>44102</v>
      </c>
      <c r="Q465" s="186">
        <f t="shared" si="44"/>
        <v>44104</v>
      </c>
      <c r="R465" s="2"/>
    </row>
    <row r="466" spans="14:18" x14ac:dyDescent="0.2">
      <c r="N466" s="184">
        <f t="shared" si="43"/>
        <v>29</v>
      </c>
      <c r="O466" s="185">
        <f t="shared" si="42"/>
        <v>1521</v>
      </c>
      <c r="P466" s="186">
        <f t="shared" si="44"/>
        <v>44103</v>
      </c>
      <c r="Q466" s="186">
        <f t="shared" si="44"/>
        <v>44105</v>
      </c>
      <c r="R466" s="2"/>
    </row>
    <row r="467" spans="14:18" x14ac:dyDescent="0.2">
      <c r="N467" s="184">
        <f t="shared" si="43"/>
        <v>30</v>
      </c>
      <c r="O467" s="185">
        <f t="shared" si="42"/>
        <v>1470</v>
      </c>
      <c r="P467" s="186">
        <f t="shared" si="44"/>
        <v>44104</v>
      </c>
      <c r="Q467" s="186">
        <f t="shared" si="44"/>
        <v>44106</v>
      </c>
      <c r="R467" s="2"/>
    </row>
    <row r="468" spans="14:18" x14ac:dyDescent="0.2">
      <c r="N468" s="184">
        <f t="shared" si="43"/>
        <v>1</v>
      </c>
      <c r="O468" s="185">
        <f t="shared" si="42"/>
        <v>44105</v>
      </c>
      <c r="P468" s="186">
        <f t="shared" si="44"/>
        <v>44105</v>
      </c>
      <c r="Q468" s="186">
        <f t="shared" si="44"/>
        <v>44107</v>
      </c>
      <c r="R468" s="2"/>
    </row>
    <row r="469" spans="14:18" x14ac:dyDescent="0.2">
      <c r="N469" s="184">
        <f t="shared" si="43"/>
        <v>2</v>
      </c>
      <c r="O469" s="185">
        <f t="shared" si="42"/>
        <v>22053</v>
      </c>
      <c r="P469" s="186">
        <f t="shared" si="44"/>
        <v>44106</v>
      </c>
      <c r="Q469" s="186">
        <f t="shared" si="44"/>
        <v>44108</v>
      </c>
      <c r="R469" s="2"/>
    </row>
    <row r="470" spans="14:18" x14ac:dyDescent="0.2">
      <c r="N470" s="184">
        <f t="shared" si="43"/>
        <v>3</v>
      </c>
      <c r="O470" s="185">
        <f t="shared" si="42"/>
        <v>14702</v>
      </c>
      <c r="P470" s="186">
        <f t="shared" si="44"/>
        <v>44107</v>
      </c>
      <c r="Q470" s="186">
        <f t="shared" si="44"/>
        <v>44109</v>
      </c>
      <c r="R470" s="2"/>
    </row>
    <row r="471" spans="14:18" x14ac:dyDescent="0.2">
      <c r="N471" s="184">
        <f t="shared" si="43"/>
        <v>4</v>
      </c>
      <c r="O471" s="185">
        <f t="shared" si="42"/>
        <v>11027</v>
      </c>
      <c r="P471" s="186">
        <f t="shared" si="44"/>
        <v>44108</v>
      </c>
      <c r="Q471" s="186">
        <f t="shared" si="44"/>
        <v>44110</v>
      </c>
      <c r="R471" s="2"/>
    </row>
    <row r="472" spans="14:18" x14ac:dyDescent="0.2">
      <c r="N472" s="184">
        <f t="shared" si="43"/>
        <v>5</v>
      </c>
      <c r="O472" s="185">
        <f t="shared" si="42"/>
        <v>8822</v>
      </c>
      <c r="P472" s="186">
        <f t="shared" si="44"/>
        <v>44109</v>
      </c>
      <c r="Q472" s="186">
        <f t="shared" si="44"/>
        <v>44111</v>
      </c>
      <c r="R472" s="2"/>
    </row>
    <row r="473" spans="14:18" x14ac:dyDescent="0.2">
      <c r="N473" s="184">
        <f t="shared" si="43"/>
        <v>6</v>
      </c>
      <c r="O473" s="185">
        <f t="shared" si="42"/>
        <v>7352</v>
      </c>
      <c r="P473" s="186">
        <f t="shared" si="44"/>
        <v>44110</v>
      </c>
      <c r="Q473" s="186">
        <f t="shared" si="44"/>
        <v>44112</v>
      </c>
      <c r="R473" s="2"/>
    </row>
    <row r="474" spans="14:18" x14ac:dyDescent="0.2">
      <c r="N474" s="184">
        <f t="shared" si="43"/>
        <v>7</v>
      </c>
      <c r="O474" s="185">
        <f t="shared" si="42"/>
        <v>6302</v>
      </c>
      <c r="P474" s="186">
        <f t="shared" si="44"/>
        <v>44111</v>
      </c>
      <c r="Q474" s="186">
        <f t="shared" si="44"/>
        <v>44113</v>
      </c>
      <c r="R474" s="2"/>
    </row>
    <row r="475" spans="14:18" x14ac:dyDescent="0.2">
      <c r="N475" s="184">
        <f t="shared" si="43"/>
        <v>8</v>
      </c>
      <c r="O475" s="185">
        <f t="shared" si="42"/>
        <v>5514</v>
      </c>
      <c r="P475" s="186">
        <f t="shared" si="44"/>
        <v>44112</v>
      </c>
      <c r="Q475" s="186">
        <f t="shared" si="44"/>
        <v>44114</v>
      </c>
      <c r="R475" s="2"/>
    </row>
    <row r="476" spans="14:18" x14ac:dyDescent="0.2">
      <c r="N476" s="184">
        <f t="shared" si="43"/>
        <v>9</v>
      </c>
      <c r="O476" s="185">
        <f t="shared" si="42"/>
        <v>4901</v>
      </c>
      <c r="P476" s="186">
        <f t="shared" ref="P476:Q491" si="45">P475+1</f>
        <v>44113</v>
      </c>
      <c r="Q476" s="186">
        <f t="shared" si="45"/>
        <v>44115</v>
      </c>
      <c r="R476" s="2"/>
    </row>
    <row r="477" spans="14:18" x14ac:dyDescent="0.2">
      <c r="N477" s="184">
        <f t="shared" si="43"/>
        <v>10</v>
      </c>
      <c r="O477" s="185">
        <f t="shared" si="42"/>
        <v>4411</v>
      </c>
      <c r="P477" s="186">
        <f t="shared" si="45"/>
        <v>44114</v>
      </c>
      <c r="Q477" s="186">
        <f t="shared" si="45"/>
        <v>44116</v>
      </c>
      <c r="R477" s="2"/>
    </row>
    <row r="478" spans="14:18" x14ac:dyDescent="0.2">
      <c r="N478" s="184">
        <f t="shared" si="43"/>
        <v>11</v>
      </c>
      <c r="O478" s="185">
        <f t="shared" si="42"/>
        <v>4010</v>
      </c>
      <c r="P478" s="186">
        <f t="shared" si="45"/>
        <v>44115</v>
      </c>
      <c r="Q478" s="186">
        <f t="shared" si="45"/>
        <v>44117</v>
      </c>
      <c r="R478" s="2"/>
    </row>
    <row r="479" spans="14:18" x14ac:dyDescent="0.2">
      <c r="N479" s="184">
        <f t="shared" si="43"/>
        <v>12</v>
      </c>
      <c r="O479" s="185">
        <f t="shared" si="42"/>
        <v>3676</v>
      </c>
      <c r="P479" s="186">
        <f t="shared" si="45"/>
        <v>44116</v>
      </c>
      <c r="Q479" s="186">
        <f t="shared" si="45"/>
        <v>44118</v>
      </c>
      <c r="R479" s="2"/>
    </row>
    <row r="480" spans="14:18" x14ac:dyDescent="0.2">
      <c r="N480" s="184">
        <f t="shared" si="43"/>
        <v>13</v>
      </c>
      <c r="O480" s="185">
        <f t="shared" si="42"/>
        <v>3394</v>
      </c>
      <c r="P480" s="186">
        <f t="shared" si="45"/>
        <v>44117</v>
      </c>
      <c r="Q480" s="186">
        <f t="shared" si="45"/>
        <v>44119</v>
      </c>
      <c r="R480" s="2"/>
    </row>
    <row r="481" spans="14:18" x14ac:dyDescent="0.2">
      <c r="N481" s="184">
        <f t="shared" si="43"/>
        <v>14</v>
      </c>
      <c r="O481" s="185">
        <f t="shared" si="42"/>
        <v>3151</v>
      </c>
      <c r="P481" s="186">
        <f t="shared" si="45"/>
        <v>44118</v>
      </c>
      <c r="Q481" s="186">
        <f t="shared" si="45"/>
        <v>44120</v>
      </c>
      <c r="R481" s="2"/>
    </row>
    <row r="482" spans="14:18" x14ac:dyDescent="0.2">
      <c r="N482" s="184">
        <f t="shared" si="43"/>
        <v>15</v>
      </c>
      <c r="O482" s="185">
        <f t="shared" si="42"/>
        <v>2941</v>
      </c>
      <c r="P482" s="186">
        <f t="shared" si="45"/>
        <v>44119</v>
      </c>
      <c r="Q482" s="186">
        <f t="shared" si="45"/>
        <v>44121</v>
      </c>
      <c r="R482" s="2"/>
    </row>
    <row r="483" spans="14:18" x14ac:dyDescent="0.2">
      <c r="N483" s="184">
        <f t="shared" si="43"/>
        <v>16</v>
      </c>
      <c r="O483" s="185">
        <f t="shared" si="42"/>
        <v>2758</v>
      </c>
      <c r="P483" s="186">
        <f t="shared" si="45"/>
        <v>44120</v>
      </c>
      <c r="Q483" s="186">
        <f t="shared" si="45"/>
        <v>44122</v>
      </c>
      <c r="R483" s="2"/>
    </row>
    <row r="484" spans="14:18" x14ac:dyDescent="0.2">
      <c r="N484" s="184">
        <f t="shared" si="43"/>
        <v>17</v>
      </c>
      <c r="O484" s="185">
        <f t="shared" si="42"/>
        <v>2595</v>
      </c>
      <c r="P484" s="186">
        <f t="shared" si="45"/>
        <v>44121</v>
      </c>
      <c r="Q484" s="186">
        <f t="shared" si="45"/>
        <v>44123</v>
      </c>
      <c r="R484" s="2"/>
    </row>
    <row r="485" spans="14:18" x14ac:dyDescent="0.2">
      <c r="N485" s="184">
        <f t="shared" si="43"/>
        <v>18</v>
      </c>
      <c r="O485" s="185">
        <f t="shared" si="42"/>
        <v>2451</v>
      </c>
      <c r="P485" s="186">
        <f t="shared" si="45"/>
        <v>44122</v>
      </c>
      <c r="Q485" s="186">
        <f t="shared" si="45"/>
        <v>44124</v>
      </c>
      <c r="R485" s="2"/>
    </row>
    <row r="486" spans="14:18" x14ac:dyDescent="0.2">
      <c r="N486" s="184">
        <f t="shared" si="43"/>
        <v>19</v>
      </c>
      <c r="O486" s="185">
        <f t="shared" si="42"/>
        <v>2322</v>
      </c>
      <c r="P486" s="186">
        <f t="shared" si="45"/>
        <v>44123</v>
      </c>
      <c r="Q486" s="186">
        <f t="shared" si="45"/>
        <v>44125</v>
      </c>
      <c r="R486" s="2"/>
    </row>
    <row r="487" spans="14:18" x14ac:dyDescent="0.2">
      <c r="N487" s="184">
        <f t="shared" si="43"/>
        <v>20</v>
      </c>
      <c r="O487" s="185">
        <f t="shared" si="42"/>
        <v>2206</v>
      </c>
      <c r="P487" s="186">
        <f t="shared" si="45"/>
        <v>44124</v>
      </c>
      <c r="Q487" s="186">
        <f t="shared" si="45"/>
        <v>44126</v>
      </c>
      <c r="R487" s="2"/>
    </row>
    <row r="488" spans="14:18" x14ac:dyDescent="0.2">
      <c r="N488" s="184">
        <f t="shared" si="43"/>
        <v>21</v>
      </c>
      <c r="O488" s="185">
        <f t="shared" si="42"/>
        <v>2101</v>
      </c>
      <c r="P488" s="186">
        <f t="shared" si="45"/>
        <v>44125</v>
      </c>
      <c r="Q488" s="186">
        <f t="shared" si="45"/>
        <v>44127</v>
      </c>
      <c r="R488" s="2"/>
    </row>
    <row r="489" spans="14:18" x14ac:dyDescent="0.2">
      <c r="N489" s="184">
        <f t="shared" si="43"/>
        <v>22</v>
      </c>
      <c r="O489" s="185">
        <f t="shared" si="42"/>
        <v>2006</v>
      </c>
      <c r="P489" s="186">
        <f t="shared" si="45"/>
        <v>44126</v>
      </c>
      <c r="Q489" s="186">
        <f t="shared" si="45"/>
        <v>44128</v>
      </c>
      <c r="R489" s="2"/>
    </row>
    <row r="490" spans="14:18" x14ac:dyDescent="0.2">
      <c r="N490" s="184">
        <f t="shared" si="43"/>
        <v>23</v>
      </c>
      <c r="O490" s="185">
        <f t="shared" si="42"/>
        <v>1919</v>
      </c>
      <c r="P490" s="186">
        <f t="shared" si="45"/>
        <v>44127</v>
      </c>
      <c r="Q490" s="186">
        <f t="shared" si="45"/>
        <v>44129</v>
      </c>
      <c r="R490" s="2"/>
    </row>
    <row r="491" spans="14:18" x14ac:dyDescent="0.2">
      <c r="N491" s="184">
        <f t="shared" si="43"/>
        <v>24</v>
      </c>
      <c r="O491" s="185">
        <f t="shared" si="42"/>
        <v>1839</v>
      </c>
      <c r="P491" s="186">
        <f t="shared" si="45"/>
        <v>44128</v>
      </c>
      <c r="Q491" s="186">
        <f t="shared" si="45"/>
        <v>44130</v>
      </c>
      <c r="R491" s="2"/>
    </row>
    <row r="492" spans="14:18" x14ac:dyDescent="0.2">
      <c r="N492" s="184">
        <f t="shared" si="43"/>
        <v>25</v>
      </c>
      <c r="O492" s="185">
        <f t="shared" si="42"/>
        <v>1765</v>
      </c>
      <c r="P492" s="186">
        <f t="shared" ref="P492:Q507" si="46">P491+1</f>
        <v>44129</v>
      </c>
      <c r="Q492" s="186">
        <f t="shared" si="46"/>
        <v>44131</v>
      </c>
      <c r="R492" s="2"/>
    </row>
    <row r="493" spans="14:18" x14ac:dyDescent="0.2">
      <c r="N493" s="184">
        <f t="shared" si="43"/>
        <v>26</v>
      </c>
      <c r="O493" s="185">
        <f t="shared" si="42"/>
        <v>1697</v>
      </c>
      <c r="P493" s="186">
        <f t="shared" si="46"/>
        <v>44130</v>
      </c>
      <c r="Q493" s="186">
        <f t="shared" si="46"/>
        <v>44132</v>
      </c>
      <c r="R493" s="2"/>
    </row>
    <row r="494" spans="14:18" x14ac:dyDescent="0.2">
      <c r="N494" s="184">
        <f t="shared" si="43"/>
        <v>27</v>
      </c>
      <c r="O494" s="185">
        <f t="shared" si="42"/>
        <v>1634</v>
      </c>
      <c r="P494" s="186">
        <f t="shared" si="46"/>
        <v>44131</v>
      </c>
      <c r="Q494" s="186">
        <f t="shared" si="46"/>
        <v>44133</v>
      </c>
      <c r="R494" s="2"/>
    </row>
    <row r="495" spans="14:18" x14ac:dyDescent="0.2">
      <c r="N495" s="184">
        <f t="shared" si="43"/>
        <v>28</v>
      </c>
      <c r="O495" s="185">
        <f t="shared" si="42"/>
        <v>1576</v>
      </c>
      <c r="P495" s="186">
        <f t="shared" si="46"/>
        <v>44132</v>
      </c>
      <c r="Q495" s="186">
        <f t="shared" si="46"/>
        <v>44134</v>
      </c>
      <c r="R495" s="2"/>
    </row>
    <row r="496" spans="14:18" x14ac:dyDescent="0.2">
      <c r="N496" s="184">
        <f t="shared" si="43"/>
        <v>29</v>
      </c>
      <c r="O496" s="185">
        <f t="shared" si="42"/>
        <v>1522</v>
      </c>
      <c r="P496" s="186">
        <f t="shared" si="46"/>
        <v>44133</v>
      </c>
      <c r="Q496" s="186">
        <f t="shared" si="46"/>
        <v>44135</v>
      </c>
      <c r="R496" s="2"/>
    </row>
    <row r="497" spans="14:18" x14ac:dyDescent="0.2">
      <c r="N497" s="184">
        <f t="shared" si="43"/>
        <v>30</v>
      </c>
      <c r="O497" s="185">
        <f t="shared" si="42"/>
        <v>1471</v>
      </c>
      <c r="P497" s="186">
        <f t="shared" si="46"/>
        <v>44134</v>
      </c>
      <c r="Q497" s="186">
        <f t="shared" si="46"/>
        <v>44136</v>
      </c>
      <c r="R497" s="2"/>
    </row>
    <row r="498" spans="14:18" x14ac:dyDescent="0.2">
      <c r="N498" s="184">
        <f t="shared" si="43"/>
        <v>31</v>
      </c>
      <c r="O498" s="185">
        <f t="shared" si="42"/>
        <v>1424</v>
      </c>
      <c r="P498" s="186">
        <f t="shared" si="46"/>
        <v>44135</v>
      </c>
      <c r="Q498" s="186">
        <f t="shared" si="46"/>
        <v>44137</v>
      </c>
      <c r="R498" s="2"/>
    </row>
    <row r="499" spans="14:18" x14ac:dyDescent="0.2">
      <c r="N499" s="184">
        <f t="shared" si="43"/>
        <v>1</v>
      </c>
      <c r="O499" s="185">
        <f t="shared" si="42"/>
        <v>44136</v>
      </c>
      <c r="P499" s="186">
        <f t="shared" si="46"/>
        <v>44136</v>
      </c>
      <c r="Q499" s="186">
        <f t="shared" si="46"/>
        <v>44138</v>
      </c>
      <c r="R499" s="2"/>
    </row>
    <row r="500" spans="14:18" x14ac:dyDescent="0.2">
      <c r="N500" s="184">
        <f t="shared" si="43"/>
        <v>2</v>
      </c>
      <c r="O500" s="185">
        <f t="shared" si="42"/>
        <v>22069</v>
      </c>
      <c r="P500" s="186">
        <f t="shared" si="46"/>
        <v>44137</v>
      </c>
      <c r="Q500" s="186">
        <f t="shared" si="46"/>
        <v>44139</v>
      </c>
      <c r="R500" s="2"/>
    </row>
    <row r="501" spans="14:18" x14ac:dyDescent="0.2">
      <c r="N501" s="184">
        <f t="shared" si="43"/>
        <v>3</v>
      </c>
      <c r="O501" s="185">
        <f t="shared" si="42"/>
        <v>14713</v>
      </c>
      <c r="P501" s="186">
        <f t="shared" si="46"/>
        <v>44138</v>
      </c>
      <c r="Q501" s="186">
        <f t="shared" si="46"/>
        <v>44140</v>
      </c>
      <c r="R501" s="2"/>
    </row>
    <row r="502" spans="14:18" x14ac:dyDescent="0.2">
      <c r="N502" s="184">
        <f t="shared" si="43"/>
        <v>4</v>
      </c>
      <c r="O502" s="185">
        <f t="shared" si="42"/>
        <v>11035</v>
      </c>
      <c r="P502" s="186">
        <f t="shared" si="46"/>
        <v>44139</v>
      </c>
      <c r="Q502" s="186">
        <f t="shared" si="46"/>
        <v>44141</v>
      </c>
      <c r="R502" s="2"/>
    </row>
    <row r="503" spans="14:18" x14ac:dyDescent="0.2">
      <c r="N503" s="184">
        <f t="shared" si="43"/>
        <v>5</v>
      </c>
      <c r="O503" s="185">
        <f t="shared" si="42"/>
        <v>8828</v>
      </c>
      <c r="P503" s="186">
        <f t="shared" si="46"/>
        <v>44140</v>
      </c>
      <c r="Q503" s="186">
        <f t="shared" si="46"/>
        <v>44142</v>
      </c>
      <c r="R503" s="2"/>
    </row>
    <row r="504" spans="14:18" x14ac:dyDescent="0.2">
      <c r="N504" s="184">
        <f t="shared" si="43"/>
        <v>6</v>
      </c>
      <c r="O504" s="185">
        <f t="shared" si="42"/>
        <v>7357</v>
      </c>
      <c r="P504" s="186">
        <f t="shared" si="46"/>
        <v>44141</v>
      </c>
      <c r="Q504" s="186">
        <f t="shared" si="46"/>
        <v>44143</v>
      </c>
      <c r="R504" s="2"/>
    </row>
    <row r="505" spans="14:18" x14ac:dyDescent="0.2">
      <c r="N505" s="184">
        <f t="shared" si="43"/>
        <v>7</v>
      </c>
      <c r="O505" s="185">
        <f t="shared" si="42"/>
        <v>6306</v>
      </c>
      <c r="P505" s="186">
        <f t="shared" si="46"/>
        <v>44142</v>
      </c>
      <c r="Q505" s="186">
        <f t="shared" si="46"/>
        <v>44144</v>
      </c>
      <c r="R505" s="2"/>
    </row>
    <row r="506" spans="14:18" x14ac:dyDescent="0.2">
      <c r="N506" s="184">
        <f t="shared" si="43"/>
        <v>8</v>
      </c>
      <c r="O506" s="185">
        <f t="shared" si="42"/>
        <v>5518</v>
      </c>
      <c r="P506" s="186">
        <f t="shared" si="46"/>
        <v>44143</v>
      </c>
      <c r="Q506" s="186">
        <f t="shared" si="46"/>
        <v>44145</v>
      </c>
      <c r="R506" s="2"/>
    </row>
    <row r="507" spans="14:18" x14ac:dyDescent="0.2">
      <c r="N507" s="184">
        <f t="shared" si="43"/>
        <v>9</v>
      </c>
      <c r="O507" s="185">
        <f t="shared" si="42"/>
        <v>4905</v>
      </c>
      <c r="P507" s="186">
        <f t="shared" si="46"/>
        <v>44144</v>
      </c>
      <c r="Q507" s="186">
        <f t="shared" si="46"/>
        <v>44146</v>
      </c>
      <c r="R507" s="2"/>
    </row>
    <row r="508" spans="14:18" x14ac:dyDescent="0.2">
      <c r="N508" s="184">
        <f t="shared" si="43"/>
        <v>10</v>
      </c>
      <c r="O508" s="185">
        <f t="shared" si="42"/>
        <v>4415</v>
      </c>
      <c r="P508" s="186">
        <f t="shared" ref="P508:Q523" si="47">P507+1</f>
        <v>44145</v>
      </c>
      <c r="Q508" s="186">
        <f t="shared" si="47"/>
        <v>44147</v>
      </c>
      <c r="R508" s="2"/>
    </row>
    <row r="509" spans="14:18" x14ac:dyDescent="0.2">
      <c r="N509" s="184">
        <f t="shared" si="43"/>
        <v>11</v>
      </c>
      <c r="O509" s="185">
        <f t="shared" si="42"/>
        <v>4013</v>
      </c>
      <c r="P509" s="186">
        <f t="shared" si="47"/>
        <v>44146</v>
      </c>
      <c r="Q509" s="186">
        <f t="shared" si="47"/>
        <v>44148</v>
      </c>
      <c r="R509" s="2"/>
    </row>
    <row r="510" spans="14:18" x14ac:dyDescent="0.2">
      <c r="N510" s="184">
        <f t="shared" si="43"/>
        <v>12</v>
      </c>
      <c r="O510" s="185">
        <f t="shared" si="42"/>
        <v>3679</v>
      </c>
      <c r="P510" s="186">
        <f t="shared" si="47"/>
        <v>44147</v>
      </c>
      <c r="Q510" s="186">
        <f t="shared" si="47"/>
        <v>44149</v>
      </c>
      <c r="R510" s="2"/>
    </row>
    <row r="511" spans="14:18" x14ac:dyDescent="0.2">
      <c r="N511" s="184">
        <f t="shared" si="43"/>
        <v>13</v>
      </c>
      <c r="O511" s="185">
        <f t="shared" si="42"/>
        <v>3396</v>
      </c>
      <c r="P511" s="186">
        <f t="shared" si="47"/>
        <v>44148</v>
      </c>
      <c r="Q511" s="186">
        <f t="shared" si="47"/>
        <v>44150</v>
      </c>
      <c r="R511" s="2"/>
    </row>
    <row r="512" spans="14:18" x14ac:dyDescent="0.2">
      <c r="N512" s="184">
        <f t="shared" si="43"/>
        <v>14</v>
      </c>
      <c r="O512" s="185">
        <f t="shared" si="42"/>
        <v>3154</v>
      </c>
      <c r="P512" s="186">
        <f t="shared" si="47"/>
        <v>44149</v>
      </c>
      <c r="Q512" s="186">
        <f t="shared" si="47"/>
        <v>44151</v>
      </c>
      <c r="R512" s="2"/>
    </row>
    <row r="513" spans="14:18" x14ac:dyDescent="0.2">
      <c r="N513" s="184">
        <f t="shared" si="43"/>
        <v>15</v>
      </c>
      <c r="O513" s="185">
        <f t="shared" si="42"/>
        <v>2943</v>
      </c>
      <c r="P513" s="186">
        <f t="shared" si="47"/>
        <v>44150</v>
      </c>
      <c r="Q513" s="186">
        <f t="shared" si="47"/>
        <v>44152</v>
      </c>
      <c r="R513" s="2"/>
    </row>
    <row r="514" spans="14:18" x14ac:dyDescent="0.2">
      <c r="N514" s="184">
        <f t="shared" si="43"/>
        <v>16</v>
      </c>
      <c r="O514" s="185">
        <f t="shared" si="42"/>
        <v>2759</v>
      </c>
      <c r="P514" s="186">
        <f t="shared" si="47"/>
        <v>44151</v>
      </c>
      <c r="Q514" s="186">
        <f t="shared" si="47"/>
        <v>44153</v>
      </c>
      <c r="R514" s="2"/>
    </row>
    <row r="515" spans="14:18" x14ac:dyDescent="0.2">
      <c r="N515" s="184">
        <f t="shared" si="43"/>
        <v>17</v>
      </c>
      <c r="O515" s="185">
        <f t="shared" si="42"/>
        <v>2597</v>
      </c>
      <c r="P515" s="186">
        <f t="shared" si="47"/>
        <v>44152</v>
      </c>
      <c r="Q515" s="186">
        <f t="shared" si="47"/>
        <v>44154</v>
      </c>
      <c r="R515" s="2"/>
    </row>
    <row r="516" spans="14:18" x14ac:dyDescent="0.2">
      <c r="N516" s="184">
        <f t="shared" si="43"/>
        <v>18</v>
      </c>
      <c r="O516" s="185">
        <f t="shared" si="42"/>
        <v>2453</v>
      </c>
      <c r="P516" s="186">
        <f t="shared" si="47"/>
        <v>44153</v>
      </c>
      <c r="Q516" s="186">
        <f t="shared" si="47"/>
        <v>44155</v>
      </c>
      <c r="R516" s="2"/>
    </row>
    <row r="517" spans="14:18" x14ac:dyDescent="0.2">
      <c r="N517" s="184">
        <f t="shared" si="43"/>
        <v>19</v>
      </c>
      <c r="O517" s="185">
        <f t="shared" si="42"/>
        <v>2324</v>
      </c>
      <c r="P517" s="186">
        <f t="shared" si="47"/>
        <v>44154</v>
      </c>
      <c r="Q517" s="186">
        <f t="shared" si="47"/>
        <v>44156</v>
      </c>
      <c r="R517" s="2"/>
    </row>
    <row r="518" spans="14:18" x14ac:dyDescent="0.2">
      <c r="N518" s="184">
        <f t="shared" si="43"/>
        <v>20</v>
      </c>
      <c r="O518" s="185">
        <f t="shared" si="42"/>
        <v>2208</v>
      </c>
      <c r="P518" s="186">
        <f t="shared" si="47"/>
        <v>44155</v>
      </c>
      <c r="Q518" s="186">
        <f t="shared" si="47"/>
        <v>44157</v>
      </c>
      <c r="R518" s="2"/>
    </row>
    <row r="519" spans="14:18" x14ac:dyDescent="0.2">
      <c r="N519" s="184">
        <f t="shared" si="43"/>
        <v>21</v>
      </c>
      <c r="O519" s="185">
        <f t="shared" si="42"/>
        <v>2103</v>
      </c>
      <c r="P519" s="186">
        <f t="shared" si="47"/>
        <v>44156</v>
      </c>
      <c r="Q519" s="186">
        <f t="shared" si="47"/>
        <v>44158</v>
      </c>
      <c r="R519" s="2"/>
    </row>
    <row r="520" spans="14:18" x14ac:dyDescent="0.2">
      <c r="N520" s="184">
        <f t="shared" si="43"/>
        <v>22</v>
      </c>
      <c r="O520" s="185">
        <f t="shared" si="42"/>
        <v>2007</v>
      </c>
      <c r="P520" s="186">
        <f t="shared" si="47"/>
        <v>44157</v>
      </c>
      <c r="Q520" s="186">
        <f t="shared" si="47"/>
        <v>44159</v>
      </c>
      <c r="R520" s="2"/>
    </row>
    <row r="521" spans="14:18" x14ac:dyDescent="0.2">
      <c r="N521" s="184">
        <f t="shared" si="43"/>
        <v>23</v>
      </c>
      <c r="O521" s="185">
        <f t="shared" si="42"/>
        <v>1920</v>
      </c>
      <c r="P521" s="186">
        <f t="shared" si="47"/>
        <v>44158</v>
      </c>
      <c r="Q521" s="186">
        <f t="shared" si="47"/>
        <v>44160</v>
      </c>
      <c r="R521" s="2"/>
    </row>
    <row r="522" spans="14:18" x14ac:dyDescent="0.2">
      <c r="N522" s="184">
        <f t="shared" si="43"/>
        <v>24</v>
      </c>
      <c r="O522" s="185">
        <f t="shared" ref="O522:O585" si="48">ROUND(P522/N522,0)</f>
        <v>1840</v>
      </c>
      <c r="P522" s="186">
        <f t="shared" si="47"/>
        <v>44159</v>
      </c>
      <c r="Q522" s="186">
        <f t="shared" si="47"/>
        <v>44161</v>
      </c>
      <c r="R522" s="2"/>
    </row>
    <row r="523" spans="14:18" x14ac:dyDescent="0.2">
      <c r="N523" s="184">
        <f t="shared" ref="N523:N586" si="49">DAY(P523)</f>
        <v>25</v>
      </c>
      <c r="O523" s="185">
        <f t="shared" si="48"/>
        <v>1766</v>
      </c>
      <c r="P523" s="186">
        <f t="shared" si="47"/>
        <v>44160</v>
      </c>
      <c r="Q523" s="186">
        <f t="shared" si="47"/>
        <v>44162</v>
      </c>
      <c r="R523" s="2"/>
    </row>
    <row r="524" spans="14:18" x14ac:dyDescent="0.2">
      <c r="N524" s="184">
        <f t="shared" si="49"/>
        <v>26</v>
      </c>
      <c r="O524" s="185">
        <f t="shared" si="48"/>
        <v>1699</v>
      </c>
      <c r="P524" s="186">
        <f t="shared" ref="P524:Q539" si="50">P523+1</f>
        <v>44161</v>
      </c>
      <c r="Q524" s="186">
        <f t="shared" si="50"/>
        <v>44163</v>
      </c>
      <c r="R524" s="2"/>
    </row>
    <row r="525" spans="14:18" x14ac:dyDescent="0.2">
      <c r="N525" s="184">
        <f t="shared" si="49"/>
        <v>27</v>
      </c>
      <c r="O525" s="185">
        <f t="shared" si="48"/>
        <v>1636</v>
      </c>
      <c r="P525" s="186">
        <f t="shared" si="50"/>
        <v>44162</v>
      </c>
      <c r="Q525" s="186">
        <f t="shared" si="50"/>
        <v>44164</v>
      </c>
      <c r="R525" s="2"/>
    </row>
    <row r="526" spans="14:18" x14ac:dyDescent="0.2">
      <c r="N526" s="184">
        <f t="shared" si="49"/>
        <v>28</v>
      </c>
      <c r="O526" s="185">
        <f t="shared" si="48"/>
        <v>1577</v>
      </c>
      <c r="P526" s="186">
        <f t="shared" si="50"/>
        <v>44163</v>
      </c>
      <c r="Q526" s="186">
        <f t="shared" si="50"/>
        <v>44165</v>
      </c>
      <c r="R526" s="2"/>
    </row>
    <row r="527" spans="14:18" x14ac:dyDescent="0.2">
      <c r="N527" s="184">
        <f t="shared" si="49"/>
        <v>29</v>
      </c>
      <c r="O527" s="185">
        <f t="shared" si="48"/>
        <v>1523</v>
      </c>
      <c r="P527" s="186">
        <f t="shared" si="50"/>
        <v>44164</v>
      </c>
      <c r="Q527" s="186">
        <f t="shared" si="50"/>
        <v>44166</v>
      </c>
      <c r="R527" s="2"/>
    </row>
    <row r="528" spans="14:18" x14ac:dyDescent="0.2">
      <c r="N528" s="184">
        <f t="shared" si="49"/>
        <v>30</v>
      </c>
      <c r="O528" s="185">
        <f t="shared" si="48"/>
        <v>1472</v>
      </c>
      <c r="P528" s="186">
        <f t="shared" si="50"/>
        <v>44165</v>
      </c>
      <c r="Q528" s="186">
        <f t="shared" si="50"/>
        <v>44167</v>
      </c>
      <c r="R528" s="2"/>
    </row>
    <row r="529" spans="14:18" x14ac:dyDescent="0.2">
      <c r="N529" s="184">
        <f t="shared" si="49"/>
        <v>1</v>
      </c>
      <c r="O529" s="185">
        <f t="shared" si="48"/>
        <v>44166</v>
      </c>
      <c r="P529" s="186">
        <f t="shared" si="50"/>
        <v>44166</v>
      </c>
      <c r="Q529" s="186">
        <f t="shared" si="50"/>
        <v>44168</v>
      </c>
      <c r="R529" s="2"/>
    </row>
    <row r="530" spans="14:18" x14ac:dyDescent="0.2">
      <c r="N530" s="184">
        <f t="shared" si="49"/>
        <v>2</v>
      </c>
      <c r="O530" s="185">
        <f t="shared" si="48"/>
        <v>22084</v>
      </c>
      <c r="P530" s="186">
        <f t="shared" si="50"/>
        <v>44167</v>
      </c>
      <c r="Q530" s="186">
        <f t="shared" si="50"/>
        <v>44169</v>
      </c>
      <c r="R530" s="2"/>
    </row>
    <row r="531" spans="14:18" x14ac:dyDescent="0.2">
      <c r="N531" s="184">
        <f t="shared" si="49"/>
        <v>3</v>
      </c>
      <c r="O531" s="185">
        <f t="shared" si="48"/>
        <v>14723</v>
      </c>
      <c r="P531" s="186">
        <f t="shared" si="50"/>
        <v>44168</v>
      </c>
      <c r="Q531" s="186">
        <f t="shared" si="50"/>
        <v>44170</v>
      </c>
      <c r="R531" s="2"/>
    </row>
    <row r="532" spans="14:18" x14ac:dyDescent="0.2">
      <c r="N532" s="184">
        <f t="shared" si="49"/>
        <v>4</v>
      </c>
      <c r="O532" s="185">
        <f t="shared" si="48"/>
        <v>11042</v>
      </c>
      <c r="P532" s="186">
        <f t="shared" si="50"/>
        <v>44169</v>
      </c>
      <c r="Q532" s="186">
        <f t="shared" si="50"/>
        <v>44171</v>
      </c>
      <c r="R532" s="2"/>
    </row>
    <row r="533" spans="14:18" x14ac:dyDescent="0.2">
      <c r="N533" s="184">
        <f t="shared" si="49"/>
        <v>5</v>
      </c>
      <c r="O533" s="185">
        <f t="shared" si="48"/>
        <v>8834</v>
      </c>
      <c r="P533" s="186">
        <f t="shared" si="50"/>
        <v>44170</v>
      </c>
      <c r="Q533" s="186">
        <f t="shared" si="50"/>
        <v>44172</v>
      </c>
      <c r="R533" s="2"/>
    </row>
    <row r="534" spans="14:18" x14ac:dyDescent="0.2">
      <c r="N534" s="184">
        <f t="shared" si="49"/>
        <v>6</v>
      </c>
      <c r="O534" s="185">
        <f t="shared" si="48"/>
        <v>7362</v>
      </c>
      <c r="P534" s="186">
        <f t="shared" si="50"/>
        <v>44171</v>
      </c>
      <c r="Q534" s="186">
        <f t="shared" si="50"/>
        <v>44173</v>
      </c>
      <c r="R534" s="2"/>
    </row>
    <row r="535" spans="14:18" x14ac:dyDescent="0.2">
      <c r="N535" s="184">
        <f t="shared" si="49"/>
        <v>7</v>
      </c>
      <c r="O535" s="185">
        <f t="shared" si="48"/>
        <v>6310</v>
      </c>
      <c r="P535" s="186">
        <f t="shared" si="50"/>
        <v>44172</v>
      </c>
      <c r="Q535" s="186">
        <f t="shared" si="50"/>
        <v>44174</v>
      </c>
      <c r="R535" s="2"/>
    </row>
    <row r="536" spans="14:18" x14ac:dyDescent="0.2">
      <c r="N536" s="184">
        <f t="shared" si="49"/>
        <v>8</v>
      </c>
      <c r="O536" s="185">
        <f t="shared" si="48"/>
        <v>5522</v>
      </c>
      <c r="P536" s="186">
        <f t="shared" si="50"/>
        <v>44173</v>
      </c>
      <c r="Q536" s="186">
        <f t="shared" si="50"/>
        <v>44175</v>
      </c>
      <c r="R536" s="2"/>
    </row>
    <row r="537" spans="14:18" x14ac:dyDescent="0.2">
      <c r="N537" s="184">
        <f t="shared" si="49"/>
        <v>9</v>
      </c>
      <c r="O537" s="185">
        <f t="shared" si="48"/>
        <v>4908</v>
      </c>
      <c r="P537" s="186">
        <f t="shared" si="50"/>
        <v>44174</v>
      </c>
      <c r="Q537" s="186">
        <f t="shared" si="50"/>
        <v>44176</v>
      </c>
      <c r="R537" s="2"/>
    </row>
    <row r="538" spans="14:18" x14ac:dyDescent="0.2">
      <c r="N538" s="184">
        <f t="shared" si="49"/>
        <v>10</v>
      </c>
      <c r="O538" s="185">
        <f t="shared" si="48"/>
        <v>4418</v>
      </c>
      <c r="P538" s="186">
        <f t="shared" si="50"/>
        <v>44175</v>
      </c>
      <c r="Q538" s="186">
        <f t="shared" si="50"/>
        <v>44177</v>
      </c>
      <c r="R538" s="2"/>
    </row>
    <row r="539" spans="14:18" x14ac:dyDescent="0.2">
      <c r="N539" s="184">
        <f t="shared" si="49"/>
        <v>11</v>
      </c>
      <c r="O539" s="185">
        <f t="shared" si="48"/>
        <v>4016</v>
      </c>
      <c r="P539" s="186">
        <f t="shared" si="50"/>
        <v>44176</v>
      </c>
      <c r="Q539" s="186">
        <f t="shared" si="50"/>
        <v>44178</v>
      </c>
      <c r="R539" s="2"/>
    </row>
    <row r="540" spans="14:18" x14ac:dyDescent="0.2">
      <c r="N540" s="184">
        <f t="shared" si="49"/>
        <v>12</v>
      </c>
      <c r="O540" s="185">
        <f t="shared" si="48"/>
        <v>3681</v>
      </c>
      <c r="P540" s="186">
        <f t="shared" ref="P540:Q555" si="51">P539+1</f>
        <v>44177</v>
      </c>
      <c r="Q540" s="186">
        <f t="shared" si="51"/>
        <v>44179</v>
      </c>
      <c r="R540" s="2"/>
    </row>
    <row r="541" spans="14:18" x14ac:dyDescent="0.2">
      <c r="N541" s="184">
        <f t="shared" si="49"/>
        <v>13</v>
      </c>
      <c r="O541" s="185">
        <f t="shared" si="48"/>
        <v>3398</v>
      </c>
      <c r="P541" s="186">
        <f t="shared" si="51"/>
        <v>44178</v>
      </c>
      <c r="Q541" s="186">
        <f t="shared" si="51"/>
        <v>44180</v>
      </c>
      <c r="R541" s="2"/>
    </row>
    <row r="542" spans="14:18" x14ac:dyDescent="0.2">
      <c r="N542" s="184">
        <f t="shared" si="49"/>
        <v>14</v>
      </c>
      <c r="O542" s="185">
        <f t="shared" si="48"/>
        <v>3156</v>
      </c>
      <c r="P542" s="186">
        <f t="shared" si="51"/>
        <v>44179</v>
      </c>
      <c r="Q542" s="186">
        <f t="shared" si="51"/>
        <v>44181</v>
      </c>
      <c r="R542" s="2"/>
    </row>
    <row r="543" spans="14:18" x14ac:dyDescent="0.2">
      <c r="N543" s="184">
        <f t="shared" si="49"/>
        <v>15</v>
      </c>
      <c r="O543" s="185">
        <f t="shared" si="48"/>
        <v>2945</v>
      </c>
      <c r="P543" s="186">
        <f t="shared" si="51"/>
        <v>44180</v>
      </c>
      <c r="Q543" s="186">
        <f t="shared" si="51"/>
        <v>44182</v>
      </c>
      <c r="R543" s="2"/>
    </row>
    <row r="544" spans="14:18" x14ac:dyDescent="0.2">
      <c r="N544" s="184">
        <f t="shared" si="49"/>
        <v>16</v>
      </c>
      <c r="O544" s="185">
        <f t="shared" si="48"/>
        <v>2761</v>
      </c>
      <c r="P544" s="186">
        <f t="shared" si="51"/>
        <v>44181</v>
      </c>
      <c r="Q544" s="186">
        <f t="shared" si="51"/>
        <v>44183</v>
      </c>
      <c r="R544" s="2"/>
    </row>
    <row r="545" spans="14:18" x14ac:dyDescent="0.2">
      <c r="N545" s="184">
        <f t="shared" si="49"/>
        <v>17</v>
      </c>
      <c r="O545" s="185">
        <f t="shared" si="48"/>
        <v>2599</v>
      </c>
      <c r="P545" s="186">
        <f t="shared" si="51"/>
        <v>44182</v>
      </c>
      <c r="Q545" s="186">
        <f t="shared" si="51"/>
        <v>44184</v>
      </c>
      <c r="R545" s="2"/>
    </row>
    <row r="546" spans="14:18" x14ac:dyDescent="0.2">
      <c r="N546" s="184">
        <f t="shared" si="49"/>
        <v>18</v>
      </c>
      <c r="O546" s="185">
        <f t="shared" si="48"/>
        <v>2455</v>
      </c>
      <c r="P546" s="186">
        <f t="shared" si="51"/>
        <v>44183</v>
      </c>
      <c r="Q546" s="186">
        <f t="shared" si="51"/>
        <v>44185</v>
      </c>
      <c r="R546" s="2"/>
    </row>
    <row r="547" spans="14:18" x14ac:dyDescent="0.2">
      <c r="N547" s="184">
        <f t="shared" si="49"/>
        <v>19</v>
      </c>
      <c r="O547" s="185">
        <f t="shared" si="48"/>
        <v>2325</v>
      </c>
      <c r="P547" s="186">
        <f t="shared" si="51"/>
        <v>44184</v>
      </c>
      <c r="Q547" s="186">
        <f t="shared" si="51"/>
        <v>44186</v>
      </c>
      <c r="R547" s="2"/>
    </row>
    <row r="548" spans="14:18" x14ac:dyDescent="0.2">
      <c r="N548" s="184">
        <f t="shared" si="49"/>
        <v>20</v>
      </c>
      <c r="O548" s="185">
        <f t="shared" si="48"/>
        <v>2209</v>
      </c>
      <c r="P548" s="186">
        <f t="shared" si="51"/>
        <v>44185</v>
      </c>
      <c r="Q548" s="186">
        <f t="shared" si="51"/>
        <v>44187</v>
      </c>
      <c r="R548" s="2"/>
    </row>
    <row r="549" spans="14:18" x14ac:dyDescent="0.2">
      <c r="N549" s="184">
        <f t="shared" si="49"/>
        <v>21</v>
      </c>
      <c r="O549" s="185">
        <f t="shared" si="48"/>
        <v>2104</v>
      </c>
      <c r="P549" s="186">
        <f t="shared" si="51"/>
        <v>44186</v>
      </c>
      <c r="Q549" s="186">
        <f t="shared" si="51"/>
        <v>44188</v>
      </c>
      <c r="R549" s="2"/>
    </row>
    <row r="550" spans="14:18" x14ac:dyDescent="0.2">
      <c r="N550" s="184">
        <f t="shared" si="49"/>
        <v>22</v>
      </c>
      <c r="O550" s="185">
        <f t="shared" si="48"/>
        <v>2009</v>
      </c>
      <c r="P550" s="186">
        <f t="shared" si="51"/>
        <v>44187</v>
      </c>
      <c r="Q550" s="186">
        <f t="shared" si="51"/>
        <v>44189</v>
      </c>
      <c r="R550" s="2"/>
    </row>
    <row r="551" spans="14:18" x14ac:dyDescent="0.2">
      <c r="N551" s="184">
        <f t="shared" si="49"/>
        <v>23</v>
      </c>
      <c r="O551" s="185">
        <f t="shared" si="48"/>
        <v>1921</v>
      </c>
      <c r="P551" s="186">
        <f t="shared" si="51"/>
        <v>44188</v>
      </c>
      <c r="Q551" s="186">
        <f t="shared" si="51"/>
        <v>44190</v>
      </c>
      <c r="R551" s="2"/>
    </row>
    <row r="552" spans="14:18" x14ac:dyDescent="0.2">
      <c r="N552" s="184">
        <f t="shared" si="49"/>
        <v>24</v>
      </c>
      <c r="O552" s="185">
        <f t="shared" si="48"/>
        <v>1841</v>
      </c>
      <c r="P552" s="186">
        <f t="shared" si="51"/>
        <v>44189</v>
      </c>
      <c r="Q552" s="186">
        <f t="shared" si="51"/>
        <v>44191</v>
      </c>
      <c r="R552" s="2"/>
    </row>
    <row r="553" spans="14:18" x14ac:dyDescent="0.2">
      <c r="N553" s="184">
        <f t="shared" si="49"/>
        <v>25</v>
      </c>
      <c r="O553" s="185">
        <f t="shared" si="48"/>
        <v>1768</v>
      </c>
      <c r="P553" s="186">
        <f t="shared" si="51"/>
        <v>44190</v>
      </c>
      <c r="Q553" s="186">
        <f t="shared" si="51"/>
        <v>44192</v>
      </c>
      <c r="R553" s="2"/>
    </row>
    <row r="554" spans="14:18" x14ac:dyDescent="0.2">
      <c r="N554" s="184">
        <f t="shared" si="49"/>
        <v>26</v>
      </c>
      <c r="O554" s="185">
        <f t="shared" si="48"/>
        <v>1700</v>
      </c>
      <c r="P554" s="186">
        <f t="shared" si="51"/>
        <v>44191</v>
      </c>
      <c r="Q554" s="186">
        <f t="shared" si="51"/>
        <v>44193</v>
      </c>
      <c r="R554" s="2"/>
    </row>
    <row r="555" spans="14:18" x14ac:dyDescent="0.2">
      <c r="N555" s="184">
        <f t="shared" si="49"/>
        <v>27</v>
      </c>
      <c r="O555" s="185">
        <f t="shared" si="48"/>
        <v>1637</v>
      </c>
      <c r="P555" s="186">
        <f t="shared" si="51"/>
        <v>44192</v>
      </c>
      <c r="Q555" s="186">
        <f t="shared" si="51"/>
        <v>44194</v>
      </c>
      <c r="R555" s="2"/>
    </row>
    <row r="556" spans="14:18" x14ac:dyDescent="0.2">
      <c r="N556" s="184">
        <f t="shared" si="49"/>
        <v>28</v>
      </c>
      <c r="O556" s="185">
        <f t="shared" si="48"/>
        <v>1578</v>
      </c>
      <c r="P556" s="186">
        <f t="shared" ref="P556:Q571" si="52">P555+1</f>
        <v>44193</v>
      </c>
      <c r="Q556" s="186">
        <f t="shared" si="52"/>
        <v>44195</v>
      </c>
      <c r="R556" s="2"/>
    </row>
    <row r="557" spans="14:18" x14ac:dyDescent="0.2">
      <c r="N557" s="184">
        <f t="shared" si="49"/>
        <v>29</v>
      </c>
      <c r="O557" s="185">
        <f t="shared" si="48"/>
        <v>1524</v>
      </c>
      <c r="P557" s="186">
        <f t="shared" si="52"/>
        <v>44194</v>
      </c>
      <c r="Q557" s="186">
        <f t="shared" si="52"/>
        <v>44196</v>
      </c>
      <c r="R557" s="2"/>
    </row>
    <row r="558" spans="14:18" x14ac:dyDescent="0.2">
      <c r="N558" s="184">
        <f t="shared" si="49"/>
        <v>30</v>
      </c>
      <c r="O558" s="185">
        <f t="shared" si="48"/>
        <v>1473</v>
      </c>
      <c r="P558" s="186">
        <f t="shared" si="52"/>
        <v>44195</v>
      </c>
      <c r="Q558" s="186">
        <f t="shared" si="52"/>
        <v>44197</v>
      </c>
      <c r="R558" s="2"/>
    </row>
    <row r="559" spans="14:18" x14ac:dyDescent="0.2">
      <c r="N559" s="184">
        <f t="shared" si="49"/>
        <v>31</v>
      </c>
      <c r="O559" s="185">
        <f t="shared" si="48"/>
        <v>1426</v>
      </c>
      <c r="P559" s="186">
        <f t="shared" si="52"/>
        <v>44196</v>
      </c>
      <c r="Q559" s="186">
        <f t="shared" si="52"/>
        <v>44198</v>
      </c>
      <c r="R559" s="2"/>
    </row>
    <row r="560" spans="14:18" x14ac:dyDescent="0.2">
      <c r="N560" s="184">
        <f t="shared" si="49"/>
        <v>1</v>
      </c>
      <c r="O560" s="185">
        <f t="shared" si="48"/>
        <v>44197</v>
      </c>
      <c r="P560" s="186">
        <f t="shared" si="52"/>
        <v>44197</v>
      </c>
      <c r="Q560" s="186">
        <f t="shared" si="52"/>
        <v>44199</v>
      </c>
      <c r="R560" s="2"/>
    </row>
    <row r="561" spans="14:18" x14ac:dyDescent="0.2">
      <c r="N561" s="184">
        <f t="shared" si="49"/>
        <v>2</v>
      </c>
      <c r="O561" s="185">
        <f t="shared" si="48"/>
        <v>22099</v>
      </c>
      <c r="P561" s="186">
        <f t="shared" si="52"/>
        <v>44198</v>
      </c>
      <c r="Q561" s="186">
        <f t="shared" si="52"/>
        <v>44200</v>
      </c>
      <c r="R561" s="2"/>
    </row>
    <row r="562" spans="14:18" x14ac:dyDescent="0.2">
      <c r="N562" s="184">
        <f t="shared" si="49"/>
        <v>3</v>
      </c>
      <c r="O562" s="185">
        <f t="shared" si="48"/>
        <v>14733</v>
      </c>
      <c r="P562" s="186">
        <f t="shared" si="52"/>
        <v>44199</v>
      </c>
      <c r="Q562" s="186">
        <f t="shared" si="52"/>
        <v>44201</v>
      </c>
      <c r="R562" s="2"/>
    </row>
    <row r="563" spans="14:18" x14ac:dyDescent="0.2">
      <c r="N563" s="184">
        <f t="shared" si="49"/>
        <v>4</v>
      </c>
      <c r="O563" s="185">
        <f t="shared" si="48"/>
        <v>11050</v>
      </c>
      <c r="P563" s="186">
        <f t="shared" si="52"/>
        <v>44200</v>
      </c>
      <c r="Q563" s="186">
        <f t="shared" si="52"/>
        <v>44202</v>
      </c>
      <c r="R563" s="2"/>
    </row>
    <row r="564" spans="14:18" x14ac:dyDescent="0.2">
      <c r="N564" s="184">
        <f t="shared" si="49"/>
        <v>5</v>
      </c>
      <c r="O564" s="185">
        <f t="shared" si="48"/>
        <v>8840</v>
      </c>
      <c r="P564" s="186">
        <f t="shared" si="52"/>
        <v>44201</v>
      </c>
      <c r="Q564" s="186">
        <f t="shared" si="52"/>
        <v>44203</v>
      </c>
      <c r="R564" s="2"/>
    </row>
    <row r="565" spans="14:18" x14ac:dyDescent="0.2">
      <c r="N565" s="184">
        <f t="shared" si="49"/>
        <v>6</v>
      </c>
      <c r="O565" s="185">
        <f t="shared" si="48"/>
        <v>7367</v>
      </c>
      <c r="P565" s="186">
        <f t="shared" si="52"/>
        <v>44202</v>
      </c>
      <c r="Q565" s="186">
        <f t="shared" si="52"/>
        <v>44204</v>
      </c>
      <c r="R565" s="2"/>
    </row>
    <row r="566" spans="14:18" x14ac:dyDescent="0.2">
      <c r="N566" s="184">
        <f t="shared" si="49"/>
        <v>7</v>
      </c>
      <c r="O566" s="185">
        <f t="shared" si="48"/>
        <v>6315</v>
      </c>
      <c r="P566" s="186">
        <f t="shared" si="52"/>
        <v>44203</v>
      </c>
      <c r="Q566" s="186">
        <f t="shared" si="52"/>
        <v>44205</v>
      </c>
      <c r="R566" s="2"/>
    </row>
    <row r="567" spans="14:18" x14ac:dyDescent="0.2">
      <c r="N567" s="184">
        <f t="shared" si="49"/>
        <v>8</v>
      </c>
      <c r="O567" s="185">
        <f t="shared" si="48"/>
        <v>5526</v>
      </c>
      <c r="P567" s="186">
        <f t="shared" si="52"/>
        <v>44204</v>
      </c>
      <c r="Q567" s="186">
        <f t="shared" si="52"/>
        <v>44206</v>
      </c>
      <c r="R567" s="2"/>
    </row>
    <row r="568" spans="14:18" x14ac:dyDescent="0.2">
      <c r="N568" s="184">
        <f t="shared" si="49"/>
        <v>9</v>
      </c>
      <c r="O568" s="185">
        <f t="shared" si="48"/>
        <v>4912</v>
      </c>
      <c r="P568" s="186">
        <f t="shared" si="52"/>
        <v>44205</v>
      </c>
      <c r="Q568" s="186">
        <f t="shared" si="52"/>
        <v>44207</v>
      </c>
      <c r="R568" s="2"/>
    </row>
    <row r="569" spans="14:18" x14ac:dyDescent="0.2">
      <c r="N569" s="184">
        <f t="shared" si="49"/>
        <v>10</v>
      </c>
      <c r="O569" s="185">
        <f t="shared" si="48"/>
        <v>4421</v>
      </c>
      <c r="P569" s="186">
        <f t="shared" si="52"/>
        <v>44206</v>
      </c>
      <c r="Q569" s="186">
        <f t="shared" si="52"/>
        <v>44208</v>
      </c>
      <c r="R569" s="2"/>
    </row>
    <row r="570" spans="14:18" x14ac:dyDescent="0.2">
      <c r="N570" s="184">
        <f t="shared" si="49"/>
        <v>11</v>
      </c>
      <c r="O570" s="185">
        <f t="shared" si="48"/>
        <v>4019</v>
      </c>
      <c r="P570" s="186">
        <f t="shared" si="52"/>
        <v>44207</v>
      </c>
      <c r="Q570" s="186">
        <f t="shared" si="52"/>
        <v>44209</v>
      </c>
      <c r="R570" s="2"/>
    </row>
    <row r="571" spans="14:18" x14ac:dyDescent="0.2">
      <c r="N571" s="184">
        <f t="shared" si="49"/>
        <v>12</v>
      </c>
      <c r="O571" s="185">
        <f t="shared" si="48"/>
        <v>3684</v>
      </c>
      <c r="P571" s="186">
        <f t="shared" si="52"/>
        <v>44208</v>
      </c>
      <c r="Q571" s="186">
        <f t="shared" si="52"/>
        <v>44210</v>
      </c>
      <c r="R571" s="2"/>
    </row>
    <row r="572" spans="14:18" x14ac:dyDescent="0.2">
      <c r="N572" s="184">
        <f t="shared" si="49"/>
        <v>13</v>
      </c>
      <c r="O572" s="185">
        <f t="shared" si="48"/>
        <v>3401</v>
      </c>
      <c r="P572" s="186">
        <f t="shared" ref="P572:Q587" si="53">P571+1</f>
        <v>44209</v>
      </c>
      <c r="Q572" s="186">
        <f t="shared" si="53"/>
        <v>44211</v>
      </c>
      <c r="R572" s="2"/>
    </row>
    <row r="573" spans="14:18" x14ac:dyDescent="0.2">
      <c r="N573" s="184">
        <f t="shared" si="49"/>
        <v>14</v>
      </c>
      <c r="O573" s="185">
        <f t="shared" si="48"/>
        <v>3158</v>
      </c>
      <c r="P573" s="186">
        <f t="shared" si="53"/>
        <v>44210</v>
      </c>
      <c r="Q573" s="186">
        <f t="shared" si="53"/>
        <v>44212</v>
      </c>
      <c r="R573" s="2"/>
    </row>
    <row r="574" spans="14:18" x14ac:dyDescent="0.2">
      <c r="N574" s="184">
        <f t="shared" si="49"/>
        <v>15</v>
      </c>
      <c r="O574" s="185">
        <f t="shared" si="48"/>
        <v>2947</v>
      </c>
      <c r="P574" s="186">
        <f t="shared" si="53"/>
        <v>44211</v>
      </c>
      <c r="Q574" s="186">
        <f t="shared" si="53"/>
        <v>44213</v>
      </c>
      <c r="R574" s="2"/>
    </row>
    <row r="575" spans="14:18" x14ac:dyDescent="0.2">
      <c r="N575" s="184">
        <f t="shared" si="49"/>
        <v>16</v>
      </c>
      <c r="O575" s="185">
        <f t="shared" si="48"/>
        <v>2763</v>
      </c>
      <c r="P575" s="186">
        <f t="shared" si="53"/>
        <v>44212</v>
      </c>
      <c r="Q575" s="186">
        <f t="shared" si="53"/>
        <v>44214</v>
      </c>
      <c r="R575" s="2"/>
    </row>
    <row r="576" spans="14:18" x14ac:dyDescent="0.2">
      <c r="N576" s="184">
        <f t="shared" si="49"/>
        <v>17</v>
      </c>
      <c r="O576" s="185">
        <f t="shared" si="48"/>
        <v>2601</v>
      </c>
      <c r="P576" s="186">
        <f t="shared" si="53"/>
        <v>44213</v>
      </c>
      <c r="Q576" s="186">
        <f t="shared" si="53"/>
        <v>44215</v>
      </c>
      <c r="R576" s="2"/>
    </row>
    <row r="577" spans="14:18" x14ac:dyDescent="0.2">
      <c r="N577" s="184">
        <f t="shared" si="49"/>
        <v>18</v>
      </c>
      <c r="O577" s="185">
        <f t="shared" si="48"/>
        <v>2456</v>
      </c>
      <c r="P577" s="186">
        <f t="shared" si="53"/>
        <v>44214</v>
      </c>
      <c r="Q577" s="186">
        <f t="shared" si="53"/>
        <v>44216</v>
      </c>
      <c r="R577" s="2"/>
    </row>
    <row r="578" spans="14:18" x14ac:dyDescent="0.2">
      <c r="N578" s="184">
        <f t="shared" si="49"/>
        <v>19</v>
      </c>
      <c r="O578" s="185">
        <f t="shared" si="48"/>
        <v>2327</v>
      </c>
      <c r="P578" s="186">
        <f t="shared" si="53"/>
        <v>44215</v>
      </c>
      <c r="Q578" s="186">
        <f t="shared" si="53"/>
        <v>44217</v>
      </c>
      <c r="R578" s="2"/>
    </row>
    <row r="579" spans="14:18" x14ac:dyDescent="0.2">
      <c r="N579" s="184">
        <f t="shared" si="49"/>
        <v>20</v>
      </c>
      <c r="O579" s="185">
        <f t="shared" si="48"/>
        <v>2211</v>
      </c>
      <c r="P579" s="186">
        <f t="shared" si="53"/>
        <v>44216</v>
      </c>
      <c r="Q579" s="186">
        <f t="shared" si="53"/>
        <v>44218</v>
      </c>
      <c r="R579" s="2"/>
    </row>
    <row r="580" spans="14:18" x14ac:dyDescent="0.2">
      <c r="N580" s="184">
        <f t="shared" si="49"/>
        <v>21</v>
      </c>
      <c r="O580" s="185">
        <f t="shared" si="48"/>
        <v>2106</v>
      </c>
      <c r="P580" s="186">
        <f t="shared" si="53"/>
        <v>44217</v>
      </c>
      <c r="Q580" s="186">
        <f t="shared" si="53"/>
        <v>44219</v>
      </c>
      <c r="R580" s="2"/>
    </row>
    <row r="581" spans="14:18" x14ac:dyDescent="0.2">
      <c r="N581" s="184">
        <f t="shared" si="49"/>
        <v>22</v>
      </c>
      <c r="O581" s="185">
        <f t="shared" si="48"/>
        <v>2010</v>
      </c>
      <c r="P581" s="186">
        <f t="shared" si="53"/>
        <v>44218</v>
      </c>
      <c r="Q581" s="186">
        <f t="shared" si="53"/>
        <v>44220</v>
      </c>
      <c r="R581" s="2"/>
    </row>
    <row r="582" spans="14:18" x14ac:dyDescent="0.2">
      <c r="N582" s="184">
        <f t="shared" si="49"/>
        <v>23</v>
      </c>
      <c r="O582" s="185">
        <f t="shared" si="48"/>
        <v>1923</v>
      </c>
      <c r="P582" s="186">
        <f t="shared" si="53"/>
        <v>44219</v>
      </c>
      <c r="Q582" s="186">
        <f t="shared" si="53"/>
        <v>44221</v>
      </c>
      <c r="R582" s="2"/>
    </row>
    <row r="583" spans="14:18" x14ac:dyDescent="0.2">
      <c r="N583" s="184">
        <f t="shared" si="49"/>
        <v>24</v>
      </c>
      <c r="O583" s="185">
        <f t="shared" si="48"/>
        <v>1843</v>
      </c>
      <c r="P583" s="186">
        <f t="shared" si="53"/>
        <v>44220</v>
      </c>
      <c r="Q583" s="186">
        <f t="shared" si="53"/>
        <v>44222</v>
      </c>
      <c r="R583" s="2"/>
    </row>
    <row r="584" spans="14:18" x14ac:dyDescent="0.2">
      <c r="N584" s="184">
        <f t="shared" si="49"/>
        <v>25</v>
      </c>
      <c r="O584" s="185">
        <f t="shared" si="48"/>
        <v>1769</v>
      </c>
      <c r="P584" s="186">
        <f t="shared" si="53"/>
        <v>44221</v>
      </c>
      <c r="Q584" s="186">
        <f t="shared" si="53"/>
        <v>44223</v>
      </c>
      <c r="R584" s="2"/>
    </row>
    <row r="585" spans="14:18" x14ac:dyDescent="0.2">
      <c r="N585" s="184">
        <f t="shared" si="49"/>
        <v>26</v>
      </c>
      <c r="O585" s="185">
        <f t="shared" si="48"/>
        <v>1701</v>
      </c>
      <c r="P585" s="186">
        <f t="shared" si="53"/>
        <v>44222</v>
      </c>
      <c r="Q585" s="186">
        <f t="shared" si="53"/>
        <v>44224</v>
      </c>
      <c r="R585" s="2"/>
    </row>
    <row r="586" spans="14:18" x14ac:dyDescent="0.2">
      <c r="N586" s="184">
        <f t="shared" si="49"/>
        <v>27</v>
      </c>
      <c r="O586" s="185">
        <f t="shared" ref="O586:O649" si="54">ROUND(P586/N586,0)</f>
        <v>1638</v>
      </c>
      <c r="P586" s="186">
        <f t="shared" si="53"/>
        <v>44223</v>
      </c>
      <c r="Q586" s="186">
        <f t="shared" si="53"/>
        <v>44225</v>
      </c>
      <c r="R586" s="2"/>
    </row>
    <row r="587" spans="14:18" x14ac:dyDescent="0.2">
      <c r="N587" s="184">
        <f t="shared" ref="N587:N650" si="55">DAY(P587)</f>
        <v>28</v>
      </c>
      <c r="O587" s="185">
        <f t="shared" si="54"/>
        <v>1579</v>
      </c>
      <c r="P587" s="186">
        <f t="shared" si="53"/>
        <v>44224</v>
      </c>
      <c r="Q587" s="186">
        <f t="shared" si="53"/>
        <v>44226</v>
      </c>
      <c r="R587" s="2"/>
    </row>
    <row r="588" spans="14:18" x14ac:dyDescent="0.2">
      <c r="N588" s="184">
        <f t="shared" si="55"/>
        <v>29</v>
      </c>
      <c r="O588" s="185">
        <f t="shared" si="54"/>
        <v>1525</v>
      </c>
      <c r="P588" s="186">
        <f t="shared" ref="P588:Q603" si="56">P587+1</f>
        <v>44225</v>
      </c>
      <c r="Q588" s="186">
        <f t="shared" si="56"/>
        <v>44227</v>
      </c>
      <c r="R588" s="2"/>
    </row>
    <row r="589" spans="14:18" x14ac:dyDescent="0.2">
      <c r="N589" s="184">
        <f t="shared" si="55"/>
        <v>30</v>
      </c>
      <c r="O589" s="185">
        <f t="shared" si="54"/>
        <v>1474</v>
      </c>
      <c r="P589" s="186">
        <f t="shared" si="56"/>
        <v>44226</v>
      </c>
      <c r="Q589" s="186">
        <f t="shared" si="56"/>
        <v>44228</v>
      </c>
      <c r="R589" s="2"/>
    </row>
    <row r="590" spans="14:18" x14ac:dyDescent="0.2">
      <c r="N590" s="184">
        <f t="shared" si="55"/>
        <v>31</v>
      </c>
      <c r="O590" s="185">
        <f t="shared" si="54"/>
        <v>1427</v>
      </c>
      <c r="P590" s="186">
        <f t="shared" si="56"/>
        <v>44227</v>
      </c>
      <c r="Q590" s="186">
        <f t="shared" si="56"/>
        <v>44229</v>
      </c>
      <c r="R590" s="2"/>
    </row>
    <row r="591" spans="14:18" x14ac:dyDescent="0.2">
      <c r="N591" s="184">
        <f t="shared" si="55"/>
        <v>1</v>
      </c>
      <c r="O591" s="185">
        <f t="shared" si="54"/>
        <v>44228</v>
      </c>
      <c r="P591" s="186">
        <f t="shared" si="56"/>
        <v>44228</v>
      </c>
      <c r="Q591" s="186">
        <f t="shared" si="56"/>
        <v>44230</v>
      </c>
      <c r="R591" s="2"/>
    </row>
    <row r="592" spans="14:18" x14ac:dyDescent="0.2">
      <c r="N592" s="184">
        <f t="shared" si="55"/>
        <v>2</v>
      </c>
      <c r="O592" s="185">
        <f t="shared" si="54"/>
        <v>22115</v>
      </c>
      <c r="P592" s="186">
        <f t="shared" si="56"/>
        <v>44229</v>
      </c>
      <c r="Q592" s="186">
        <f t="shared" si="56"/>
        <v>44231</v>
      </c>
      <c r="R592" s="2"/>
    </row>
    <row r="593" spans="14:18" x14ac:dyDescent="0.2">
      <c r="N593" s="184">
        <f t="shared" si="55"/>
        <v>3</v>
      </c>
      <c r="O593" s="185">
        <f t="shared" si="54"/>
        <v>14743</v>
      </c>
      <c r="P593" s="186">
        <f t="shared" si="56"/>
        <v>44230</v>
      </c>
      <c r="Q593" s="186">
        <f t="shared" si="56"/>
        <v>44232</v>
      </c>
      <c r="R593" s="2"/>
    </row>
    <row r="594" spans="14:18" x14ac:dyDescent="0.2">
      <c r="N594" s="184">
        <f t="shared" si="55"/>
        <v>4</v>
      </c>
      <c r="O594" s="185">
        <f t="shared" si="54"/>
        <v>11058</v>
      </c>
      <c r="P594" s="186">
        <f t="shared" si="56"/>
        <v>44231</v>
      </c>
      <c r="Q594" s="186">
        <f t="shared" si="56"/>
        <v>44233</v>
      </c>
      <c r="R594" s="2"/>
    </row>
    <row r="595" spans="14:18" x14ac:dyDescent="0.2">
      <c r="N595" s="184">
        <f t="shared" si="55"/>
        <v>5</v>
      </c>
      <c r="O595" s="185">
        <f t="shared" si="54"/>
        <v>8846</v>
      </c>
      <c r="P595" s="186">
        <f t="shared" si="56"/>
        <v>44232</v>
      </c>
      <c r="Q595" s="186">
        <f t="shared" si="56"/>
        <v>44234</v>
      </c>
      <c r="R595" s="2"/>
    </row>
    <row r="596" spans="14:18" x14ac:dyDescent="0.2">
      <c r="N596" s="184">
        <f t="shared" si="55"/>
        <v>6</v>
      </c>
      <c r="O596" s="185">
        <f t="shared" si="54"/>
        <v>7372</v>
      </c>
      <c r="P596" s="186">
        <f t="shared" si="56"/>
        <v>44233</v>
      </c>
      <c r="Q596" s="186">
        <f t="shared" si="56"/>
        <v>44235</v>
      </c>
      <c r="R596" s="2"/>
    </row>
    <row r="597" spans="14:18" x14ac:dyDescent="0.2">
      <c r="N597" s="184">
        <f t="shared" si="55"/>
        <v>7</v>
      </c>
      <c r="O597" s="185">
        <f t="shared" si="54"/>
        <v>6319</v>
      </c>
      <c r="P597" s="186">
        <f t="shared" si="56"/>
        <v>44234</v>
      </c>
      <c r="Q597" s="186">
        <f t="shared" si="56"/>
        <v>44236</v>
      </c>
      <c r="R597" s="2"/>
    </row>
    <row r="598" spans="14:18" x14ac:dyDescent="0.2">
      <c r="N598" s="184">
        <f t="shared" si="55"/>
        <v>8</v>
      </c>
      <c r="O598" s="185">
        <f t="shared" si="54"/>
        <v>5529</v>
      </c>
      <c r="P598" s="186">
        <f t="shared" si="56"/>
        <v>44235</v>
      </c>
      <c r="Q598" s="186">
        <f t="shared" si="56"/>
        <v>44237</v>
      </c>
      <c r="R598" s="2"/>
    </row>
    <row r="599" spans="14:18" x14ac:dyDescent="0.2">
      <c r="N599" s="184">
        <f t="shared" si="55"/>
        <v>9</v>
      </c>
      <c r="O599" s="185">
        <f t="shared" si="54"/>
        <v>4915</v>
      </c>
      <c r="P599" s="186">
        <f t="shared" si="56"/>
        <v>44236</v>
      </c>
      <c r="Q599" s="186">
        <f t="shared" si="56"/>
        <v>44238</v>
      </c>
      <c r="R599" s="2"/>
    </row>
    <row r="600" spans="14:18" x14ac:dyDescent="0.2">
      <c r="N600" s="184">
        <f t="shared" si="55"/>
        <v>10</v>
      </c>
      <c r="O600" s="185">
        <f t="shared" si="54"/>
        <v>4424</v>
      </c>
      <c r="P600" s="186">
        <f t="shared" si="56"/>
        <v>44237</v>
      </c>
      <c r="Q600" s="186">
        <f t="shared" si="56"/>
        <v>44239</v>
      </c>
      <c r="R600" s="2"/>
    </row>
    <row r="601" spans="14:18" x14ac:dyDescent="0.2">
      <c r="N601" s="184">
        <f t="shared" si="55"/>
        <v>11</v>
      </c>
      <c r="O601" s="185">
        <f t="shared" si="54"/>
        <v>4022</v>
      </c>
      <c r="P601" s="186">
        <f t="shared" si="56"/>
        <v>44238</v>
      </c>
      <c r="Q601" s="186">
        <f t="shared" si="56"/>
        <v>44240</v>
      </c>
      <c r="R601" s="2"/>
    </row>
    <row r="602" spans="14:18" x14ac:dyDescent="0.2">
      <c r="N602" s="184">
        <f t="shared" si="55"/>
        <v>12</v>
      </c>
      <c r="O602" s="185">
        <f t="shared" si="54"/>
        <v>3687</v>
      </c>
      <c r="P602" s="186">
        <f t="shared" si="56"/>
        <v>44239</v>
      </c>
      <c r="Q602" s="186">
        <f t="shared" si="56"/>
        <v>44241</v>
      </c>
      <c r="R602" s="2"/>
    </row>
    <row r="603" spans="14:18" x14ac:dyDescent="0.2">
      <c r="N603" s="184">
        <f t="shared" si="55"/>
        <v>13</v>
      </c>
      <c r="O603" s="185">
        <f t="shared" si="54"/>
        <v>3403</v>
      </c>
      <c r="P603" s="186">
        <f t="shared" si="56"/>
        <v>44240</v>
      </c>
      <c r="Q603" s="186">
        <f t="shared" si="56"/>
        <v>44242</v>
      </c>
      <c r="R603" s="2"/>
    </row>
    <row r="604" spans="14:18" x14ac:dyDescent="0.2">
      <c r="N604" s="184">
        <f t="shared" si="55"/>
        <v>14</v>
      </c>
      <c r="O604" s="185">
        <f t="shared" si="54"/>
        <v>3160</v>
      </c>
      <c r="P604" s="186">
        <f t="shared" ref="P604:Q619" si="57">P603+1</f>
        <v>44241</v>
      </c>
      <c r="Q604" s="186">
        <f t="shared" si="57"/>
        <v>44243</v>
      </c>
      <c r="R604" s="2"/>
    </row>
    <row r="605" spans="14:18" x14ac:dyDescent="0.2">
      <c r="N605" s="184">
        <f t="shared" si="55"/>
        <v>15</v>
      </c>
      <c r="O605" s="185">
        <f t="shared" si="54"/>
        <v>2949</v>
      </c>
      <c r="P605" s="186">
        <f t="shared" si="57"/>
        <v>44242</v>
      </c>
      <c r="Q605" s="186">
        <f t="shared" si="57"/>
        <v>44244</v>
      </c>
      <c r="R605" s="2"/>
    </row>
    <row r="606" spans="14:18" x14ac:dyDescent="0.2">
      <c r="N606" s="184">
        <f t="shared" si="55"/>
        <v>16</v>
      </c>
      <c r="O606" s="185">
        <f t="shared" si="54"/>
        <v>2765</v>
      </c>
      <c r="P606" s="186">
        <f t="shared" si="57"/>
        <v>44243</v>
      </c>
      <c r="Q606" s="186">
        <f t="shared" si="57"/>
        <v>44245</v>
      </c>
      <c r="R606" s="2"/>
    </row>
    <row r="607" spans="14:18" x14ac:dyDescent="0.2">
      <c r="N607" s="184">
        <f t="shared" si="55"/>
        <v>17</v>
      </c>
      <c r="O607" s="185">
        <f t="shared" si="54"/>
        <v>2603</v>
      </c>
      <c r="P607" s="186">
        <f t="shared" si="57"/>
        <v>44244</v>
      </c>
      <c r="Q607" s="186">
        <f t="shared" si="57"/>
        <v>44246</v>
      </c>
      <c r="R607" s="2"/>
    </row>
    <row r="608" spans="14:18" x14ac:dyDescent="0.2">
      <c r="N608" s="184">
        <f t="shared" si="55"/>
        <v>18</v>
      </c>
      <c r="O608" s="185">
        <f t="shared" si="54"/>
        <v>2458</v>
      </c>
      <c r="P608" s="186">
        <f t="shared" si="57"/>
        <v>44245</v>
      </c>
      <c r="Q608" s="186">
        <f t="shared" si="57"/>
        <v>44247</v>
      </c>
      <c r="R608" s="2"/>
    </row>
    <row r="609" spans="14:18" x14ac:dyDescent="0.2">
      <c r="N609" s="184">
        <f t="shared" si="55"/>
        <v>19</v>
      </c>
      <c r="O609" s="185">
        <f t="shared" si="54"/>
        <v>2329</v>
      </c>
      <c r="P609" s="186">
        <f t="shared" si="57"/>
        <v>44246</v>
      </c>
      <c r="Q609" s="186">
        <f t="shared" si="57"/>
        <v>44248</v>
      </c>
      <c r="R609" s="2"/>
    </row>
    <row r="610" spans="14:18" x14ac:dyDescent="0.2">
      <c r="N610" s="184">
        <f t="shared" si="55"/>
        <v>20</v>
      </c>
      <c r="O610" s="185">
        <f t="shared" si="54"/>
        <v>2212</v>
      </c>
      <c r="P610" s="186">
        <f t="shared" si="57"/>
        <v>44247</v>
      </c>
      <c r="Q610" s="186">
        <f t="shared" si="57"/>
        <v>44249</v>
      </c>
      <c r="R610" s="2"/>
    </row>
    <row r="611" spans="14:18" x14ac:dyDescent="0.2">
      <c r="N611" s="184">
        <f t="shared" si="55"/>
        <v>21</v>
      </c>
      <c r="O611" s="185">
        <f t="shared" si="54"/>
        <v>2107</v>
      </c>
      <c r="P611" s="186">
        <f t="shared" si="57"/>
        <v>44248</v>
      </c>
      <c r="Q611" s="186">
        <f t="shared" si="57"/>
        <v>44250</v>
      </c>
      <c r="R611" s="2"/>
    </row>
    <row r="612" spans="14:18" x14ac:dyDescent="0.2">
      <c r="N612" s="184">
        <f t="shared" si="55"/>
        <v>22</v>
      </c>
      <c r="O612" s="185">
        <f t="shared" si="54"/>
        <v>2011</v>
      </c>
      <c r="P612" s="186">
        <f t="shared" si="57"/>
        <v>44249</v>
      </c>
      <c r="Q612" s="186">
        <f t="shared" si="57"/>
        <v>44251</v>
      </c>
      <c r="R612" s="2"/>
    </row>
    <row r="613" spans="14:18" x14ac:dyDescent="0.2">
      <c r="N613" s="184">
        <f t="shared" si="55"/>
        <v>23</v>
      </c>
      <c r="O613" s="185">
        <f t="shared" si="54"/>
        <v>1924</v>
      </c>
      <c r="P613" s="186">
        <f t="shared" si="57"/>
        <v>44250</v>
      </c>
      <c r="Q613" s="186">
        <f t="shared" si="57"/>
        <v>44252</v>
      </c>
      <c r="R613" s="2"/>
    </row>
    <row r="614" spans="14:18" x14ac:dyDescent="0.2">
      <c r="N614" s="184">
        <f t="shared" si="55"/>
        <v>24</v>
      </c>
      <c r="O614" s="185">
        <f t="shared" si="54"/>
        <v>1844</v>
      </c>
      <c r="P614" s="186">
        <f t="shared" si="57"/>
        <v>44251</v>
      </c>
      <c r="Q614" s="186">
        <f t="shared" si="57"/>
        <v>44253</v>
      </c>
      <c r="R614" s="2"/>
    </row>
    <row r="615" spans="14:18" x14ac:dyDescent="0.2">
      <c r="N615" s="184">
        <f t="shared" si="55"/>
        <v>25</v>
      </c>
      <c r="O615" s="185">
        <f t="shared" si="54"/>
        <v>1770</v>
      </c>
      <c r="P615" s="186">
        <f t="shared" si="57"/>
        <v>44252</v>
      </c>
      <c r="Q615" s="186">
        <f t="shared" si="57"/>
        <v>44254</v>
      </c>
      <c r="R615" s="2"/>
    </row>
    <row r="616" spans="14:18" x14ac:dyDescent="0.2">
      <c r="N616" s="184">
        <f t="shared" si="55"/>
        <v>26</v>
      </c>
      <c r="O616" s="185">
        <f t="shared" si="54"/>
        <v>1702</v>
      </c>
      <c r="P616" s="186">
        <f t="shared" si="57"/>
        <v>44253</v>
      </c>
      <c r="Q616" s="186">
        <f t="shared" si="57"/>
        <v>44255</v>
      </c>
      <c r="R616" s="2"/>
    </row>
    <row r="617" spans="14:18" x14ac:dyDescent="0.2">
      <c r="N617" s="184">
        <f t="shared" si="55"/>
        <v>27</v>
      </c>
      <c r="O617" s="185">
        <f t="shared" si="54"/>
        <v>1639</v>
      </c>
      <c r="P617" s="186">
        <f t="shared" si="57"/>
        <v>44254</v>
      </c>
      <c r="Q617" s="186">
        <f t="shared" si="57"/>
        <v>44256</v>
      </c>
      <c r="R617" s="2"/>
    </row>
    <row r="618" spans="14:18" x14ac:dyDescent="0.2">
      <c r="N618" s="184">
        <f t="shared" si="55"/>
        <v>28</v>
      </c>
      <c r="O618" s="185">
        <f t="shared" si="54"/>
        <v>1581</v>
      </c>
      <c r="P618" s="186">
        <f t="shared" si="57"/>
        <v>44255</v>
      </c>
      <c r="Q618" s="186">
        <f t="shared" si="57"/>
        <v>44257</v>
      </c>
      <c r="R618" s="2"/>
    </row>
    <row r="619" spans="14:18" x14ac:dyDescent="0.2">
      <c r="N619" s="184">
        <f t="shared" si="55"/>
        <v>1</v>
      </c>
      <c r="O619" s="185">
        <f t="shared" si="54"/>
        <v>44256</v>
      </c>
      <c r="P619" s="186">
        <f t="shared" si="57"/>
        <v>44256</v>
      </c>
      <c r="Q619" s="186">
        <f t="shared" si="57"/>
        <v>44258</v>
      </c>
      <c r="R619" s="2"/>
    </row>
    <row r="620" spans="14:18" x14ac:dyDescent="0.2">
      <c r="N620" s="184">
        <f t="shared" si="55"/>
        <v>2</v>
      </c>
      <c r="O620" s="185">
        <f t="shared" si="54"/>
        <v>22129</v>
      </c>
      <c r="P620" s="186">
        <f t="shared" ref="P620:Q635" si="58">P619+1</f>
        <v>44257</v>
      </c>
      <c r="Q620" s="186">
        <f t="shared" si="58"/>
        <v>44259</v>
      </c>
      <c r="R620" s="2"/>
    </row>
    <row r="621" spans="14:18" x14ac:dyDescent="0.2">
      <c r="N621" s="184">
        <f t="shared" si="55"/>
        <v>3</v>
      </c>
      <c r="O621" s="185">
        <f t="shared" si="54"/>
        <v>14753</v>
      </c>
      <c r="P621" s="186">
        <f t="shared" si="58"/>
        <v>44258</v>
      </c>
      <c r="Q621" s="186">
        <f t="shared" si="58"/>
        <v>44260</v>
      </c>
      <c r="R621" s="2"/>
    </row>
    <row r="622" spans="14:18" x14ac:dyDescent="0.2">
      <c r="N622" s="184">
        <f t="shared" si="55"/>
        <v>4</v>
      </c>
      <c r="O622" s="185">
        <f t="shared" si="54"/>
        <v>11065</v>
      </c>
      <c r="P622" s="186">
        <f t="shared" si="58"/>
        <v>44259</v>
      </c>
      <c r="Q622" s="186">
        <f t="shared" si="58"/>
        <v>44261</v>
      </c>
      <c r="R622" s="2"/>
    </row>
    <row r="623" spans="14:18" x14ac:dyDescent="0.2">
      <c r="N623" s="184">
        <f t="shared" si="55"/>
        <v>5</v>
      </c>
      <c r="O623" s="185">
        <f t="shared" si="54"/>
        <v>8852</v>
      </c>
      <c r="P623" s="186">
        <f t="shared" si="58"/>
        <v>44260</v>
      </c>
      <c r="Q623" s="186">
        <f t="shared" si="58"/>
        <v>44262</v>
      </c>
      <c r="R623" s="2"/>
    </row>
    <row r="624" spans="14:18" x14ac:dyDescent="0.2">
      <c r="N624" s="184">
        <f t="shared" si="55"/>
        <v>6</v>
      </c>
      <c r="O624" s="185">
        <f t="shared" si="54"/>
        <v>7377</v>
      </c>
      <c r="P624" s="186">
        <f t="shared" si="58"/>
        <v>44261</v>
      </c>
      <c r="Q624" s="186">
        <f t="shared" si="58"/>
        <v>44263</v>
      </c>
      <c r="R624" s="2"/>
    </row>
    <row r="625" spans="14:18" x14ac:dyDescent="0.2">
      <c r="N625" s="184">
        <f t="shared" si="55"/>
        <v>7</v>
      </c>
      <c r="O625" s="185">
        <f t="shared" si="54"/>
        <v>6323</v>
      </c>
      <c r="P625" s="186">
        <f t="shared" si="58"/>
        <v>44262</v>
      </c>
      <c r="Q625" s="186">
        <f t="shared" si="58"/>
        <v>44264</v>
      </c>
      <c r="R625" s="2"/>
    </row>
    <row r="626" spans="14:18" x14ac:dyDescent="0.2">
      <c r="N626" s="184">
        <f t="shared" si="55"/>
        <v>8</v>
      </c>
      <c r="O626" s="185">
        <f t="shared" si="54"/>
        <v>5533</v>
      </c>
      <c r="P626" s="186">
        <f t="shared" si="58"/>
        <v>44263</v>
      </c>
      <c r="Q626" s="186">
        <f t="shared" si="58"/>
        <v>44265</v>
      </c>
      <c r="R626" s="2"/>
    </row>
    <row r="627" spans="14:18" x14ac:dyDescent="0.2">
      <c r="N627" s="184">
        <f t="shared" si="55"/>
        <v>9</v>
      </c>
      <c r="O627" s="185">
        <f t="shared" si="54"/>
        <v>4918</v>
      </c>
      <c r="P627" s="186">
        <f t="shared" si="58"/>
        <v>44264</v>
      </c>
      <c r="Q627" s="186">
        <f t="shared" si="58"/>
        <v>44266</v>
      </c>
      <c r="R627" s="2"/>
    </row>
    <row r="628" spans="14:18" x14ac:dyDescent="0.2">
      <c r="N628" s="184">
        <f t="shared" si="55"/>
        <v>10</v>
      </c>
      <c r="O628" s="185">
        <f t="shared" si="54"/>
        <v>4427</v>
      </c>
      <c r="P628" s="186">
        <f t="shared" si="58"/>
        <v>44265</v>
      </c>
      <c r="Q628" s="186">
        <f t="shared" si="58"/>
        <v>44267</v>
      </c>
      <c r="R628" s="2"/>
    </row>
    <row r="629" spans="14:18" x14ac:dyDescent="0.2">
      <c r="N629" s="184">
        <f t="shared" si="55"/>
        <v>11</v>
      </c>
      <c r="O629" s="185">
        <f t="shared" si="54"/>
        <v>4024</v>
      </c>
      <c r="P629" s="186">
        <f t="shared" si="58"/>
        <v>44266</v>
      </c>
      <c r="Q629" s="186">
        <f t="shared" si="58"/>
        <v>44268</v>
      </c>
      <c r="R629" s="2"/>
    </row>
    <row r="630" spans="14:18" x14ac:dyDescent="0.2">
      <c r="N630" s="184">
        <f t="shared" si="55"/>
        <v>12</v>
      </c>
      <c r="O630" s="185">
        <f t="shared" si="54"/>
        <v>3689</v>
      </c>
      <c r="P630" s="186">
        <f t="shared" si="58"/>
        <v>44267</v>
      </c>
      <c r="Q630" s="186">
        <f t="shared" si="58"/>
        <v>44269</v>
      </c>
      <c r="R630" s="2"/>
    </row>
    <row r="631" spans="14:18" x14ac:dyDescent="0.2">
      <c r="N631" s="184">
        <f t="shared" si="55"/>
        <v>13</v>
      </c>
      <c r="O631" s="185">
        <f t="shared" si="54"/>
        <v>3405</v>
      </c>
      <c r="P631" s="186">
        <f t="shared" si="58"/>
        <v>44268</v>
      </c>
      <c r="Q631" s="186">
        <f t="shared" si="58"/>
        <v>44270</v>
      </c>
      <c r="R631" s="2"/>
    </row>
    <row r="632" spans="14:18" x14ac:dyDescent="0.2">
      <c r="N632" s="184">
        <f t="shared" si="55"/>
        <v>14</v>
      </c>
      <c r="O632" s="185">
        <f t="shared" si="54"/>
        <v>3162</v>
      </c>
      <c r="P632" s="186">
        <f t="shared" si="58"/>
        <v>44269</v>
      </c>
      <c r="Q632" s="186">
        <f t="shared" si="58"/>
        <v>44271</v>
      </c>
      <c r="R632" s="2"/>
    </row>
    <row r="633" spans="14:18" x14ac:dyDescent="0.2">
      <c r="N633" s="184">
        <f t="shared" si="55"/>
        <v>15</v>
      </c>
      <c r="O633" s="185">
        <f t="shared" si="54"/>
        <v>2951</v>
      </c>
      <c r="P633" s="186">
        <f t="shared" si="58"/>
        <v>44270</v>
      </c>
      <c r="Q633" s="186">
        <f t="shared" si="58"/>
        <v>44272</v>
      </c>
      <c r="R633" s="2"/>
    </row>
    <row r="634" spans="14:18" x14ac:dyDescent="0.2">
      <c r="N634" s="184">
        <f t="shared" si="55"/>
        <v>16</v>
      </c>
      <c r="O634" s="185">
        <f t="shared" si="54"/>
        <v>2767</v>
      </c>
      <c r="P634" s="186">
        <f t="shared" si="58"/>
        <v>44271</v>
      </c>
      <c r="Q634" s="186">
        <f t="shared" si="58"/>
        <v>44273</v>
      </c>
      <c r="R634" s="2"/>
    </row>
    <row r="635" spans="14:18" x14ac:dyDescent="0.2">
      <c r="N635" s="184">
        <f t="shared" si="55"/>
        <v>17</v>
      </c>
      <c r="O635" s="185">
        <f t="shared" si="54"/>
        <v>2604</v>
      </c>
      <c r="P635" s="186">
        <f t="shared" si="58"/>
        <v>44272</v>
      </c>
      <c r="Q635" s="186">
        <f t="shared" si="58"/>
        <v>44274</v>
      </c>
      <c r="R635" s="2"/>
    </row>
    <row r="636" spans="14:18" x14ac:dyDescent="0.2">
      <c r="N636" s="184">
        <f t="shared" si="55"/>
        <v>18</v>
      </c>
      <c r="O636" s="185">
        <f t="shared" si="54"/>
        <v>2460</v>
      </c>
      <c r="P636" s="186">
        <f t="shared" ref="P636:Q651" si="59">P635+1</f>
        <v>44273</v>
      </c>
      <c r="Q636" s="186">
        <f t="shared" si="59"/>
        <v>44275</v>
      </c>
      <c r="R636" s="2"/>
    </row>
    <row r="637" spans="14:18" x14ac:dyDescent="0.2">
      <c r="N637" s="184">
        <f t="shared" si="55"/>
        <v>19</v>
      </c>
      <c r="O637" s="185">
        <f t="shared" si="54"/>
        <v>2330</v>
      </c>
      <c r="P637" s="186">
        <f t="shared" si="59"/>
        <v>44274</v>
      </c>
      <c r="Q637" s="186">
        <f t="shared" si="59"/>
        <v>44276</v>
      </c>
      <c r="R637" s="2"/>
    </row>
    <row r="638" spans="14:18" x14ac:dyDescent="0.2">
      <c r="N638" s="184">
        <f t="shared" si="55"/>
        <v>20</v>
      </c>
      <c r="O638" s="185">
        <f t="shared" si="54"/>
        <v>2214</v>
      </c>
      <c r="P638" s="186">
        <f t="shared" si="59"/>
        <v>44275</v>
      </c>
      <c r="Q638" s="186">
        <f t="shared" si="59"/>
        <v>44277</v>
      </c>
      <c r="R638" s="2"/>
    </row>
    <row r="639" spans="14:18" x14ac:dyDescent="0.2">
      <c r="N639" s="184">
        <f t="shared" si="55"/>
        <v>21</v>
      </c>
      <c r="O639" s="185">
        <f t="shared" si="54"/>
        <v>2108</v>
      </c>
      <c r="P639" s="186">
        <f t="shared" si="59"/>
        <v>44276</v>
      </c>
      <c r="Q639" s="186">
        <f t="shared" si="59"/>
        <v>44278</v>
      </c>
      <c r="R639" s="2"/>
    </row>
    <row r="640" spans="14:18" x14ac:dyDescent="0.2">
      <c r="N640" s="184">
        <f t="shared" si="55"/>
        <v>22</v>
      </c>
      <c r="O640" s="185">
        <f t="shared" si="54"/>
        <v>2013</v>
      </c>
      <c r="P640" s="186">
        <f t="shared" si="59"/>
        <v>44277</v>
      </c>
      <c r="Q640" s="186">
        <f t="shared" si="59"/>
        <v>44279</v>
      </c>
      <c r="R640" s="2"/>
    </row>
    <row r="641" spans="14:18" x14ac:dyDescent="0.2">
      <c r="N641" s="184">
        <f t="shared" si="55"/>
        <v>23</v>
      </c>
      <c r="O641" s="185">
        <f t="shared" si="54"/>
        <v>1925</v>
      </c>
      <c r="P641" s="186">
        <f t="shared" si="59"/>
        <v>44278</v>
      </c>
      <c r="Q641" s="186">
        <f t="shared" si="59"/>
        <v>44280</v>
      </c>
      <c r="R641" s="2"/>
    </row>
    <row r="642" spans="14:18" x14ac:dyDescent="0.2">
      <c r="N642" s="184">
        <f t="shared" si="55"/>
        <v>24</v>
      </c>
      <c r="O642" s="185">
        <f t="shared" si="54"/>
        <v>1845</v>
      </c>
      <c r="P642" s="186">
        <f t="shared" si="59"/>
        <v>44279</v>
      </c>
      <c r="Q642" s="186">
        <f t="shared" si="59"/>
        <v>44281</v>
      </c>
      <c r="R642" s="2"/>
    </row>
    <row r="643" spans="14:18" x14ac:dyDescent="0.2">
      <c r="N643" s="184">
        <f t="shared" si="55"/>
        <v>25</v>
      </c>
      <c r="O643" s="185">
        <f t="shared" si="54"/>
        <v>1771</v>
      </c>
      <c r="P643" s="186">
        <f t="shared" si="59"/>
        <v>44280</v>
      </c>
      <c r="Q643" s="186">
        <f t="shared" si="59"/>
        <v>44282</v>
      </c>
      <c r="R643" s="2"/>
    </row>
    <row r="644" spans="14:18" x14ac:dyDescent="0.2">
      <c r="N644" s="184">
        <f t="shared" si="55"/>
        <v>26</v>
      </c>
      <c r="O644" s="185">
        <f t="shared" si="54"/>
        <v>1703</v>
      </c>
      <c r="P644" s="186">
        <f t="shared" si="59"/>
        <v>44281</v>
      </c>
      <c r="Q644" s="186">
        <f t="shared" si="59"/>
        <v>44283</v>
      </c>
      <c r="R644" s="2"/>
    </row>
    <row r="645" spans="14:18" x14ac:dyDescent="0.2">
      <c r="N645" s="184">
        <f t="shared" si="55"/>
        <v>27</v>
      </c>
      <c r="O645" s="185">
        <f t="shared" si="54"/>
        <v>1640</v>
      </c>
      <c r="P645" s="186">
        <f t="shared" si="59"/>
        <v>44282</v>
      </c>
      <c r="Q645" s="186">
        <f t="shared" si="59"/>
        <v>44284</v>
      </c>
      <c r="R645" s="2"/>
    </row>
    <row r="646" spans="14:18" x14ac:dyDescent="0.2">
      <c r="N646" s="184">
        <f t="shared" si="55"/>
        <v>28</v>
      </c>
      <c r="O646" s="185">
        <f t="shared" si="54"/>
        <v>1582</v>
      </c>
      <c r="P646" s="186">
        <f t="shared" si="59"/>
        <v>44283</v>
      </c>
      <c r="Q646" s="186">
        <f t="shared" si="59"/>
        <v>44285</v>
      </c>
      <c r="R646" s="2"/>
    </row>
    <row r="647" spans="14:18" x14ac:dyDescent="0.2">
      <c r="N647" s="184">
        <f t="shared" si="55"/>
        <v>29</v>
      </c>
      <c r="O647" s="185">
        <f t="shared" si="54"/>
        <v>1527</v>
      </c>
      <c r="P647" s="186">
        <f t="shared" si="59"/>
        <v>44284</v>
      </c>
      <c r="Q647" s="186">
        <f t="shared" si="59"/>
        <v>44286</v>
      </c>
      <c r="R647" s="2"/>
    </row>
    <row r="648" spans="14:18" x14ac:dyDescent="0.2">
      <c r="N648" s="184">
        <f t="shared" si="55"/>
        <v>30</v>
      </c>
      <c r="O648" s="185">
        <f t="shared" si="54"/>
        <v>1476</v>
      </c>
      <c r="P648" s="186">
        <f t="shared" si="59"/>
        <v>44285</v>
      </c>
      <c r="Q648" s="186">
        <f t="shared" si="59"/>
        <v>44287</v>
      </c>
      <c r="R648" s="2"/>
    </row>
    <row r="649" spans="14:18" x14ac:dyDescent="0.2">
      <c r="N649" s="184">
        <f t="shared" si="55"/>
        <v>31</v>
      </c>
      <c r="O649" s="185">
        <f t="shared" si="54"/>
        <v>1429</v>
      </c>
      <c r="P649" s="186">
        <f t="shared" si="59"/>
        <v>44286</v>
      </c>
      <c r="Q649" s="186">
        <f t="shared" si="59"/>
        <v>44288</v>
      </c>
      <c r="R649" s="2"/>
    </row>
    <row r="650" spans="14:18" x14ac:dyDescent="0.2">
      <c r="N650" s="184">
        <f t="shared" si="55"/>
        <v>1</v>
      </c>
      <c r="O650" s="185">
        <f t="shared" ref="O650:O713" si="60">ROUND(P650/N650,0)</f>
        <v>44287</v>
      </c>
      <c r="P650" s="186">
        <f t="shared" si="59"/>
        <v>44287</v>
      </c>
      <c r="Q650" s="186">
        <f t="shared" si="59"/>
        <v>44289</v>
      </c>
      <c r="R650" s="2"/>
    </row>
    <row r="651" spans="14:18" x14ac:dyDescent="0.2">
      <c r="N651" s="184">
        <f t="shared" ref="N651:N714" si="61">DAY(P651)</f>
        <v>2</v>
      </c>
      <c r="O651" s="185">
        <f t="shared" si="60"/>
        <v>22144</v>
      </c>
      <c r="P651" s="186">
        <f t="shared" si="59"/>
        <v>44288</v>
      </c>
      <c r="Q651" s="186">
        <f t="shared" si="59"/>
        <v>44290</v>
      </c>
      <c r="R651" s="2"/>
    </row>
    <row r="652" spans="14:18" x14ac:dyDescent="0.2">
      <c r="N652" s="184">
        <f t="shared" si="61"/>
        <v>3</v>
      </c>
      <c r="O652" s="185">
        <f t="shared" si="60"/>
        <v>14763</v>
      </c>
      <c r="P652" s="186">
        <f t="shared" ref="P652:Q667" si="62">P651+1</f>
        <v>44289</v>
      </c>
      <c r="Q652" s="186">
        <f t="shared" si="62"/>
        <v>44291</v>
      </c>
      <c r="R652" s="2"/>
    </row>
    <row r="653" spans="14:18" x14ac:dyDescent="0.2">
      <c r="N653" s="184">
        <f t="shared" si="61"/>
        <v>4</v>
      </c>
      <c r="O653" s="185">
        <f t="shared" si="60"/>
        <v>11073</v>
      </c>
      <c r="P653" s="186">
        <f t="shared" si="62"/>
        <v>44290</v>
      </c>
      <c r="Q653" s="186">
        <f t="shared" si="62"/>
        <v>44292</v>
      </c>
      <c r="R653" s="2"/>
    </row>
    <row r="654" spans="14:18" x14ac:dyDescent="0.2">
      <c r="N654" s="184">
        <f t="shared" si="61"/>
        <v>5</v>
      </c>
      <c r="O654" s="185">
        <f t="shared" si="60"/>
        <v>8858</v>
      </c>
      <c r="P654" s="186">
        <f t="shared" si="62"/>
        <v>44291</v>
      </c>
      <c r="Q654" s="186">
        <f t="shared" si="62"/>
        <v>44293</v>
      </c>
      <c r="R654" s="2"/>
    </row>
    <row r="655" spans="14:18" x14ac:dyDescent="0.2">
      <c r="N655" s="184">
        <f t="shared" si="61"/>
        <v>6</v>
      </c>
      <c r="O655" s="185">
        <f t="shared" si="60"/>
        <v>7382</v>
      </c>
      <c r="P655" s="186">
        <f t="shared" si="62"/>
        <v>44292</v>
      </c>
      <c r="Q655" s="186">
        <f t="shared" si="62"/>
        <v>44294</v>
      </c>
      <c r="R655" s="2"/>
    </row>
    <row r="656" spans="14:18" x14ac:dyDescent="0.2">
      <c r="N656" s="184">
        <f t="shared" si="61"/>
        <v>7</v>
      </c>
      <c r="O656" s="185">
        <f t="shared" si="60"/>
        <v>6328</v>
      </c>
      <c r="P656" s="186">
        <f t="shared" si="62"/>
        <v>44293</v>
      </c>
      <c r="Q656" s="186">
        <f t="shared" si="62"/>
        <v>44295</v>
      </c>
      <c r="R656" s="2"/>
    </row>
    <row r="657" spans="14:18" x14ac:dyDescent="0.2">
      <c r="N657" s="184">
        <f t="shared" si="61"/>
        <v>8</v>
      </c>
      <c r="O657" s="185">
        <f t="shared" si="60"/>
        <v>5537</v>
      </c>
      <c r="P657" s="186">
        <f t="shared" si="62"/>
        <v>44294</v>
      </c>
      <c r="Q657" s="186">
        <f t="shared" si="62"/>
        <v>44296</v>
      </c>
      <c r="R657" s="2"/>
    </row>
    <row r="658" spans="14:18" x14ac:dyDescent="0.2">
      <c r="N658" s="184">
        <f t="shared" si="61"/>
        <v>9</v>
      </c>
      <c r="O658" s="185">
        <f t="shared" si="60"/>
        <v>4922</v>
      </c>
      <c r="P658" s="186">
        <f t="shared" si="62"/>
        <v>44295</v>
      </c>
      <c r="Q658" s="186">
        <f t="shared" si="62"/>
        <v>44297</v>
      </c>
      <c r="R658" s="2"/>
    </row>
    <row r="659" spans="14:18" x14ac:dyDescent="0.2">
      <c r="N659" s="184">
        <f t="shared" si="61"/>
        <v>10</v>
      </c>
      <c r="O659" s="185">
        <f t="shared" si="60"/>
        <v>4430</v>
      </c>
      <c r="P659" s="186">
        <f t="shared" si="62"/>
        <v>44296</v>
      </c>
      <c r="Q659" s="186">
        <f t="shared" si="62"/>
        <v>44298</v>
      </c>
      <c r="R659" s="2"/>
    </row>
    <row r="660" spans="14:18" x14ac:dyDescent="0.2">
      <c r="N660" s="184">
        <f t="shared" si="61"/>
        <v>11</v>
      </c>
      <c r="O660" s="185">
        <f t="shared" si="60"/>
        <v>4027</v>
      </c>
      <c r="P660" s="186">
        <f t="shared" si="62"/>
        <v>44297</v>
      </c>
      <c r="Q660" s="186">
        <f t="shared" si="62"/>
        <v>44299</v>
      </c>
      <c r="R660" s="2"/>
    </row>
    <row r="661" spans="14:18" x14ac:dyDescent="0.2">
      <c r="N661" s="184">
        <f t="shared" si="61"/>
        <v>12</v>
      </c>
      <c r="O661" s="185">
        <f t="shared" si="60"/>
        <v>3692</v>
      </c>
      <c r="P661" s="186">
        <f t="shared" si="62"/>
        <v>44298</v>
      </c>
      <c r="Q661" s="186">
        <f t="shared" si="62"/>
        <v>44300</v>
      </c>
      <c r="R661" s="2"/>
    </row>
    <row r="662" spans="14:18" x14ac:dyDescent="0.2">
      <c r="N662" s="184">
        <f t="shared" si="61"/>
        <v>13</v>
      </c>
      <c r="O662" s="185">
        <f t="shared" si="60"/>
        <v>3408</v>
      </c>
      <c r="P662" s="186">
        <f t="shared" si="62"/>
        <v>44299</v>
      </c>
      <c r="Q662" s="186">
        <f t="shared" si="62"/>
        <v>44301</v>
      </c>
      <c r="R662" s="2"/>
    </row>
    <row r="663" spans="14:18" x14ac:dyDescent="0.2">
      <c r="N663" s="184">
        <f t="shared" si="61"/>
        <v>14</v>
      </c>
      <c r="O663" s="185">
        <f t="shared" si="60"/>
        <v>3164</v>
      </c>
      <c r="P663" s="186">
        <f t="shared" si="62"/>
        <v>44300</v>
      </c>
      <c r="Q663" s="186">
        <f t="shared" si="62"/>
        <v>44302</v>
      </c>
      <c r="R663" s="2"/>
    </row>
    <row r="664" spans="14:18" x14ac:dyDescent="0.2">
      <c r="N664" s="184">
        <f t="shared" si="61"/>
        <v>15</v>
      </c>
      <c r="O664" s="185">
        <f t="shared" si="60"/>
        <v>2953</v>
      </c>
      <c r="P664" s="186">
        <f t="shared" si="62"/>
        <v>44301</v>
      </c>
      <c r="Q664" s="186">
        <f t="shared" si="62"/>
        <v>44303</v>
      </c>
      <c r="R664" s="2"/>
    </row>
    <row r="665" spans="14:18" x14ac:dyDescent="0.2">
      <c r="N665" s="184">
        <f t="shared" si="61"/>
        <v>16</v>
      </c>
      <c r="O665" s="185">
        <f t="shared" si="60"/>
        <v>2769</v>
      </c>
      <c r="P665" s="186">
        <f t="shared" si="62"/>
        <v>44302</v>
      </c>
      <c r="Q665" s="186">
        <f t="shared" si="62"/>
        <v>44304</v>
      </c>
      <c r="R665" s="2"/>
    </row>
    <row r="666" spans="14:18" x14ac:dyDescent="0.2">
      <c r="N666" s="184">
        <f t="shared" si="61"/>
        <v>17</v>
      </c>
      <c r="O666" s="185">
        <f t="shared" si="60"/>
        <v>2606</v>
      </c>
      <c r="P666" s="186">
        <f t="shared" si="62"/>
        <v>44303</v>
      </c>
      <c r="Q666" s="186">
        <f t="shared" si="62"/>
        <v>44305</v>
      </c>
      <c r="R666" s="2"/>
    </row>
    <row r="667" spans="14:18" x14ac:dyDescent="0.2">
      <c r="N667" s="184">
        <f t="shared" si="61"/>
        <v>18</v>
      </c>
      <c r="O667" s="185">
        <f t="shared" si="60"/>
        <v>2461</v>
      </c>
      <c r="P667" s="186">
        <f t="shared" si="62"/>
        <v>44304</v>
      </c>
      <c r="Q667" s="186">
        <f t="shared" si="62"/>
        <v>44306</v>
      </c>
      <c r="R667" s="2"/>
    </row>
    <row r="668" spans="14:18" x14ac:dyDescent="0.2">
      <c r="N668" s="184">
        <f t="shared" si="61"/>
        <v>19</v>
      </c>
      <c r="O668" s="185">
        <f t="shared" si="60"/>
        <v>2332</v>
      </c>
      <c r="P668" s="186">
        <f t="shared" ref="P668:Q683" si="63">P667+1</f>
        <v>44305</v>
      </c>
      <c r="Q668" s="186">
        <f t="shared" si="63"/>
        <v>44307</v>
      </c>
      <c r="R668" s="2"/>
    </row>
    <row r="669" spans="14:18" x14ac:dyDescent="0.2">
      <c r="N669" s="184">
        <f t="shared" si="61"/>
        <v>20</v>
      </c>
      <c r="O669" s="185">
        <f t="shared" si="60"/>
        <v>2215</v>
      </c>
      <c r="P669" s="186">
        <f t="shared" si="63"/>
        <v>44306</v>
      </c>
      <c r="Q669" s="186">
        <f t="shared" si="63"/>
        <v>44308</v>
      </c>
      <c r="R669" s="2"/>
    </row>
    <row r="670" spans="14:18" x14ac:dyDescent="0.2">
      <c r="N670" s="184">
        <f t="shared" si="61"/>
        <v>21</v>
      </c>
      <c r="O670" s="185">
        <f t="shared" si="60"/>
        <v>2110</v>
      </c>
      <c r="P670" s="186">
        <f t="shared" si="63"/>
        <v>44307</v>
      </c>
      <c r="Q670" s="186">
        <f t="shared" si="63"/>
        <v>44309</v>
      </c>
      <c r="R670" s="2"/>
    </row>
    <row r="671" spans="14:18" x14ac:dyDescent="0.2">
      <c r="N671" s="184">
        <f t="shared" si="61"/>
        <v>22</v>
      </c>
      <c r="O671" s="185">
        <f t="shared" si="60"/>
        <v>2014</v>
      </c>
      <c r="P671" s="186">
        <f t="shared" si="63"/>
        <v>44308</v>
      </c>
      <c r="Q671" s="186">
        <f t="shared" si="63"/>
        <v>44310</v>
      </c>
      <c r="R671" s="2"/>
    </row>
    <row r="672" spans="14:18" x14ac:dyDescent="0.2">
      <c r="N672" s="184">
        <f t="shared" si="61"/>
        <v>23</v>
      </c>
      <c r="O672" s="185">
        <f t="shared" si="60"/>
        <v>1926</v>
      </c>
      <c r="P672" s="186">
        <f t="shared" si="63"/>
        <v>44309</v>
      </c>
      <c r="Q672" s="186">
        <f t="shared" si="63"/>
        <v>44311</v>
      </c>
      <c r="R672" s="2"/>
    </row>
    <row r="673" spans="14:18" x14ac:dyDescent="0.2">
      <c r="N673" s="184">
        <f t="shared" si="61"/>
        <v>24</v>
      </c>
      <c r="O673" s="185">
        <f t="shared" si="60"/>
        <v>1846</v>
      </c>
      <c r="P673" s="186">
        <f t="shared" si="63"/>
        <v>44310</v>
      </c>
      <c r="Q673" s="186">
        <f t="shared" si="63"/>
        <v>44312</v>
      </c>
      <c r="R673" s="2"/>
    </row>
    <row r="674" spans="14:18" x14ac:dyDescent="0.2">
      <c r="N674" s="184">
        <f t="shared" si="61"/>
        <v>25</v>
      </c>
      <c r="O674" s="185">
        <f t="shared" si="60"/>
        <v>1772</v>
      </c>
      <c r="P674" s="186">
        <f t="shared" si="63"/>
        <v>44311</v>
      </c>
      <c r="Q674" s="186">
        <f t="shared" si="63"/>
        <v>44313</v>
      </c>
      <c r="R674" s="2"/>
    </row>
    <row r="675" spans="14:18" x14ac:dyDescent="0.2">
      <c r="N675" s="184">
        <f t="shared" si="61"/>
        <v>26</v>
      </c>
      <c r="O675" s="185">
        <f t="shared" si="60"/>
        <v>1704</v>
      </c>
      <c r="P675" s="186">
        <f t="shared" si="63"/>
        <v>44312</v>
      </c>
      <c r="Q675" s="186">
        <f t="shared" si="63"/>
        <v>44314</v>
      </c>
      <c r="R675" s="2"/>
    </row>
    <row r="676" spans="14:18" x14ac:dyDescent="0.2">
      <c r="N676" s="184">
        <f t="shared" si="61"/>
        <v>27</v>
      </c>
      <c r="O676" s="185">
        <f t="shared" si="60"/>
        <v>1641</v>
      </c>
      <c r="P676" s="186">
        <f t="shared" si="63"/>
        <v>44313</v>
      </c>
      <c r="Q676" s="186">
        <f t="shared" si="63"/>
        <v>44315</v>
      </c>
      <c r="R676" s="2"/>
    </row>
    <row r="677" spans="14:18" x14ac:dyDescent="0.2">
      <c r="N677" s="184">
        <f t="shared" si="61"/>
        <v>28</v>
      </c>
      <c r="O677" s="185">
        <f t="shared" si="60"/>
        <v>1583</v>
      </c>
      <c r="P677" s="186">
        <f t="shared" si="63"/>
        <v>44314</v>
      </c>
      <c r="Q677" s="186">
        <f t="shared" si="63"/>
        <v>44316</v>
      </c>
      <c r="R677" s="2"/>
    </row>
    <row r="678" spans="14:18" x14ac:dyDescent="0.2">
      <c r="N678" s="184">
        <f t="shared" si="61"/>
        <v>29</v>
      </c>
      <c r="O678" s="185">
        <f t="shared" si="60"/>
        <v>1528</v>
      </c>
      <c r="P678" s="186">
        <f t="shared" si="63"/>
        <v>44315</v>
      </c>
      <c r="Q678" s="186">
        <f t="shared" si="63"/>
        <v>44317</v>
      </c>
      <c r="R678" s="2"/>
    </row>
    <row r="679" spans="14:18" x14ac:dyDescent="0.2">
      <c r="N679" s="184">
        <f t="shared" si="61"/>
        <v>30</v>
      </c>
      <c r="O679" s="185">
        <f t="shared" si="60"/>
        <v>1477</v>
      </c>
      <c r="P679" s="186">
        <f t="shared" si="63"/>
        <v>44316</v>
      </c>
      <c r="Q679" s="186">
        <f t="shared" si="63"/>
        <v>44318</v>
      </c>
      <c r="R679" s="2"/>
    </row>
    <row r="680" spans="14:18" x14ac:dyDescent="0.2">
      <c r="N680" s="184">
        <f t="shared" si="61"/>
        <v>1</v>
      </c>
      <c r="O680" s="185">
        <f t="shared" si="60"/>
        <v>44317</v>
      </c>
      <c r="P680" s="186">
        <f t="shared" si="63"/>
        <v>44317</v>
      </c>
      <c r="Q680" s="186">
        <f t="shared" si="63"/>
        <v>44319</v>
      </c>
      <c r="R680" s="2"/>
    </row>
    <row r="681" spans="14:18" x14ac:dyDescent="0.2">
      <c r="N681" s="184">
        <f t="shared" si="61"/>
        <v>2</v>
      </c>
      <c r="O681" s="185">
        <f t="shared" si="60"/>
        <v>22159</v>
      </c>
      <c r="P681" s="186">
        <f t="shared" si="63"/>
        <v>44318</v>
      </c>
      <c r="Q681" s="186">
        <f t="shared" si="63"/>
        <v>44320</v>
      </c>
      <c r="R681" s="2"/>
    </row>
    <row r="682" spans="14:18" x14ac:dyDescent="0.2">
      <c r="N682" s="184">
        <f t="shared" si="61"/>
        <v>3</v>
      </c>
      <c r="O682" s="185">
        <f t="shared" si="60"/>
        <v>14773</v>
      </c>
      <c r="P682" s="186">
        <f t="shared" si="63"/>
        <v>44319</v>
      </c>
      <c r="Q682" s="186">
        <f t="shared" si="63"/>
        <v>44321</v>
      </c>
      <c r="R682" s="2"/>
    </row>
    <row r="683" spans="14:18" x14ac:dyDescent="0.2">
      <c r="N683" s="184">
        <f t="shared" si="61"/>
        <v>4</v>
      </c>
      <c r="O683" s="185">
        <f t="shared" si="60"/>
        <v>11080</v>
      </c>
      <c r="P683" s="186">
        <f t="shared" si="63"/>
        <v>44320</v>
      </c>
      <c r="Q683" s="186">
        <f t="shared" si="63"/>
        <v>44322</v>
      </c>
      <c r="R683" s="2"/>
    </row>
    <row r="684" spans="14:18" x14ac:dyDescent="0.2">
      <c r="N684" s="184">
        <f t="shared" si="61"/>
        <v>5</v>
      </c>
      <c r="O684" s="185">
        <f t="shared" si="60"/>
        <v>8864</v>
      </c>
      <c r="P684" s="186">
        <f t="shared" ref="P684:Q699" si="64">P683+1</f>
        <v>44321</v>
      </c>
      <c r="Q684" s="186">
        <f t="shared" si="64"/>
        <v>44323</v>
      </c>
      <c r="R684" s="2"/>
    </row>
    <row r="685" spans="14:18" x14ac:dyDescent="0.2">
      <c r="N685" s="184">
        <f t="shared" si="61"/>
        <v>6</v>
      </c>
      <c r="O685" s="185">
        <f t="shared" si="60"/>
        <v>7387</v>
      </c>
      <c r="P685" s="186">
        <f t="shared" si="64"/>
        <v>44322</v>
      </c>
      <c r="Q685" s="186">
        <f t="shared" si="64"/>
        <v>44324</v>
      </c>
      <c r="R685" s="2"/>
    </row>
    <row r="686" spans="14:18" x14ac:dyDescent="0.2">
      <c r="N686" s="184">
        <f t="shared" si="61"/>
        <v>7</v>
      </c>
      <c r="O686" s="185">
        <f t="shared" si="60"/>
        <v>6332</v>
      </c>
      <c r="P686" s="186">
        <f t="shared" si="64"/>
        <v>44323</v>
      </c>
      <c r="Q686" s="186">
        <f t="shared" si="64"/>
        <v>44325</v>
      </c>
      <c r="R686" s="2"/>
    </row>
    <row r="687" spans="14:18" x14ac:dyDescent="0.2">
      <c r="N687" s="184">
        <f t="shared" si="61"/>
        <v>8</v>
      </c>
      <c r="O687" s="185">
        <f t="shared" si="60"/>
        <v>5541</v>
      </c>
      <c r="P687" s="186">
        <f t="shared" si="64"/>
        <v>44324</v>
      </c>
      <c r="Q687" s="186">
        <f t="shared" si="64"/>
        <v>44326</v>
      </c>
      <c r="R687" s="2"/>
    </row>
    <row r="688" spans="14:18" x14ac:dyDescent="0.2">
      <c r="N688" s="184">
        <f t="shared" si="61"/>
        <v>9</v>
      </c>
      <c r="O688" s="185">
        <f t="shared" si="60"/>
        <v>4925</v>
      </c>
      <c r="P688" s="186">
        <f t="shared" si="64"/>
        <v>44325</v>
      </c>
      <c r="Q688" s="186">
        <f t="shared" si="64"/>
        <v>44327</v>
      </c>
      <c r="R688" s="2"/>
    </row>
    <row r="689" spans="14:18" x14ac:dyDescent="0.2">
      <c r="N689" s="184">
        <f t="shared" si="61"/>
        <v>10</v>
      </c>
      <c r="O689" s="185">
        <f t="shared" si="60"/>
        <v>4433</v>
      </c>
      <c r="P689" s="186">
        <f t="shared" si="64"/>
        <v>44326</v>
      </c>
      <c r="Q689" s="186">
        <f t="shared" si="64"/>
        <v>44328</v>
      </c>
      <c r="R689" s="2"/>
    </row>
    <row r="690" spans="14:18" x14ac:dyDescent="0.2">
      <c r="N690" s="184">
        <f t="shared" si="61"/>
        <v>11</v>
      </c>
      <c r="O690" s="185">
        <f t="shared" si="60"/>
        <v>4030</v>
      </c>
      <c r="P690" s="186">
        <f t="shared" si="64"/>
        <v>44327</v>
      </c>
      <c r="Q690" s="186">
        <f t="shared" si="64"/>
        <v>44329</v>
      </c>
      <c r="R690" s="2"/>
    </row>
    <row r="691" spans="14:18" x14ac:dyDescent="0.2">
      <c r="N691" s="184">
        <f t="shared" si="61"/>
        <v>12</v>
      </c>
      <c r="O691" s="185">
        <f t="shared" si="60"/>
        <v>3694</v>
      </c>
      <c r="P691" s="186">
        <f t="shared" si="64"/>
        <v>44328</v>
      </c>
      <c r="Q691" s="186">
        <f t="shared" si="64"/>
        <v>44330</v>
      </c>
      <c r="R691" s="2"/>
    </row>
    <row r="692" spans="14:18" x14ac:dyDescent="0.2">
      <c r="N692" s="184">
        <f t="shared" si="61"/>
        <v>13</v>
      </c>
      <c r="O692" s="185">
        <f t="shared" si="60"/>
        <v>3410</v>
      </c>
      <c r="P692" s="186">
        <f t="shared" si="64"/>
        <v>44329</v>
      </c>
      <c r="Q692" s="186">
        <f t="shared" si="64"/>
        <v>44331</v>
      </c>
      <c r="R692" s="2"/>
    </row>
    <row r="693" spans="14:18" x14ac:dyDescent="0.2">
      <c r="N693" s="184">
        <f t="shared" si="61"/>
        <v>14</v>
      </c>
      <c r="O693" s="185">
        <f t="shared" si="60"/>
        <v>3166</v>
      </c>
      <c r="P693" s="186">
        <f t="shared" si="64"/>
        <v>44330</v>
      </c>
      <c r="Q693" s="186">
        <f t="shared" si="64"/>
        <v>44332</v>
      </c>
      <c r="R693" s="2"/>
    </row>
    <row r="694" spans="14:18" x14ac:dyDescent="0.2">
      <c r="N694" s="184">
        <f t="shared" si="61"/>
        <v>15</v>
      </c>
      <c r="O694" s="185">
        <f t="shared" si="60"/>
        <v>2955</v>
      </c>
      <c r="P694" s="186">
        <f t="shared" si="64"/>
        <v>44331</v>
      </c>
      <c r="Q694" s="186">
        <f t="shared" si="64"/>
        <v>44333</v>
      </c>
      <c r="R694" s="2"/>
    </row>
    <row r="695" spans="14:18" x14ac:dyDescent="0.2">
      <c r="N695" s="184">
        <f t="shared" si="61"/>
        <v>16</v>
      </c>
      <c r="O695" s="185">
        <f t="shared" si="60"/>
        <v>2771</v>
      </c>
      <c r="P695" s="186">
        <f t="shared" si="64"/>
        <v>44332</v>
      </c>
      <c r="Q695" s="186">
        <f t="shared" si="64"/>
        <v>44334</v>
      </c>
      <c r="R695" s="2"/>
    </row>
    <row r="696" spans="14:18" x14ac:dyDescent="0.2">
      <c r="N696" s="184">
        <f t="shared" si="61"/>
        <v>17</v>
      </c>
      <c r="O696" s="185">
        <f t="shared" si="60"/>
        <v>2608</v>
      </c>
      <c r="P696" s="186">
        <f t="shared" si="64"/>
        <v>44333</v>
      </c>
      <c r="Q696" s="186">
        <f t="shared" si="64"/>
        <v>44335</v>
      </c>
      <c r="R696" s="2"/>
    </row>
    <row r="697" spans="14:18" x14ac:dyDescent="0.2">
      <c r="N697" s="184">
        <f t="shared" si="61"/>
        <v>18</v>
      </c>
      <c r="O697" s="185">
        <f t="shared" si="60"/>
        <v>2463</v>
      </c>
      <c r="P697" s="186">
        <f t="shared" si="64"/>
        <v>44334</v>
      </c>
      <c r="Q697" s="186">
        <f t="shared" si="64"/>
        <v>44336</v>
      </c>
      <c r="R697" s="2"/>
    </row>
    <row r="698" spans="14:18" x14ac:dyDescent="0.2">
      <c r="N698" s="184">
        <f t="shared" si="61"/>
        <v>19</v>
      </c>
      <c r="O698" s="185">
        <f t="shared" si="60"/>
        <v>2333</v>
      </c>
      <c r="P698" s="186">
        <f t="shared" si="64"/>
        <v>44335</v>
      </c>
      <c r="Q698" s="186">
        <f t="shared" si="64"/>
        <v>44337</v>
      </c>
      <c r="R698" s="2"/>
    </row>
    <row r="699" spans="14:18" x14ac:dyDescent="0.2">
      <c r="N699" s="184">
        <f t="shared" si="61"/>
        <v>20</v>
      </c>
      <c r="O699" s="185">
        <f t="shared" si="60"/>
        <v>2217</v>
      </c>
      <c r="P699" s="186">
        <f t="shared" si="64"/>
        <v>44336</v>
      </c>
      <c r="Q699" s="186">
        <f t="shared" si="64"/>
        <v>44338</v>
      </c>
      <c r="R699" s="2"/>
    </row>
    <row r="700" spans="14:18" x14ac:dyDescent="0.2">
      <c r="N700" s="184">
        <f t="shared" si="61"/>
        <v>21</v>
      </c>
      <c r="O700" s="185">
        <f t="shared" si="60"/>
        <v>2111</v>
      </c>
      <c r="P700" s="186">
        <f t="shared" ref="P700:Q715" si="65">P699+1</f>
        <v>44337</v>
      </c>
      <c r="Q700" s="186">
        <f t="shared" si="65"/>
        <v>44339</v>
      </c>
      <c r="R700" s="2"/>
    </row>
    <row r="701" spans="14:18" x14ac:dyDescent="0.2">
      <c r="N701" s="184">
        <f t="shared" si="61"/>
        <v>22</v>
      </c>
      <c r="O701" s="185">
        <f t="shared" si="60"/>
        <v>2015</v>
      </c>
      <c r="P701" s="186">
        <f t="shared" si="65"/>
        <v>44338</v>
      </c>
      <c r="Q701" s="186">
        <f t="shared" si="65"/>
        <v>44340</v>
      </c>
      <c r="R701" s="2"/>
    </row>
    <row r="702" spans="14:18" x14ac:dyDescent="0.2">
      <c r="N702" s="184">
        <f t="shared" si="61"/>
        <v>23</v>
      </c>
      <c r="O702" s="185">
        <f t="shared" si="60"/>
        <v>1928</v>
      </c>
      <c r="P702" s="186">
        <f t="shared" si="65"/>
        <v>44339</v>
      </c>
      <c r="Q702" s="186">
        <f t="shared" si="65"/>
        <v>44341</v>
      </c>
      <c r="R702" s="2"/>
    </row>
    <row r="703" spans="14:18" x14ac:dyDescent="0.2">
      <c r="N703" s="184">
        <f t="shared" si="61"/>
        <v>24</v>
      </c>
      <c r="O703" s="185">
        <f t="shared" si="60"/>
        <v>1848</v>
      </c>
      <c r="P703" s="186">
        <f t="shared" si="65"/>
        <v>44340</v>
      </c>
      <c r="Q703" s="186">
        <f t="shared" si="65"/>
        <v>44342</v>
      </c>
      <c r="R703" s="2"/>
    </row>
    <row r="704" spans="14:18" x14ac:dyDescent="0.2">
      <c r="N704" s="184">
        <f t="shared" si="61"/>
        <v>25</v>
      </c>
      <c r="O704" s="185">
        <f t="shared" si="60"/>
        <v>1774</v>
      </c>
      <c r="P704" s="186">
        <f t="shared" si="65"/>
        <v>44341</v>
      </c>
      <c r="Q704" s="186">
        <f t="shared" si="65"/>
        <v>44343</v>
      </c>
      <c r="R704" s="2"/>
    </row>
    <row r="705" spans="14:18" x14ac:dyDescent="0.2">
      <c r="N705" s="184">
        <f t="shared" si="61"/>
        <v>26</v>
      </c>
      <c r="O705" s="185">
        <f t="shared" si="60"/>
        <v>1705</v>
      </c>
      <c r="P705" s="186">
        <f t="shared" si="65"/>
        <v>44342</v>
      </c>
      <c r="Q705" s="186">
        <f t="shared" si="65"/>
        <v>44344</v>
      </c>
      <c r="R705" s="2"/>
    </row>
    <row r="706" spans="14:18" x14ac:dyDescent="0.2">
      <c r="N706" s="184">
        <f t="shared" si="61"/>
        <v>27</v>
      </c>
      <c r="O706" s="185">
        <f t="shared" si="60"/>
        <v>1642</v>
      </c>
      <c r="P706" s="186">
        <f t="shared" si="65"/>
        <v>44343</v>
      </c>
      <c r="Q706" s="186">
        <f t="shared" si="65"/>
        <v>44345</v>
      </c>
      <c r="R706" s="2"/>
    </row>
    <row r="707" spans="14:18" x14ac:dyDescent="0.2">
      <c r="N707" s="184">
        <f t="shared" si="61"/>
        <v>28</v>
      </c>
      <c r="O707" s="185">
        <f t="shared" si="60"/>
        <v>1584</v>
      </c>
      <c r="P707" s="186">
        <f t="shared" si="65"/>
        <v>44344</v>
      </c>
      <c r="Q707" s="186">
        <f t="shared" si="65"/>
        <v>44346</v>
      </c>
      <c r="R707" s="2"/>
    </row>
    <row r="708" spans="14:18" x14ac:dyDescent="0.2">
      <c r="N708" s="184">
        <f t="shared" si="61"/>
        <v>29</v>
      </c>
      <c r="O708" s="185">
        <f t="shared" si="60"/>
        <v>1529</v>
      </c>
      <c r="P708" s="186">
        <f t="shared" si="65"/>
        <v>44345</v>
      </c>
      <c r="Q708" s="186">
        <f t="shared" si="65"/>
        <v>44347</v>
      </c>
      <c r="R708" s="2"/>
    </row>
    <row r="709" spans="14:18" x14ac:dyDescent="0.2">
      <c r="N709" s="184">
        <f t="shared" si="61"/>
        <v>30</v>
      </c>
      <c r="O709" s="185">
        <f t="shared" si="60"/>
        <v>1478</v>
      </c>
      <c r="P709" s="186">
        <f t="shared" si="65"/>
        <v>44346</v>
      </c>
      <c r="Q709" s="186">
        <f t="shared" si="65"/>
        <v>44348</v>
      </c>
      <c r="R709" s="2"/>
    </row>
    <row r="710" spans="14:18" x14ac:dyDescent="0.2">
      <c r="N710" s="184">
        <f t="shared" si="61"/>
        <v>31</v>
      </c>
      <c r="O710" s="185">
        <f t="shared" si="60"/>
        <v>1431</v>
      </c>
      <c r="P710" s="186">
        <f t="shared" si="65"/>
        <v>44347</v>
      </c>
      <c r="Q710" s="186">
        <f t="shared" si="65"/>
        <v>44349</v>
      </c>
      <c r="R710" s="2"/>
    </row>
    <row r="711" spans="14:18" x14ac:dyDescent="0.2">
      <c r="N711" s="184">
        <f t="shared" si="61"/>
        <v>1</v>
      </c>
      <c r="O711" s="185">
        <f t="shared" si="60"/>
        <v>44348</v>
      </c>
      <c r="P711" s="186">
        <f t="shared" si="65"/>
        <v>44348</v>
      </c>
      <c r="Q711" s="186">
        <f t="shared" si="65"/>
        <v>44350</v>
      </c>
      <c r="R711" s="2"/>
    </row>
    <row r="712" spans="14:18" x14ac:dyDescent="0.2">
      <c r="N712" s="184">
        <f t="shared" si="61"/>
        <v>2</v>
      </c>
      <c r="O712" s="185">
        <f t="shared" si="60"/>
        <v>22175</v>
      </c>
      <c r="P712" s="186">
        <f t="shared" si="65"/>
        <v>44349</v>
      </c>
      <c r="Q712" s="186">
        <f t="shared" si="65"/>
        <v>44351</v>
      </c>
      <c r="R712" s="2"/>
    </row>
    <row r="713" spans="14:18" x14ac:dyDescent="0.2">
      <c r="N713" s="184">
        <f t="shared" si="61"/>
        <v>3</v>
      </c>
      <c r="O713" s="185">
        <f t="shared" si="60"/>
        <v>14783</v>
      </c>
      <c r="P713" s="186">
        <f t="shared" si="65"/>
        <v>44350</v>
      </c>
      <c r="Q713" s="186">
        <f t="shared" si="65"/>
        <v>44352</v>
      </c>
      <c r="R713" s="2"/>
    </row>
    <row r="714" spans="14:18" x14ac:dyDescent="0.2">
      <c r="N714" s="184">
        <f t="shared" si="61"/>
        <v>4</v>
      </c>
      <c r="O714" s="185">
        <f t="shared" ref="O714:O777" si="66">ROUND(P714/N714,0)</f>
        <v>11088</v>
      </c>
      <c r="P714" s="186">
        <f t="shared" si="65"/>
        <v>44351</v>
      </c>
      <c r="Q714" s="186">
        <f t="shared" si="65"/>
        <v>44353</v>
      </c>
      <c r="R714" s="2"/>
    </row>
    <row r="715" spans="14:18" x14ac:dyDescent="0.2">
      <c r="N715" s="184">
        <f t="shared" ref="N715:N778" si="67">DAY(P715)</f>
        <v>5</v>
      </c>
      <c r="O715" s="185">
        <f t="shared" si="66"/>
        <v>8870</v>
      </c>
      <c r="P715" s="186">
        <f t="shared" si="65"/>
        <v>44352</v>
      </c>
      <c r="Q715" s="186">
        <f t="shared" si="65"/>
        <v>44354</v>
      </c>
      <c r="R715" s="2"/>
    </row>
    <row r="716" spans="14:18" x14ac:dyDescent="0.2">
      <c r="N716" s="184">
        <f t="shared" si="67"/>
        <v>6</v>
      </c>
      <c r="O716" s="185">
        <f t="shared" si="66"/>
        <v>7392</v>
      </c>
      <c r="P716" s="186">
        <f t="shared" ref="P716:Q731" si="68">P715+1</f>
        <v>44353</v>
      </c>
      <c r="Q716" s="186">
        <f t="shared" si="68"/>
        <v>44355</v>
      </c>
      <c r="R716" s="2"/>
    </row>
    <row r="717" spans="14:18" x14ac:dyDescent="0.2">
      <c r="N717" s="184">
        <f t="shared" si="67"/>
        <v>7</v>
      </c>
      <c r="O717" s="185">
        <f t="shared" si="66"/>
        <v>6336</v>
      </c>
      <c r="P717" s="186">
        <f t="shared" si="68"/>
        <v>44354</v>
      </c>
      <c r="Q717" s="186">
        <f t="shared" si="68"/>
        <v>44356</v>
      </c>
      <c r="R717" s="2"/>
    </row>
    <row r="718" spans="14:18" x14ac:dyDescent="0.2">
      <c r="N718" s="184">
        <f t="shared" si="67"/>
        <v>8</v>
      </c>
      <c r="O718" s="185">
        <f t="shared" si="66"/>
        <v>5544</v>
      </c>
      <c r="P718" s="186">
        <f t="shared" si="68"/>
        <v>44355</v>
      </c>
      <c r="Q718" s="186">
        <f t="shared" si="68"/>
        <v>44357</v>
      </c>
      <c r="R718" s="2"/>
    </row>
    <row r="719" spans="14:18" x14ac:dyDescent="0.2">
      <c r="N719" s="184">
        <f t="shared" si="67"/>
        <v>9</v>
      </c>
      <c r="O719" s="185">
        <f t="shared" si="66"/>
        <v>4928</v>
      </c>
      <c r="P719" s="186">
        <f t="shared" si="68"/>
        <v>44356</v>
      </c>
      <c r="Q719" s="186">
        <f t="shared" si="68"/>
        <v>44358</v>
      </c>
      <c r="R719" s="2"/>
    </row>
    <row r="720" spans="14:18" x14ac:dyDescent="0.2">
      <c r="N720" s="184">
        <f t="shared" si="67"/>
        <v>10</v>
      </c>
      <c r="O720" s="185">
        <f t="shared" si="66"/>
        <v>4436</v>
      </c>
      <c r="P720" s="186">
        <f t="shared" si="68"/>
        <v>44357</v>
      </c>
      <c r="Q720" s="186">
        <f t="shared" si="68"/>
        <v>44359</v>
      </c>
      <c r="R720" s="2"/>
    </row>
    <row r="721" spans="14:18" x14ac:dyDescent="0.2">
      <c r="N721" s="184">
        <f t="shared" si="67"/>
        <v>11</v>
      </c>
      <c r="O721" s="185">
        <f t="shared" si="66"/>
        <v>4033</v>
      </c>
      <c r="P721" s="186">
        <f t="shared" si="68"/>
        <v>44358</v>
      </c>
      <c r="Q721" s="186">
        <f t="shared" si="68"/>
        <v>44360</v>
      </c>
      <c r="R721" s="2"/>
    </row>
    <row r="722" spans="14:18" x14ac:dyDescent="0.2">
      <c r="N722" s="184">
        <f t="shared" si="67"/>
        <v>12</v>
      </c>
      <c r="O722" s="185">
        <f t="shared" si="66"/>
        <v>3697</v>
      </c>
      <c r="P722" s="186">
        <f t="shared" si="68"/>
        <v>44359</v>
      </c>
      <c r="Q722" s="186">
        <f t="shared" si="68"/>
        <v>44361</v>
      </c>
      <c r="R722" s="2"/>
    </row>
    <row r="723" spans="14:18" x14ac:dyDescent="0.2">
      <c r="N723" s="184">
        <f t="shared" si="67"/>
        <v>13</v>
      </c>
      <c r="O723" s="185">
        <f t="shared" si="66"/>
        <v>3412</v>
      </c>
      <c r="P723" s="186">
        <f t="shared" si="68"/>
        <v>44360</v>
      </c>
      <c r="Q723" s="186">
        <f t="shared" si="68"/>
        <v>44362</v>
      </c>
      <c r="R723" s="2"/>
    </row>
    <row r="724" spans="14:18" x14ac:dyDescent="0.2">
      <c r="N724" s="184">
        <f t="shared" si="67"/>
        <v>14</v>
      </c>
      <c r="O724" s="185">
        <f t="shared" si="66"/>
        <v>3169</v>
      </c>
      <c r="P724" s="186">
        <f t="shared" si="68"/>
        <v>44361</v>
      </c>
      <c r="Q724" s="186">
        <f t="shared" si="68"/>
        <v>44363</v>
      </c>
      <c r="R724" s="2"/>
    </row>
    <row r="725" spans="14:18" x14ac:dyDescent="0.2">
      <c r="N725" s="184">
        <f t="shared" si="67"/>
        <v>15</v>
      </c>
      <c r="O725" s="185">
        <f t="shared" si="66"/>
        <v>2957</v>
      </c>
      <c r="P725" s="186">
        <f t="shared" si="68"/>
        <v>44362</v>
      </c>
      <c r="Q725" s="186">
        <f t="shared" si="68"/>
        <v>44364</v>
      </c>
      <c r="R725" s="2"/>
    </row>
    <row r="726" spans="14:18" x14ac:dyDescent="0.2">
      <c r="N726" s="184">
        <f t="shared" si="67"/>
        <v>16</v>
      </c>
      <c r="O726" s="185">
        <f t="shared" si="66"/>
        <v>2773</v>
      </c>
      <c r="P726" s="186">
        <f t="shared" si="68"/>
        <v>44363</v>
      </c>
      <c r="Q726" s="186">
        <f t="shared" si="68"/>
        <v>44365</v>
      </c>
      <c r="R726" s="2"/>
    </row>
    <row r="727" spans="14:18" x14ac:dyDescent="0.2">
      <c r="N727" s="184">
        <f t="shared" si="67"/>
        <v>17</v>
      </c>
      <c r="O727" s="185">
        <f t="shared" si="66"/>
        <v>2610</v>
      </c>
      <c r="P727" s="186">
        <f t="shared" si="68"/>
        <v>44364</v>
      </c>
      <c r="Q727" s="186">
        <f t="shared" si="68"/>
        <v>44366</v>
      </c>
      <c r="R727" s="2"/>
    </row>
    <row r="728" spans="14:18" x14ac:dyDescent="0.2">
      <c r="N728" s="184">
        <f t="shared" si="67"/>
        <v>18</v>
      </c>
      <c r="O728" s="185">
        <f t="shared" si="66"/>
        <v>2465</v>
      </c>
      <c r="P728" s="186">
        <f t="shared" si="68"/>
        <v>44365</v>
      </c>
      <c r="Q728" s="186">
        <f t="shared" si="68"/>
        <v>44367</v>
      </c>
      <c r="R728" s="2"/>
    </row>
    <row r="729" spans="14:18" x14ac:dyDescent="0.2">
      <c r="N729" s="184">
        <f t="shared" si="67"/>
        <v>19</v>
      </c>
      <c r="O729" s="185">
        <f t="shared" si="66"/>
        <v>2335</v>
      </c>
      <c r="P729" s="186">
        <f t="shared" si="68"/>
        <v>44366</v>
      </c>
      <c r="Q729" s="186">
        <f t="shared" si="68"/>
        <v>44368</v>
      </c>
      <c r="R729" s="2"/>
    </row>
    <row r="730" spans="14:18" x14ac:dyDescent="0.2">
      <c r="N730" s="184">
        <f t="shared" si="67"/>
        <v>20</v>
      </c>
      <c r="O730" s="185">
        <f t="shared" si="66"/>
        <v>2218</v>
      </c>
      <c r="P730" s="186">
        <f t="shared" si="68"/>
        <v>44367</v>
      </c>
      <c r="Q730" s="186">
        <f t="shared" si="68"/>
        <v>44369</v>
      </c>
      <c r="R730" s="2"/>
    </row>
    <row r="731" spans="14:18" x14ac:dyDescent="0.2">
      <c r="N731" s="184">
        <f t="shared" si="67"/>
        <v>21</v>
      </c>
      <c r="O731" s="185">
        <f t="shared" si="66"/>
        <v>2113</v>
      </c>
      <c r="P731" s="186">
        <f t="shared" si="68"/>
        <v>44368</v>
      </c>
      <c r="Q731" s="186">
        <f t="shared" si="68"/>
        <v>44370</v>
      </c>
      <c r="R731" s="2"/>
    </row>
    <row r="732" spans="14:18" x14ac:dyDescent="0.2">
      <c r="N732" s="184">
        <f t="shared" si="67"/>
        <v>22</v>
      </c>
      <c r="O732" s="185">
        <f t="shared" si="66"/>
        <v>2017</v>
      </c>
      <c r="P732" s="186">
        <f t="shared" ref="P732:Q747" si="69">P731+1</f>
        <v>44369</v>
      </c>
      <c r="Q732" s="186">
        <f t="shared" si="69"/>
        <v>44371</v>
      </c>
      <c r="R732" s="2"/>
    </row>
    <row r="733" spans="14:18" x14ac:dyDescent="0.2">
      <c r="N733" s="184">
        <f t="shared" si="67"/>
        <v>23</v>
      </c>
      <c r="O733" s="185">
        <f t="shared" si="66"/>
        <v>1929</v>
      </c>
      <c r="P733" s="186">
        <f t="shared" si="69"/>
        <v>44370</v>
      </c>
      <c r="Q733" s="186">
        <f t="shared" si="69"/>
        <v>44372</v>
      </c>
      <c r="R733" s="2"/>
    </row>
    <row r="734" spans="14:18" x14ac:dyDescent="0.2">
      <c r="N734" s="184">
        <f t="shared" si="67"/>
        <v>24</v>
      </c>
      <c r="O734" s="185">
        <f t="shared" si="66"/>
        <v>1849</v>
      </c>
      <c r="P734" s="186">
        <f t="shared" si="69"/>
        <v>44371</v>
      </c>
      <c r="Q734" s="186">
        <f t="shared" si="69"/>
        <v>44373</v>
      </c>
      <c r="R734" s="2"/>
    </row>
    <row r="735" spans="14:18" x14ac:dyDescent="0.2">
      <c r="N735" s="184">
        <f t="shared" si="67"/>
        <v>25</v>
      </c>
      <c r="O735" s="185">
        <f t="shared" si="66"/>
        <v>1775</v>
      </c>
      <c r="P735" s="186">
        <f t="shared" si="69"/>
        <v>44372</v>
      </c>
      <c r="Q735" s="186">
        <f t="shared" si="69"/>
        <v>44374</v>
      </c>
      <c r="R735" s="2"/>
    </row>
    <row r="736" spans="14:18" x14ac:dyDescent="0.2">
      <c r="N736" s="184">
        <f t="shared" si="67"/>
        <v>26</v>
      </c>
      <c r="O736" s="185">
        <f t="shared" si="66"/>
        <v>1707</v>
      </c>
      <c r="P736" s="186">
        <f t="shared" si="69"/>
        <v>44373</v>
      </c>
      <c r="Q736" s="186">
        <f t="shared" si="69"/>
        <v>44375</v>
      </c>
      <c r="R736" s="2"/>
    </row>
    <row r="737" spans="14:18" x14ac:dyDescent="0.2">
      <c r="N737" s="184">
        <f t="shared" si="67"/>
        <v>27</v>
      </c>
      <c r="O737" s="185">
        <f t="shared" si="66"/>
        <v>1643</v>
      </c>
      <c r="P737" s="186">
        <f t="shared" si="69"/>
        <v>44374</v>
      </c>
      <c r="Q737" s="186">
        <f t="shared" si="69"/>
        <v>44376</v>
      </c>
      <c r="R737" s="2"/>
    </row>
    <row r="738" spans="14:18" x14ac:dyDescent="0.2">
      <c r="N738" s="184">
        <f t="shared" si="67"/>
        <v>28</v>
      </c>
      <c r="O738" s="185">
        <f t="shared" si="66"/>
        <v>1585</v>
      </c>
      <c r="P738" s="186">
        <f t="shared" si="69"/>
        <v>44375</v>
      </c>
      <c r="Q738" s="186">
        <f t="shared" si="69"/>
        <v>44377</v>
      </c>
      <c r="R738" s="2"/>
    </row>
    <row r="739" spans="14:18" x14ac:dyDescent="0.2">
      <c r="N739" s="184">
        <f t="shared" si="67"/>
        <v>29</v>
      </c>
      <c r="O739" s="185">
        <f t="shared" si="66"/>
        <v>1530</v>
      </c>
      <c r="P739" s="186">
        <f t="shared" si="69"/>
        <v>44376</v>
      </c>
      <c r="Q739" s="186">
        <f t="shared" si="69"/>
        <v>44378</v>
      </c>
      <c r="R739" s="2"/>
    </row>
    <row r="740" spans="14:18" x14ac:dyDescent="0.2">
      <c r="N740" s="184">
        <f t="shared" si="67"/>
        <v>30</v>
      </c>
      <c r="O740" s="185">
        <f t="shared" si="66"/>
        <v>1479</v>
      </c>
      <c r="P740" s="186">
        <f t="shared" si="69"/>
        <v>44377</v>
      </c>
      <c r="Q740" s="186">
        <f t="shared" si="69"/>
        <v>44379</v>
      </c>
      <c r="R740" s="2"/>
    </row>
    <row r="741" spans="14:18" x14ac:dyDescent="0.2">
      <c r="N741" s="184">
        <f t="shared" si="67"/>
        <v>1</v>
      </c>
      <c r="O741" s="185">
        <f t="shared" si="66"/>
        <v>44378</v>
      </c>
      <c r="P741" s="186">
        <f t="shared" si="69"/>
        <v>44378</v>
      </c>
      <c r="Q741" s="186">
        <f t="shared" si="69"/>
        <v>44380</v>
      </c>
      <c r="R741" s="2"/>
    </row>
    <row r="742" spans="14:18" x14ac:dyDescent="0.2">
      <c r="N742" s="184">
        <f t="shared" si="67"/>
        <v>2</v>
      </c>
      <c r="O742" s="185">
        <f t="shared" si="66"/>
        <v>22190</v>
      </c>
      <c r="P742" s="186">
        <f t="shared" si="69"/>
        <v>44379</v>
      </c>
      <c r="Q742" s="186">
        <f t="shared" si="69"/>
        <v>44381</v>
      </c>
      <c r="R742" s="2"/>
    </row>
    <row r="743" spans="14:18" x14ac:dyDescent="0.2">
      <c r="N743" s="184">
        <f t="shared" si="67"/>
        <v>3</v>
      </c>
      <c r="O743" s="185">
        <f t="shared" si="66"/>
        <v>14793</v>
      </c>
      <c r="P743" s="186">
        <f t="shared" si="69"/>
        <v>44380</v>
      </c>
      <c r="Q743" s="186">
        <f t="shared" si="69"/>
        <v>44382</v>
      </c>
      <c r="R743" s="2"/>
    </row>
    <row r="744" spans="14:18" x14ac:dyDescent="0.2">
      <c r="N744" s="184">
        <f t="shared" si="67"/>
        <v>4</v>
      </c>
      <c r="O744" s="185">
        <f t="shared" si="66"/>
        <v>11095</v>
      </c>
      <c r="P744" s="186">
        <f t="shared" si="69"/>
        <v>44381</v>
      </c>
      <c r="Q744" s="186">
        <f t="shared" si="69"/>
        <v>44383</v>
      </c>
      <c r="R744" s="2"/>
    </row>
    <row r="745" spans="14:18" x14ac:dyDescent="0.2">
      <c r="N745" s="184">
        <f t="shared" si="67"/>
        <v>5</v>
      </c>
      <c r="O745" s="185">
        <f t="shared" si="66"/>
        <v>8876</v>
      </c>
      <c r="P745" s="186">
        <f t="shared" si="69"/>
        <v>44382</v>
      </c>
      <c r="Q745" s="186">
        <f t="shared" si="69"/>
        <v>44384</v>
      </c>
      <c r="R745" s="2"/>
    </row>
    <row r="746" spans="14:18" x14ac:dyDescent="0.2">
      <c r="N746" s="184">
        <f t="shared" si="67"/>
        <v>6</v>
      </c>
      <c r="O746" s="185">
        <f t="shared" si="66"/>
        <v>7397</v>
      </c>
      <c r="P746" s="186">
        <f t="shared" si="69"/>
        <v>44383</v>
      </c>
      <c r="Q746" s="186">
        <f t="shared" si="69"/>
        <v>44385</v>
      </c>
      <c r="R746" s="2"/>
    </row>
    <row r="747" spans="14:18" x14ac:dyDescent="0.2">
      <c r="N747" s="184">
        <f t="shared" si="67"/>
        <v>7</v>
      </c>
      <c r="O747" s="185">
        <f t="shared" si="66"/>
        <v>6341</v>
      </c>
      <c r="P747" s="186">
        <f t="shared" si="69"/>
        <v>44384</v>
      </c>
      <c r="Q747" s="186">
        <f t="shared" si="69"/>
        <v>44386</v>
      </c>
      <c r="R747" s="2"/>
    </row>
    <row r="748" spans="14:18" x14ac:dyDescent="0.2">
      <c r="N748" s="184">
        <f t="shared" si="67"/>
        <v>8</v>
      </c>
      <c r="O748" s="185">
        <f t="shared" si="66"/>
        <v>5548</v>
      </c>
      <c r="P748" s="186">
        <f t="shared" ref="P748:Q763" si="70">P747+1</f>
        <v>44385</v>
      </c>
      <c r="Q748" s="186">
        <f t="shared" si="70"/>
        <v>44387</v>
      </c>
      <c r="R748" s="2"/>
    </row>
    <row r="749" spans="14:18" x14ac:dyDescent="0.2">
      <c r="N749" s="184">
        <f t="shared" si="67"/>
        <v>9</v>
      </c>
      <c r="O749" s="185">
        <f t="shared" si="66"/>
        <v>4932</v>
      </c>
      <c r="P749" s="186">
        <f t="shared" si="70"/>
        <v>44386</v>
      </c>
      <c r="Q749" s="186">
        <f t="shared" si="70"/>
        <v>44388</v>
      </c>
      <c r="R749" s="2"/>
    </row>
    <row r="750" spans="14:18" x14ac:dyDescent="0.2">
      <c r="N750" s="184">
        <f t="shared" si="67"/>
        <v>10</v>
      </c>
      <c r="O750" s="185">
        <f t="shared" si="66"/>
        <v>4439</v>
      </c>
      <c r="P750" s="186">
        <f t="shared" si="70"/>
        <v>44387</v>
      </c>
      <c r="Q750" s="186">
        <f t="shared" si="70"/>
        <v>44389</v>
      </c>
      <c r="R750" s="2"/>
    </row>
    <row r="751" spans="14:18" x14ac:dyDescent="0.2">
      <c r="N751" s="184">
        <f t="shared" si="67"/>
        <v>11</v>
      </c>
      <c r="O751" s="185">
        <f t="shared" si="66"/>
        <v>4035</v>
      </c>
      <c r="P751" s="186">
        <f t="shared" si="70"/>
        <v>44388</v>
      </c>
      <c r="Q751" s="186">
        <f t="shared" si="70"/>
        <v>44390</v>
      </c>
      <c r="R751" s="2"/>
    </row>
    <row r="752" spans="14:18" x14ac:dyDescent="0.2">
      <c r="N752" s="184">
        <f t="shared" si="67"/>
        <v>12</v>
      </c>
      <c r="O752" s="185">
        <f t="shared" si="66"/>
        <v>3699</v>
      </c>
      <c r="P752" s="186">
        <f t="shared" si="70"/>
        <v>44389</v>
      </c>
      <c r="Q752" s="186">
        <f t="shared" si="70"/>
        <v>44391</v>
      </c>
      <c r="R752" s="2"/>
    </row>
    <row r="753" spans="14:18" x14ac:dyDescent="0.2">
      <c r="N753" s="184">
        <f t="shared" si="67"/>
        <v>13</v>
      </c>
      <c r="O753" s="185">
        <f t="shared" si="66"/>
        <v>3415</v>
      </c>
      <c r="P753" s="186">
        <f t="shared" si="70"/>
        <v>44390</v>
      </c>
      <c r="Q753" s="186">
        <f t="shared" si="70"/>
        <v>44392</v>
      </c>
      <c r="R753" s="2"/>
    </row>
    <row r="754" spans="14:18" x14ac:dyDescent="0.2">
      <c r="N754" s="184">
        <f t="shared" si="67"/>
        <v>14</v>
      </c>
      <c r="O754" s="185">
        <f t="shared" si="66"/>
        <v>3171</v>
      </c>
      <c r="P754" s="186">
        <f t="shared" si="70"/>
        <v>44391</v>
      </c>
      <c r="Q754" s="186">
        <f t="shared" si="70"/>
        <v>44393</v>
      </c>
      <c r="R754" s="2"/>
    </row>
    <row r="755" spans="14:18" x14ac:dyDescent="0.2">
      <c r="N755" s="184">
        <f t="shared" si="67"/>
        <v>15</v>
      </c>
      <c r="O755" s="185">
        <f t="shared" si="66"/>
        <v>2959</v>
      </c>
      <c r="P755" s="186">
        <f t="shared" si="70"/>
        <v>44392</v>
      </c>
      <c r="Q755" s="186">
        <f t="shared" si="70"/>
        <v>44394</v>
      </c>
      <c r="R755" s="2"/>
    </row>
    <row r="756" spans="14:18" x14ac:dyDescent="0.2">
      <c r="N756" s="184">
        <f t="shared" si="67"/>
        <v>16</v>
      </c>
      <c r="O756" s="185">
        <f t="shared" si="66"/>
        <v>2775</v>
      </c>
      <c r="P756" s="186">
        <f t="shared" si="70"/>
        <v>44393</v>
      </c>
      <c r="Q756" s="186">
        <f t="shared" si="70"/>
        <v>44395</v>
      </c>
      <c r="R756" s="2"/>
    </row>
    <row r="757" spans="14:18" x14ac:dyDescent="0.2">
      <c r="N757" s="184">
        <f t="shared" si="67"/>
        <v>17</v>
      </c>
      <c r="O757" s="185">
        <f t="shared" si="66"/>
        <v>2611</v>
      </c>
      <c r="P757" s="186">
        <f t="shared" si="70"/>
        <v>44394</v>
      </c>
      <c r="Q757" s="186">
        <f t="shared" si="70"/>
        <v>44396</v>
      </c>
      <c r="R757" s="2"/>
    </row>
    <row r="758" spans="14:18" x14ac:dyDescent="0.2">
      <c r="N758" s="184">
        <f t="shared" si="67"/>
        <v>18</v>
      </c>
      <c r="O758" s="185">
        <f t="shared" si="66"/>
        <v>2466</v>
      </c>
      <c r="P758" s="186">
        <f t="shared" si="70"/>
        <v>44395</v>
      </c>
      <c r="Q758" s="186">
        <f t="shared" si="70"/>
        <v>44397</v>
      </c>
      <c r="R758" s="2"/>
    </row>
    <row r="759" spans="14:18" x14ac:dyDescent="0.2">
      <c r="N759" s="184">
        <f t="shared" si="67"/>
        <v>19</v>
      </c>
      <c r="O759" s="185">
        <f t="shared" si="66"/>
        <v>2337</v>
      </c>
      <c r="P759" s="186">
        <f t="shared" si="70"/>
        <v>44396</v>
      </c>
      <c r="Q759" s="186">
        <f t="shared" si="70"/>
        <v>44398</v>
      </c>
      <c r="R759" s="2"/>
    </row>
    <row r="760" spans="14:18" x14ac:dyDescent="0.2">
      <c r="N760" s="184">
        <f t="shared" si="67"/>
        <v>20</v>
      </c>
      <c r="O760" s="185">
        <f t="shared" si="66"/>
        <v>2220</v>
      </c>
      <c r="P760" s="186">
        <f t="shared" si="70"/>
        <v>44397</v>
      </c>
      <c r="Q760" s="186">
        <f t="shared" si="70"/>
        <v>44399</v>
      </c>
      <c r="R760" s="2"/>
    </row>
    <row r="761" spans="14:18" x14ac:dyDescent="0.2">
      <c r="N761" s="184">
        <f t="shared" si="67"/>
        <v>21</v>
      </c>
      <c r="O761" s="185">
        <f t="shared" si="66"/>
        <v>2114</v>
      </c>
      <c r="P761" s="186">
        <f t="shared" si="70"/>
        <v>44398</v>
      </c>
      <c r="Q761" s="186">
        <f t="shared" si="70"/>
        <v>44400</v>
      </c>
      <c r="R761" s="2"/>
    </row>
    <row r="762" spans="14:18" x14ac:dyDescent="0.2">
      <c r="N762" s="184">
        <f t="shared" si="67"/>
        <v>22</v>
      </c>
      <c r="O762" s="185">
        <f t="shared" si="66"/>
        <v>2018</v>
      </c>
      <c r="P762" s="186">
        <f t="shared" si="70"/>
        <v>44399</v>
      </c>
      <c r="Q762" s="186">
        <f t="shared" si="70"/>
        <v>44401</v>
      </c>
      <c r="R762" s="2"/>
    </row>
    <row r="763" spans="14:18" x14ac:dyDescent="0.2">
      <c r="N763" s="184">
        <f t="shared" si="67"/>
        <v>23</v>
      </c>
      <c r="O763" s="185">
        <f t="shared" si="66"/>
        <v>1930</v>
      </c>
      <c r="P763" s="186">
        <f t="shared" si="70"/>
        <v>44400</v>
      </c>
      <c r="Q763" s="186">
        <f t="shared" si="70"/>
        <v>44402</v>
      </c>
      <c r="R763" s="2"/>
    </row>
    <row r="764" spans="14:18" x14ac:dyDescent="0.2">
      <c r="N764" s="184">
        <f t="shared" si="67"/>
        <v>24</v>
      </c>
      <c r="O764" s="185">
        <f t="shared" si="66"/>
        <v>1850</v>
      </c>
      <c r="P764" s="186">
        <f t="shared" ref="P764:Q779" si="71">P763+1</f>
        <v>44401</v>
      </c>
      <c r="Q764" s="186">
        <f t="shared" si="71"/>
        <v>44403</v>
      </c>
      <c r="R764" s="2"/>
    </row>
    <row r="765" spans="14:18" x14ac:dyDescent="0.2">
      <c r="N765" s="184">
        <f t="shared" si="67"/>
        <v>25</v>
      </c>
      <c r="O765" s="185">
        <f t="shared" si="66"/>
        <v>1776</v>
      </c>
      <c r="P765" s="186">
        <f t="shared" si="71"/>
        <v>44402</v>
      </c>
      <c r="Q765" s="186">
        <f t="shared" si="71"/>
        <v>44404</v>
      </c>
      <c r="R765" s="2"/>
    </row>
    <row r="766" spans="14:18" x14ac:dyDescent="0.2">
      <c r="N766" s="184">
        <f t="shared" si="67"/>
        <v>26</v>
      </c>
      <c r="O766" s="185">
        <f t="shared" si="66"/>
        <v>1708</v>
      </c>
      <c r="P766" s="186">
        <f t="shared" si="71"/>
        <v>44403</v>
      </c>
      <c r="Q766" s="186">
        <f t="shared" si="71"/>
        <v>44405</v>
      </c>
      <c r="R766" s="2"/>
    </row>
    <row r="767" spans="14:18" x14ac:dyDescent="0.2">
      <c r="N767" s="184">
        <f t="shared" si="67"/>
        <v>27</v>
      </c>
      <c r="O767" s="185">
        <f t="shared" si="66"/>
        <v>1645</v>
      </c>
      <c r="P767" s="186">
        <f t="shared" si="71"/>
        <v>44404</v>
      </c>
      <c r="Q767" s="186">
        <f t="shared" si="71"/>
        <v>44406</v>
      </c>
      <c r="R767" s="2"/>
    </row>
    <row r="768" spans="14:18" x14ac:dyDescent="0.2">
      <c r="N768" s="184">
        <f t="shared" si="67"/>
        <v>28</v>
      </c>
      <c r="O768" s="185">
        <f t="shared" si="66"/>
        <v>1586</v>
      </c>
      <c r="P768" s="186">
        <f t="shared" si="71"/>
        <v>44405</v>
      </c>
      <c r="Q768" s="186">
        <f t="shared" si="71"/>
        <v>44407</v>
      </c>
      <c r="R768" s="2"/>
    </row>
    <row r="769" spans="14:18" x14ac:dyDescent="0.2">
      <c r="N769" s="184">
        <f t="shared" si="67"/>
        <v>29</v>
      </c>
      <c r="O769" s="185">
        <f t="shared" si="66"/>
        <v>1531</v>
      </c>
      <c r="P769" s="186">
        <f t="shared" si="71"/>
        <v>44406</v>
      </c>
      <c r="Q769" s="186">
        <f t="shared" si="71"/>
        <v>44408</v>
      </c>
      <c r="R769" s="2"/>
    </row>
    <row r="770" spans="14:18" x14ac:dyDescent="0.2">
      <c r="N770" s="184">
        <f t="shared" si="67"/>
        <v>30</v>
      </c>
      <c r="O770" s="185">
        <f t="shared" si="66"/>
        <v>1480</v>
      </c>
      <c r="P770" s="186">
        <f t="shared" si="71"/>
        <v>44407</v>
      </c>
      <c r="Q770" s="186">
        <f t="shared" si="71"/>
        <v>44409</v>
      </c>
      <c r="R770" s="2"/>
    </row>
    <row r="771" spans="14:18" x14ac:dyDescent="0.2">
      <c r="N771" s="184">
        <f t="shared" si="67"/>
        <v>31</v>
      </c>
      <c r="O771" s="185">
        <f t="shared" si="66"/>
        <v>1433</v>
      </c>
      <c r="P771" s="186">
        <f t="shared" si="71"/>
        <v>44408</v>
      </c>
      <c r="Q771" s="186">
        <f t="shared" si="71"/>
        <v>44410</v>
      </c>
      <c r="R771" s="2"/>
    </row>
    <row r="772" spans="14:18" x14ac:dyDescent="0.2">
      <c r="N772" s="184">
        <f t="shared" si="67"/>
        <v>1</v>
      </c>
      <c r="O772" s="185">
        <f t="shared" si="66"/>
        <v>44409</v>
      </c>
      <c r="P772" s="186">
        <f t="shared" si="71"/>
        <v>44409</v>
      </c>
      <c r="Q772" s="186">
        <f t="shared" si="71"/>
        <v>44411</v>
      </c>
      <c r="R772" s="2"/>
    </row>
    <row r="773" spans="14:18" x14ac:dyDescent="0.2">
      <c r="N773" s="184">
        <f t="shared" si="67"/>
        <v>2</v>
      </c>
      <c r="O773" s="185">
        <f t="shared" si="66"/>
        <v>22205</v>
      </c>
      <c r="P773" s="186">
        <f t="shared" si="71"/>
        <v>44410</v>
      </c>
      <c r="Q773" s="186">
        <f t="shared" si="71"/>
        <v>44412</v>
      </c>
      <c r="R773" s="2"/>
    </row>
    <row r="774" spans="14:18" x14ac:dyDescent="0.2">
      <c r="N774" s="184">
        <f t="shared" si="67"/>
        <v>3</v>
      </c>
      <c r="O774" s="185">
        <f t="shared" si="66"/>
        <v>14804</v>
      </c>
      <c r="P774" s="186">
        <f t="shared" si="71"/>
        <v>44411</v>
      </c>
      <c r="Q774" s="186">
        <f t="shared" si="71"/>
        <v>44413</v>
      </c>
      <c r="R774" s="2"/>
    </row>
    <row r="775" spans="14:18" x14ac:dyDescent="0.2">
      <c r="N775" s="184">
        <f t="shared" si="67"/>
        <v>4</v>
      </c>
      <c r="O775" s="185">
        <f t="shared" si="66"/>
        <v>11103</v>
      </c>
      <c r="P775" s="186">
        <f t="shared" si="71"/>
        <v>44412</v>
      </c>
      <c r="Q775" s="186">
        <f t="shared" si="71"/>
        <v>44414</v>
      </c>
      <c r="R775" s="2"/>
    </row>
    <row r="776" spans="14:18" x14ac:dyDescent="0.2">
      <c r="N776" s="184">
        <f t="shared" si="67"/>
        <v>5</v>
      </c>
      <c r="O776" s="185">
        <f t="shared" si="66"/>
        <v>8883</v>
      </c>
      <c r="P776" s="186">
        <f t="shared" si="71"/>
        <v>44413</v>
      </c>
      <c r="Q776" s="186">
        <f t="shared" si="71"/>
        <v>44415</v>
      </c>
      <c r="R776" s="2"/>
    </row>
    <row r="777" spans="14:18" x14ac:dyDescent="0.2">
      <c r="N777" s="184">
        <f t="shared" si="67"/>
        <v>6</v>
      </c>
      <c r="O777" s="185">
        <f t="shared" si="66"/>
        <v>7402</v>
      </c>
      <c r="P777" s="186">
        <f t="shared" si="71"/>
        <v>44414</v>
      </c>
      <c r="Q777" s="186">
        <f t="shared" si="71"/>
        <v>44416</v>
      </c>
      <c r="R777" s="2"/>
    </row>
    <row r="778" spans="14:18" x14ac:dyDescent="0.2">
      <c r="N778" s="184">
        <f t="shared" si="67"/>
        <v>7</v>
      </c>
      <c r="O778" s="185">
        <f t="shared" ref="O778:O841" si="72">ROUND(P778/N778,0)</f>
        <v>6345</v>
      </c>
      <c r="P778" s="186">
        <f t="shared" si="71"/>
        <v>44415</v>
      </c>
      <c r="Q778" s="186">
        <f t="shared" si="71"/>
        <v>44417</v>
      </c>
      <c r="R778" s="2"/>
    </row>
    <row r="779" spans="14:18" x14ac:dyDescent="0.2">
      <c r="N779" s="184">
        <f t="shared" ref="N779:N842" si="73">DAY(P779)</f>
        <v>8</v>
      </c>
      <c r="O779" s="185">
        <f t="shared" si="72"/>
        <v>5552</v>
      </c>
      <c r="P779" s="186">
        <f t="shared" si="71"/>
        <v>44416</v>
      </c>
      <c r="Q779" s="186">
        <f t="shared" si="71"/>
        <v>44418</v>
      </c>
      <c r="R779" s="2"/>
    </row>
    <row r="780" spans="14:18" x14ac:dyDescent="0.2">
      <c r="N780" s="184">
        <f t="shared" si="73"/>
        <v>9</v>
      </c>
      <c r="O780" s="185">
        <f t="shared" si="72"/>
        <v>4935</v>
      </c>
      <c r="P780" s="186">
        <f t="shared" ref="P780:Q795" si="74">P779+1</f>
        <v>44417</v>
      </c>
      <c r="Q780" s="186">
        <f t="shared" si="74"/>
        <v>44419</v>
      </c>
      <c r="R780" s="2"/>
    </row>
    <row r="781" spans="14:18" x14ac:dyDescent="0.2">
      <c r="N781" s="184">
        <f t="shared" si="73"/>
        <v>10</v>
      </c>
      <c r="O781" s="185">
        <f t="shared" si="72"/>
        <v>4442</v>
      </c>
      <c r="P781" s="186">
        <f t="shared" si="74"/>
        <v>44418</v>
      </c>
      <c r="Q781" s="186">
        <f t="shared" si="74"/>
        <v>44420</v>
      </c>
      <c r="R781" s="2"/>
    </row>
    <row r="782" spans="14:18" x14ac:dyDescent="0.2">
      <c r="N782" s="184">
        <f t="shared" si="73"/>
        <v>11</v>
      </c>
      <c r="O782" s="185">
        <f t="shared" si="72"/>
        <v>4038</v>
      </c>
      <c r="P782" s="186">
        <f t="shared" si="74"/>
        <v>44419</v>
      </c>
      <c r="Q782" s="186">
        <f t="shared" si="74"/>
        <v>44421</v>
      </c>
      <c r="R782" s="2"/>
    </row>
    <row r="783" spans="14:18" x14ac:dyDescent="0.2">
      <c r="N783" s="184">
        <f t="shared" si="73"/>
        <v>12</v>
      </c>
      <c r="O783" s="185">
        <f t="shared" si="72"/>
        <v>3702</v>
      </c>
      <c r="P783" s="186">
        <f t="shared" si="74"/>
        <v>44420</v>
      </c>
      <c r="Q783" s="186">
        <f t="shared" si="74"/>
        <v>44422</v>
      </c>
      <c r="R783" s="2"/>
    </row>
    <row r="784" spans="14:18" x14ac:dyDescent="0.2">
      <c r="N784" s="184">
        <f t="shared" si="73"/>
        <v>13</v>
      </c>
      <c r="O784" s="185">
        <f t="shared" si="72"/>
        <v>3417</v>
      </c>
      <c r="P784" s="186">
        <f t="shared" si="74"/>
        <v>44421</v>
      </c>
      <c r="Q784" s="186">
        <f t="shared" si="74"/>
        <v>44423</v>
      </c>
      <c r="R784" s="2"/>
    </row>
    <row r="785" spans="14:18" x14ac:dyDescent="0.2">
      <c r="N785" s="184">
        <f t="shared" si="73"/>
        <v>14</v>
      </c>
      <c r="O785" s="185">
        <f t="shared" si="72"/>
        <v>3173</v>
      </c>
      <c r="P785" s="186">
        <f t="shared" si="74"/>
        <v>44422</v>
      </c>
      <c r="Q785" s="186">
        <f t="shared" si="74"/>
        <v>44424</v>
      </c>
      <c r="R785" s="2"/>
    </row>
    <row r="786" spans="14:18" x14ac:dyDescent="0.2">
      <c r="N786" s="184">
        <f t="shared" si="73"/>
        <v>15</v>
      </c>
      <c r="O786" s="185">
        <f t="shared" si="72"/>
        <v>2962</v>
      </c>
      <c r="P786" s="186">
        <f t="shared" si="74"/>
        <v>44423</v>
      </c>
      <c r="Q786" s="186">
        <f t="shared" si="74"/>
        <v>44425</v>
      </c>
      <c r="R786" s="2"/>
    </row>
    <row r="787" spans="14:18" x14ac:dyDescent="0.2">
      <c r="N787" s="184">
        <f t="shared" si="73"/>
        <v>16</v>
      </c>
      <c r="O787" s="185">
        <f t="shared" si="72"/>
        <v>2777</v>
      </c>
      <c r="P787" s="186">
        <f t="shared" si="74"/>
        <v>44424</v>
      </c>
      <c r="Q787" s="186">
        <f t="shared" si="74"/>
        <v>44426</v>
      </c>
      <c r="R787" s="2"/>
    </row>
    <row r="788" spans="14:18" x14ac:dyDescent="0.2">
      <c r="N788" s="184">
        <f t="shared" si="73"/>
        <v>17</v>
      </c>
      <c r="O788" s="185">
        <f t="shared" si="72"/>
        <v>2613</v>
      </c>
      <c r="P788" s="186">
        <f t="shared" si="74"/>
        <v>44425</v>
      </c>
      <c r="Q788" s="186">
        <f t="shared" si="74"/>
        <v>44427</v>
      </c>
      <c r="R788" s="2"/>
    </row>
    <row r="789" spans="14:18" x14ac:dyDescent="0.2">
      <c r="N789" s="184">
        <f t="shared" si="73"/>
        <v>18</v>
      </c>
      <c r="O789" s="185">
        <f t="shared" si="72"/>
        <v>2468</v>
      </c>
      <c r="P789" s="186">
        <f t="shared" si="74"/>
        <v>44426</v>
      </c>
      <c r="Q789" s="186">
        <f t="shared" si="74"/>
        <v>44428</v>
      </c>
      <c r="R789" s="2"/>
    </row>
    <row r="790" spans="14:18" x14ac:dyDescent="0.2">
      <c r="N790" s="184">
        <f t="shared" si="73"/>
        <v>19</v>
      </c>
      <c r="O790" s="185">
        <f t="shared" si="72"/>
        <v>2338</v>
      </c>
      <c r="P790" s="186">
        <f t="shared" si="74"/>
        <v>44427</v>
      </c>
      <c r="Q790" s="186">
        <f t="shared" si="74"/>
        <v>44429</v>
      </c>
      <c r="R790" s="2"/>
    </row>
    <row r="791" spans="14:18" x14ac:dyDescent="0.2">
      <c r="N791" s="184">
        <f t="shared" si="73"/>
        <v>20</v>
      </c>
      <c r="O791" s="185">
        <f t="shared" si="72"/>
        <v>2221</v>
      </c>
      <c r="P791" s="186">
        <f t="shared" si="74"/>
        <v>44428</v>
      </c>
      <c r="Q791" s="186">
        <f t="shared" si="74"/>
        <v>44430</v>
      </c>
      <c r="R791" s="2"/>
    </row>
    <row r="792" spans="14:18" x14ac:dyDescent="0.2">
      <c r="N792" s="184">
        <f t="shared" si="73"/>
        <v>21</v>
      </c>
      <c r="O792" s="185">
        <f t="shared" si="72"/>
        <v>2116</v>
      </c>
      <c r="P792" s="186">
        <f t="shared" si="74"/>
        <v>44429</v>
      </c>
      <c r="Q792" s="186">
        <f t="shared" si="74"/>
        <v>44431</v>
      </c>
      <c r="R792" s="2"/>
    </row>
    <row r="793" spans="14:18" x14ac:dyDescent="0.2">
      <c r="N793" s="184">
        <f t="shared" si="73"/>
        <v>22</v>
      </c>
      <c r="O793" s="185">
        <f t="shared" si="72"/>
        <v>2020</v>
      </c>
      <c r="P793" s="186">
        <f t="shared" si="74"/>
        <v>44430</v>
      </c>
      <c r="Q793" s="186">
        <f t="shared" si="74"/>
        <v>44432</v>
      </c>
      <c r="R793" s="2"/>
    </row>
    <row r="794" spans="14:18" x14ac:dyDescent="0.2">
      <c r="N794" s="184">
        <f t="shared" si="73"/>
        <v>23</v>
      </c>
      <c r="O794" s="185">
        <f t="shared" si="72"/>
        <v>1932</v>
      </c>
      <c r="P794" s="186">
        <f t="shared" si="74"/>
        <v>44431</v>
      </c>
      <c r="Q794" s="186">
        <f t="shared" si="74"/>
        <v>44433</v>
      </c>
      <c r="R794" s="2"/>
    </row>
    <row r="795" spans="14:18" x14ac:dyDescent="0.2">
      <c r="N795" s="184">
        <f t="shared" si="73"/>
        <v>24</v>
      </c>
      <c r="O795" s="185">
        <f t="shared" si="72"/>
        <v>1851</v>
      </c>
      <c r="P795" s="186">
        <f t="shared" si="74"/>
        <v>44432</v>
      </c>
      <c r="Q795" s="186">
        <f t="shared" si="74"/>
        <v>44434</v>
      </c>
      <c r="R795" s="2"/>
    </row>
    <row r="796" spans="14:18" x14ac:dyDescent="0.2">
      <c r="N796" s="184">
        <f t="shared" si="73"/>
        <v>25</v>
      </c>
      <c r="O796" s="185">
        <f t="shared" si="72"/>
        <v>1777</v>
      </c>
      <c r="P796" s="186">
        <f t="shared" ref="P796:Q811" si="75">P795+1</f>
        <v>44433</v>
      </c>
      <c r="Q796" s="186">
        <f t="shared" si="75"/>
        <v>44435</v>
      </c>
      <c r="R796" s="2"/>
    </row>
    <row r="797" spans="14:18" x14ac:dyDescent="0.2">
      <c r="N797" s="184">
        <f t="shared" si="73"/>
        <v>26</v>
      </c>
      <c r="O797" s="185">
        <f t="shared" si="72"/>
        <v>1709</v>
      </c>
      <c r="P797" s="186">
        <f t="shared" si="75"/>
        <v>44434</v>
      </c>
      <c r="Q797" s="186">
        <f t="shared" si="75"/>
        <v>44436</v>
      </c>
      <c r="R797" s="2"/>
    </row>
    <row r="798" spans="14:18" x14ac:dyDescent="0.2">
      <c r="N798" s="184">
        <f t="shared" si="73"/>
        <v>27</v>
      </c>
      <c r="O798" s="185">
        <f t="shared" si="72"/>
        <v>1646</v>
      </c>
      <c r="P798" s="186">
        <f t="shared" si="75"/>
        <v>44435</v>
      </c>
      <c r="Q798" s="186">
        <f t="shared" si="75"/>
        <v>44437</v>
      </c>
      <c r="R798" s="2"/>
    </row>
    <row r="799" spans="14:18" x14ac:dyDescent="0.2">
      <c r="N799" s="184">
        <f t="shared" si="73"/>
        <v>28</v>
      </c>
      <c r="O799" s="185">
        <f t="shared" si="72"/>
        <v>1587</v>
      </c>
      <c r="P799" s="186">
        <f t="shared" si="75"/>
        <v>44436</v>
      </c>
      <c r="Q799" s="186">
        <f t="shared" si="75"/>
        <v>44438</v>
      </c>
      <c r="R799" s="2"/>
    </row>
    <row r="800" spans="14:18" x14ac:dyDescent="0.2">
      <c r="N800" s="184">
        <f t="shared" si="73"/>
        <v>29</v>
      </c>
      <c r="O800" s="185">
        <f t="shared" si="72"/>
        <v>1532</v>
      </c>
      <c r="P800" s="186">
        <f t="shared" si="75"/>
        <v>44437</v>
      </c>
      <c r="Q800" s="186">
        <f t="shared" si="75"/>
        <v>44439</v>
      </c>
      <c r="R800" s="2"/>
    </row>
    <row r="801" spans="14:18" x14ac:dyDescent="0.2">
      <c r="N801" s="184">
        <f t="shared" si="73"/>
        <v>30</v>
      </c>
      <c r="O801" s="185">
        <f t="shared" si="72"/>
        <v>1481</v>
      </c>
      <c r="P801" s="186">
        <f t="shared" si="75"/>
        <v>44438</v>
      </c>
      <c r="Q801" s="186">
        <f t="shared" si="75"/>
        <v>44440</v>
      </c>
      <c r="R801" s="2"/>
    </row>
    <row r="802" spans="14:18" x14ac:dyDescent="0.2">
      <c r="N802" s="184">
        <f t="shared" si="73"/>
        <v>31</v>
      </c>
      <c r="O802" s="185">
        <f t="shared" si="72"/>
        <v>1434</v>
      </c>
      <c r="P802" s="186">
        <f t="shared" si="75"/>
        <v>44439</v>
      </c>
      <c r="Q802" s="186">
        <f t="shared" si="75"/>
        <v>44441</v>
      </c>
      <c r="R802" s="2"/>
    </row>
    <row r="803" spans="14:18" x14ac:dyDescent="0.2">
      <c r="N803" s="184">
        <f t="shared" si="73"/>
        <v>1</v>
      </c>
      <c r="O803" s="185">
        <f t="shared" si="72"/>
        <v>44440</v>
      </c>
      <c r="P803" s="186">
        <f t="shared" si="75"/>
        <v>44440</v>
      </c>
      <c r="Q803" s="186">
        <f t="shared" si="75"/>
        <v>44442</v>
      </c>
      <c r="R803" s="2"/>
    </row>
    <row r="804" spans="14:18" x14ac:dyDescent="0.2">
      <c r="N804" s="184">
        <f t="shared" si="73"/>
        <v>2</v>
      </c>
      <c r="O804" s="185">
        <f t="shared" si="72"/>
        <v>22221</v>
      </c>
      <c r="P804" s="186">
        <f t="shared" si="75"/>
        <v>44441</v>
      </c>
      <c r="Q804" s="186">
        <f t="shared" si="75"/>
        <v>44443</v>
      </c>
      <c r="R804" s="2"/>
    </row>
    <row r="805" spans="14:18" x14ac:dyDescent="0.2">
      <c r="N805" s="184">
        <f t="shared" si="73"/>
        <v>3</v>
      </c>
      <c r="O805" s="185">
        <f t="shared" si="72"/>
        <v>14814</v>
      </c>
      <c r="P805" s="186">
        <f t="shared" si="75"/>
        <v>44442</v>
      </c>
      <c r="Q805" s="186">
        <f t="shared" si="75"/>
        <v>44444</v>
      </c>
      <c r="R805" s="2"/>
    </row>
    <row r="806" spans="14:18" x14ac:dyDescent="0.2">
      <c r="N806" s="184">
        <f t="shared" si="73"/>
        <v>4</v>
      </c>
      <c r="O806" s="185">
        <f t="shared" si="72"/>
        <v>11111</v>
      </c>
      <c r="P806" s="186">
        <f t="shared" si="75"/>
        <v>44443</v>
      </c>
      <c r="Q806" s="186">
        <f t="shared" si="75"/>
        <v>44445</v>
      </c>
      <c r="R806" s="2"/>
    </row>
    <row r="807" spans="14:18" x14ac:dyDescent="0.2">
      <c r="N807" s="184">
        <f t="shared" si="73"/>
        <v>5</v>
      </c>
      <c r="O807" s="185">
        <f t="shared" si="72"/>
        <v>8889</v>
      </c>
      <c r="P807" s="186">
        <f t="shared" si="75"/>
        <v>44444</v>
      </c>
      <c r="Q807" s="186">
        <f t="shared" si="75"/>
        <v>44446</v>
      </c>
      <c r="R807" s="2"/>
    </row>
    <row r="808" spans="14:18" x14ac:dyDescent="0.2">
      <c r="N808" s="184">
        <f t="shared" si="73"/>
        <v>6</v>
      </c>
      <c r="O808" s="185">
        <f t="shared" si="72"/>
        <v>7408</v>
      </c>
      <c r="P808" s="186">
        <f t="shared" si="75"/>
        <v>44445</v>
      </c>
      <c r="Q808" s="186">
        <f t="shared" si="75"/>
        <v>44447</v>
      </c>
      <c r="R808" s="2"/>
    </row>
    <row r="809" spans="14:18" x14ac:dyDescent="0.2">
      <c r="N809" s="184">
        <f t="shared" si="73"/>
        <v>7</v>
      </c>
      <c r="O809" s="185">
        <f t="shared" si="72"/>
        <v>6349</v>
      </c>
      <c r="P809" s="186">
        <f t="shared" si="75"/>
        <v>44446</v>
      </c>
      <c r="Q809" s="186">
        <f t="shared" si="75"/>
        <v>44448</v>
      </c>
      <c r="R809" s="2"/>
    </row>
    <row r="810" spans="14:18" x14ac:dyDescent="0.2">
      <c r="N810" s="184">
        <f t="shared" si="73"/>
        <v>8</v>
      </c>
      <c r="O810" s="185">
        <f t="shared" si="72"/>
        <v>5556</v>
      </c>
      <c r="P810" s="186">
        <f t="shared" si="75"/>
        <v>44447</v>
      </c>
      <c r="Q810" s="186">
        <f t="shared" si="75"/>
        <v>44449</v>
      </c>
      <c r="R810" s="2"/>
    </row>
    <row r="811" spans="14:18" x14ac:dyDescent="0.2">
      <c r="N811" s="184">
        <f t="shared" si="73"/>
        <v>9</v>
      </c>
      <c r="O811" s="185">
        <f t="shared" si="72"/>
        <v>4939</v>
      </c>
      <c r="P811" s="186">
        <f t="shared" si="75"/>
        <v>44448</v>
      </c>
      <c r="Q811" s="186">
        <f t="shared" si="75"/>
        <v>44450</v>
      </c>
      <c r="R811" s="2"/>
    </row>
    <row r="812" spans="14:18" x14ac:dyDescent="0.2">
      <c r="N812" s="184">
        <f t="shared" si="73"/>
        <v>10</v>
      </c>
      <c r="O812" s="185">
        <f t="shared" si="72"/>
        <v>4445</v>
      </c>
      <c r="P812" s="186">
        <f t="shared" ref="P812:Q827" si="76">P811+1</f>
        <v>44449</v>
      </c>
      <c r="Q812" s="186">
        <f t="shared" si="76"/>
        <v>44451</v>
      </c>
      <c r="R812" s="2"/>
    </row>
    <row r="813" spans="14:18" x14ac:dyDescent="0.2">
      <c r="N813" s="184">
        <f t="shared" si="73"/>
        <v>11</v>
      </c>
      <c r="O813" s="185">
        <f t="shared" si="72"/>
        <v>4041</v>
      </c>
      <c r="P813" s="186">
        <f t="shared" si="76"/>
        <v>44450</v>
      </c>
      <c r="Q813" s="186">
        <f t="shared" si="76"/>
        <v>44452</v>
      </c>
      <c r="R813" s="2"/>
    </row>
    <row r="814" spans="14:18" x14ac:dyDescent="0.2">
      <c r="N814" s="184">
        <f t="shared" si="73"/>
        <v>12</v>
      </c>
      <c r="O814" s="185">
        <f t="shared" si="72"/>
        <v>3704</v>
      </c>
      <c r="P814" s="186">
        <f t="shared" si="76"/>
        <v>44451</v>
      </c>
      <c r="Q814" s="186">
        <f t="shared" si="76"/>
        <v>44453</v>
      </c>
      <c r="R814" s="2"/>
    </row>
    <row r="815" spans="14:18" x14ac:dyDescent="0.2">
      <c r="N815" s="184">
        <f t="shared" si="73"/>
        <v>13</v>
      </c>
      <c r="O815" s="185">
        <f t="shared" si="72"/>
        <v>3419</v>
      </c>
      <c r="P815" s="186">
        <f t="shared" si="76"/>
        <v>44452</v>
      </c>
      <c r="Q815" s="186">
        <f t="shared" si="76"/>
        <v>44454</v>
      </c>
      <c r="R815" s="2"/>
    </row>
    <row r="816" spans="14:18" x14ac:dyDescent="0.2">
      <c r="N816" s="184">
        <f t="shared" si="73"/>
        <v>14</v>
      </c>
      <c r="O816" s="185">
        <f t="shared" si="72"/>
        <v>3175</v>
      </c>
      <c r="P816" s="186">
        <f t="shared" si="76"/>
        <v>44453</v>
      </c>
      <c r="Q816" s="186">
        <f t="shared" si="76"/>
        <v>44455</v>
      </c>
      <c r="R816" s="2"/>
    </row>
    <row r="817" spans="14:18" x14ac:dyDescent="0.2">
      <c r="N817" s="184">
        <f t="shared" si="73"/>
        <v>15</v>
      </c>
      <c r="O817" s="185">
        <f t="shared" si="72"/>
        <v>2964</v>
      </c>
      <c r="P817" s="186">
        <f t="shared" si="76"/>
        <v>44454</v>
      </c>
      <c r="Q817" s="186">
        <f t="shared" si="76"/>
        <v>44456</v>
      </c>
      <c r="R817" s="2"/>
    </row>
    <row r="818" spans="14:18" x14ac:dyDescent="0.2">
      <c r="N818" s="184">
        <f t="shared" si="73"/>
        <v>16</v>
      </c>
      <c r="O818" s="185">
        <f t="shared" si="72"/>
        <v>2778</v>
      </c>
      <c r="P818" s="186">
        <f t="shared" si="76"/>
        <v>44455</v>
      </c>
      <c r="Q818" s="186">
        <f t="shared" si="76"/>
        <v>44457</v>
      </c>
      <c r="R818" s="2"/>
    </row>
    <row r="819" spans="14:18" x14ac:dyDescent="0.2">
      <c r="N819" s="184">
        <f t="shared" si="73"/>
        <v>17</v>
      </c>
      <c r="O819" s="185">
        <f t="shared" si="72"/>
        <v>2615</v>
      </c>
      <c r="P819" s="186">
        <f t="shared" si="76"/>
        <v>44456</v>
      </c>
      <c r="Q819" s="186">
        <f t="shared" si="76"/>
        <v>44458</v>
      </c>
      <c r="R819" s="2"/>
    </row>
    <row r="820" spans="14:18" x14ac:dyDescent="0.2">
      <c r="N820" s="184">
        <f t="shared" si="73"/>
        <v>18</v>
      </c>
      <c r="O820" s="185">
        <f t="shared" si="72"/>
        <v>2470</v>
      </c>
      <c r="P820" s="186">
        <f t="shared" si="76"/>
        <v>44457</v>
      </c>
      <c r="Q820" s="186">
        <f t="shared" si="76"/>
        <v>44459</v>
      </c>
      <c r="R820" s="2"/>
    </row>
    <row r="821" spans="14:18" x14ac:dyDescent="0.2">
      <c r="N821" s="184">
        <f t="shared" si="73"/>
        <v>19</v>
      </c>
      <c r="O821" s="185">
        <f t="shared" si="72"/>
        <v>2340</v>
      </c>
      <c r="P821" s="186">
        <f t="shared" si="76"/>
        <v>44458</v>
      </c>
      <c r="Q821" s="186">
        <f t="shared" si="76"/>
        <v>44460</v>
      </c>
      <c r="R821" s="2"/>
    </row>
    <row r="822" spans="14:18" x14ac:dyDescent="0.2">
      <c r="N822" s="184">
        <f t="shared" si="73"/>
        <v>20</v>
      </c>
      <c r="O822" s="185">
        <f t="shared" si="72"/>
        <v>2223</v>
      </c>
      <c r="P822" s="186">
        <f t="shared" si="76"/>
        <v>44459</v>
      </c>
      <c r="Q822" s="186">
        <f t="shared" si="76"/>
        <v>44461</v>
      </c>
      <c r="R822" s="2"/>
    </row>
    <row r="823" spans="14:18" x14ac:dyDescent="0.2">
      <c r="N823" s="184">
        <f t="shared" si="73"/>
        <v>21</v>
      </c>
      <c r="O823" s="185">
        <f t="shared" si="72"/>
        <v>2117</v>
      </c>
      <c r="P823" s="186">
        <f t="shared" si="76"/>
        <v>44460</v>
      </c>
      <c r="Q823" s="186">
        <f t="shared" si="76"/>
        <v>44462</v>
      </c>
      <c r="R823" s="2"/>
    </row>
    <row r="824" spans="14:18" x14ac:dyDescent="0.2">
      <c r="N824" s="184">
        <f t="shared" si="73"/>
        <v>22</v>
      </c>
      <c r="O824" s="185">
        <f t="shared" si="72"/>
        <v>2021</v>
      </c>
      <c r="P824" s="186">
        <f t="shared" si="76"/>
        <v>44461</v>
      </c>
      <c r="Q824" s="186">
        <f t="shared" si="76"/>
        <v>44463</v>
      </c>
      <c r="R824" s="2"/>
    </row>
    <row r="825" spans="14:18" x14ac:dyDescent="0.2">
      <c r="N825" s="184">
        <f t="shared" si="73"/>
        <v>23</v>
      </c>
      <c r="O825" s="185">
        <f t="shared" si="72"/>
        <v>1933</v>
      </c>
      <c r="P825" s="186">
        <f t="shared" si="76"/>
        <v>44462</v>
      </c>
      <c r="Q825" s="186">
        <f t="shared" si="76"/>
        <v>44464</v>
      </c>
      <c r="R825" s="2"/>
    </row>
    <row r="826" spans="14:18" x14ac:dyDescent="0.2">
      <c r="N826" s="184">
        <f t="shared" si="73"/>
        <v>24</v>
      </c>
      <c r="O826" s="185">
        <f t="shared" si="72"/>
        <v>1853</v>
      </c>
      <c r="P826" s="186">
        <f t="shared" si="76"/>
        <v>44463</v>
      </c>
      <c r="Q826" s="186">
        <f t="shared" si="76"/>
        <v>44465</v>
      </c>
      <c r="R826" s="2"/>
    </row>
    <row r="827" spans="14:18" x14ac:dyDescent="0.2">
      <c r="N827" s="184">
        <f t="shared" si="73"/>
        <v>25</v>
      </c>
      <c r="O827" s="185">
        <f t="shared" si="72"/>
        <v>1779</v>
      </c>
      <c r="P827" s="186">
        <f t="shared" si="76"/>
        <v>44464</v>
      </c>
      <c r="Q827" s="186">
        <f t="shared" si="76"/>
        <v>44466</v>
      </c>
      <c r="R827" s="2"/>
    </row>
    <row r="828" spans="14:18" x14ac:dyDescent="0.2">
      <c r="N828" s="184">
        <f t="shared" si="73"/>
        <v>26</v>
      </c>
      <c r="O828" s="185">
        <f t="shared" si="72"/>
        <v>1710</v>
      </c>
      <c r="P828" s="186">
        <f t="shared" ref="P828:Q843" si="77">P827+1</f>
        <v>44465</v>
      </c>
      <c r="Q828" s="186">
        <f t="shared" si="77"/>
        <v>44467</v>
      </c>
      <c r="R828" s="2"/>
    </row>
    <row r="829" spans="14:18" x14ac:dyDescent="0.2">
      <c r="N829" s="184">
        <f t="shared" si="73"/>
        <v>27</v>
      </c>
      <c r="O829" s="185">
        <f t="shared" si="72"/>
        <v>1647</v>
      </c>
      <c r="P829" s="186">
        <f t="shared" si="77"/>
        <v>44466</v>
      </c>
      <c r="Q829" s="186">
        <f t="shared" si="77"/>
        <v>44468</v>
      </c>
      <c r="R829" s="2"/>
    </row>
    <row r="830" spans="14:18" x14ac:dyDescent="0.2">
      <c r="N830" s="184">
        <f t="shared" si="73"/>
        <v>28</v>
      </c>
      <c r="O830" s="185">
        <f t="shared" si="72"/>
        <v>1588</v>
      </c>
      <c r="P830" s="186">
        <f t="shared" si="77"/>
        <v>44467</v>
      </c>
      <c r="Q830" s="186">
        <f t="shared" si="77"/>
        <v>44469</v>
      </c>
      <c r="R830" s="2"/>
    </row>
    <row r="831" spans="14:18" x14ac:dyDescent="0.2">
      <c r="N831" s="184">
        <f t="shared" si="73"/>
        <v>29</v>
      </c>
      <c r="O831" s="185">
        <f t="shared" si="72"/>
        <v>1533</v>
      </c>
      <c r="P831" s="186">
        <f t="shared" si="77"/>
        <v>44468</v>
      </c>
      <c r="Q831" s="186">
        <f t="shared" si="77"/>
        <v>44470</v>
      </c>
      <c r="R831" s="2"/>
    </row>
    <row r="832" spans="14:18" x14ac:dyDescent="0.2">
      <c r="N832" s="184">
        <f t="shared" si="73"/>
        <v>30</v>
      </c>
      <c r="O832" s="185">
        <f t="shared" si="72"/>
        <v>1482</v>
      </c>
      <c r="P832" s="186">
        <f t="shared" si="77"/>
        <v>44469</v>
      </c>
      <c r="Q832" s="186">
        <f t="shared" si="77"/>
        <v>44471</v>
      </c>
      <c r="R832" s="2"/>
    </row>
    <row r="833" spans="14:18" x14ac:dyDescent="0.2">
      <c r="N833" s="184">
        <f t="shared" si="73"/>
        <v>1</v>
      </c>
      <c r="O833" s="185">
        <f t="shared" si="72"/>
        <v>44470</v>
      </c>
      <c r="P833" s="186">
        <f t="shared" si="77"/>
        <v>44470</v>
      </c>
      <c r="Q833" s="186">
        <f t="shared" si="77"/>
        <v>44472</v>
      </c>
      <c r="R833" s="2"/>
    </row>
    <row r="834" spans="14:18" x14ac:dyDescent="0.2">
      <c r="N834" s="184">
        <f t="shared" si="73"/>
        <v>2</v>
      </c>
      <c r="O834" s="185">
        <f t="shared" si="72"/>
        <v>22236</v>
      </c>
      <c r="P834" s="186">
        <f t="shared" si="77"/>
        <v>44471</v>
      </c>
      <c r="Q834" s="186">
        <f t="shared" si="77"/>
        <v>44473</v>
      </c>
      <c r="R834" s="2"/>
    </row>
    <row r="835" spans="14:18" x14ac:dyDescent="0.2">
      <c r="N835" s="184">
        <f t="shared" si="73"/>
        <v>3</v>
      </c>
      <c r="O835" s="185">
        <f t="shared" si="72"/>
        <v>14824</v>
      </c>
      <c r="P835" s="186">
        <f t="shared" si="77"/>
        <v>44472</v>
      </c>
      <c r="Q835" s="186">
        <f t="shared" si="77"/>
        <v>44474</v>
      </c>
      <c r="R835" s="2"/>
    </row>
    <row r="836" spans="14:18" x14ac:dyDescent="0.2">
      <c r="N836" s="184">
        <f t="shared" si="73"/>
        <v>4</v>
      </c>
      <c r="O836" s="185">
        <f t="shared" si="72"/>
        <v>11118</v>
      </c>
      <c r="P836" s="186">
        <f t="shared" si="77"/>
        <v>44473</v>
      </c>
      <c r="Q836" s="186">
        <f t="shared" si="77"/>
        <v>44475</v>
      </c>
      <c r="R836" s="2"/>
    </row>
    <row r="837" spans="14:18" x14ac:dyDescent="0.2">
      <c r="N837" s="184">
        <f t="shared" si="73"/>
        <v>5</v>
      </c>
      <c r="O837" s="185">
        <f t="shared" si="72"/>
        <v>8895</v>
      </c>
      <c r="P837" s="186">
        <f t="shared" si="77"/>
        <v>44474</v>
      </c>
      <c r="Q837" s="186">
        <f t="shared" si="77"/>
        <v>44476</v>
      </c>
      <c r="R837" s="2"/>
    </row>
    <row r="838" spans="14:18" x14ac:dyDescent="0.2">
      <c r="N838" s="184">
        <f t="shared" si="73"/>
        <v>6</v>
      </c>
      <c r="O838" s="185">
        <f t="shared" si="72"/>
        <v>7413</v>
      </c>
      <c r="P838" s="186">
        <f t="shared" si="77"/>
        <v>44475</v>
      </c>
      <c r="Q838" s="186">
        <f t="shared" si="77"/>
        <v>44477</v>
      </c>
      <c r="R838" s="2"/>
    </row>
    <row r="839" spans="14:18" x14ac:dyDescent="0.2">
      <c r="N839" s="184">
        <f t="shared" si="73"/>
        <v>7</v>
      </c>
      <c r="O839" s="185">
        <f t="shared" si="72"/>
        <v>6354</v>
      </c>
      <c r="P839" s="186">
        <f t="shared" si="77"/>
        <v>44476</v>
      </c>
      <c r="Q839" s="186">
        <f t="shared" si="77"/>
        <v>44478</v>
      </c>
      <c r="R839" s="2"/>
    </row>
    <row r="840" spans="14:18" x14ac:dyDescent="0.2">
      <c r="N840" s="184">
        <f t="shared" si="73"/>
        <v>8</v>
      </c>
      <c r="O840" s="185">
        <f t="shared" si="72"/>
        <v>5560</v>
      </c>
      <c r="P840" s="186">
        <f t="shared" si="77"/>
        <v>44477</v>
      </c>
      <c r="Q840" s="186">
        <f t="shared" si="77"/>
        <v>44479</v>
      </c>
      <c r="R840" s="2"/>
    </row>
    <row r="841" spans="14:18" x14ac:dyDescent="0.2">
      <c r="N841" s="184">
        <f t="shared" si="73"/>
        <v>9</v>
      </c>
      <c r="O841" s="185">
        <f t="shared" si="72"/>
        <v>4942</v>
      </c>
      <c r="P841" s="186">
        <f t="shared" si="77"/>
        <v>44478</v>
      </c>
      <c r="Q841" s="186">
        <f t="shared" si="77"/>
        <v>44480</v>
      </c>
      <c r="R841" s="2"/>
    </row>
    <row r="842" spans="14:18" x14ac:dyDescent="0.2">
      <c r="N842" s="184">
        <f t="shared" si="73"/>
        <v>10</v>
      </c>
      <c r="O842" s="185">
        <f t="shared" ref="O842:O905" si="78">ROUND(P842/N842,0)</f>
        <v>4448</v>
      </c>
      <c r="P842" s="186">
        <f t="shared" si="77"/>
        <v>44479</v>
      </c>
      <c r="Q842" s="186">
        <f t="shared" si="77"/>
        <v>44481</v>
      </c>
      <c r="R842" s="2"/>
    </row>
    <row r="843" spans="14:18" x14ac:dyDescent="0.2">
      <c r="N843" s="184">
        <f t="shared" ref="N843:N906" si="79">DAY(P843)</f>
        <v>11</v>
      </c>
      <c r="O843" s="185">
        <f t="shared" si="78"/>
        <v>4044</v>
      </c>
      <c r="P843" s="186">
        <f t="shared" si="77"/>
        <v>44480</v>
      </c>
      <c r="Q843" s="186">
        <f t="shared" si="77"/>
        <v>44482</v>
      </c>
      <c r="R843" s="2"/>
    </row>
    <row r="844" spans="14:18" x14ac:dyDescent="0.2">
      <c r="N844" s="184">
        <f t="shared" si="79"/>
        <v>12</v>
      </c>
      <c r="O844" s="185">
        <f t="shared" si="78"/>
        <v>3707</v>
      </c>
      <c r="P844" s="186">
        <f t="shared" ref="P844:Q859" si="80">P843+1</f>
        <v>44481</v>
      </c>
      <c r="Q844" s="186">
        <f t="shared" si="80"/>
        <v>44483</v>
      </c>
      <c r="R844" s="2"/>
    </row>
    <row r="845" spans="14:18" x14ac:dyDescent="0.2">
      <c r="N845" s="184">
        <f t="shared" si="79"/>
        <v>13</v>
      </c>
      <c r="O845" s="185">
        <f t="shared" si="78"/>
        <v>3422</v>
      </c>
      <c r="P845" s="186">
        <f t="shared" si="80"/>
        <v>44482</v>
      </c>
      <c r="Q845" s="186">
        <f t="shared" si="80"/>
        <v>44484</v>
      </c>
      <c r="R845" s="2"/>
    </row>
    <row r="846" spans="14:18" x14ac:dyDescent="0.2">
      <c r="N846" s="184">
        <f t="shared" si="79"/>
        <v>14</v>
      </c>
      <c r="O846" s="185">
        <f t="shared" si="78"/>
        <v>3177</v>
      </c>
      <c r="P846" s="186">
        <f t="shared" si="80"/>
        <v>44483</v>
      </c>
      <c r="Q846" s="186">
        <f t="shared" si="80"/>
        <v>44485</v>
      </c>
      <c r="R846" s="2"/>
    </row>
    <row r="847" spans="14:18" x14ac:dyDescent="0.2">
      <c r="N847" s="184">
        <f t="shared" si="79"/>
        <v>15</v>
      </c>
      <c r="O847" s="185">
        <f t="shared" si="78"/>
        <v>2966</v>
      </c>
      <c r="P847" s="186">
        <f t="shared" si="80"/>
        <v>44484</v>
      </c>
      <c r="Q847" s="186">
        <f t="shared" si="80"/>
        <v>44486</v>
      </c>
      <c r="R847" s="2"/>
    </row>
    <row r="848" spans="14:18" x14ac:dyDescent="0.2">
      <c r="N848" s="184">
        <f t="shared" si="79"/>
        <v>16</v>
      </c>
      <c r="O848" s="185">
        <f t="shared" si="78"/>
        <v>2780</v>
      </c>
      <c r="P848" s="186">
        <f t="shared" si="80"/>
        <v>44485</v>
      </c>
      <c r="Q848" s="186">
        <f t="shared" si="80"/>
        <v>44487</v>
      </c>
      <c r="R848" s="2"/>
    </row>
    <row r="849" spans="14:18" x14ac:dyDescent="0.2">
      <c r="N849" s="184">
        <f t="shared" si="79"/>
        <v>17</v>
      </c>
      <c r="O849" s="185">
        <f t="shared" si="78"/>
        <v>2617</v>
      </c>
      <c r="P849" s="186">
        <f t="shared" si="80"/>
        <v>44486</v>
      </c>
      <c r="Q849" s="186">
        <f t="shared" si="80"/>
        <v>44488</v>
      </c>
      <c r="R849" s="2"/>
    </row>
    <row r="850" spans="14:18" x14ac:dyDescent="0.2">
      <c r="N850" s="184">
        <f t="shared" si="79"/>
        <v>18</v>
      </c>
      <c r="O850" s="185">
        <f t="shared" si="78"/>
        <v>2472</v>
      </c>
      <c r="P850" s="186">
        <f t="shared" si="80"/>
        <v>44487</v>
      </c>
      <c r="Q850" s="186">
        <f t="shared" si="80"/>
        <v>44489</v>
      </c>
      <c r="R850" s="2"/>
    </row>
    <row r="851" spans="14:18" x14ac:dyDescent="0.2">
      <c r="N851" s="184">
        <f t="shared" si="79"/>
        <v>19</v>
      </c>
      <c r="O851" s="185">
        <f t="shared" si="78"/>
        <v>2341</v>
      </c>
      <c r="P851" s="186">
        <f t="shared" si="80"/>
        <v>44488</v>
      </c>
      <c r="Q851" s="186">
        <f t="shared" si="80"/>
        <v>44490</v>
      </c>
      <c r="R851" s="2"/>
    </row>
    <row r="852" spans="14:18" x14ac:dyDescent="0.2">
      <c r="N852" s="184">
        <f t="shared" si="79"/>
        <v>20</v>
      </c>
      <c r="O852" s="185">
        <f t="shared" si="78"/>
        <v>2224</v>
      </c>
      <c r="P852" s="186">
        <f t="shared" si="80"/>
        <v>44489</v>
      </c>
      <c r="Q852" s="186">
        <f t="shared" si="80"/>
        <v>44491</v>
      </c>
      <c r="R852" s="2"/>
    </row>
    <row r="853" spans="14:18" x14ac:dyDescent="0.2">
      <c r="N853" s="184">
        <f t="shared" si="79"/>
        <v>21</v>
      </c>
      <c r="O853" s="185">
        <f t="shared" si="78"/>
        <v>2119</v>
      </c>
      <c r="P853" s="186">
        <f t="shared" si="80"/>
        <v>44490</v>
      </c>
      <c r="Q853" s="186">
        <f t="shared" si="80"/>
        <v>44492</v>
      </c>
      <c r="R853" s="2"/>
    </row>
    <row r="854" spans="14:18" x14ac:dyDescent="0.2">
      <c r="N854" s="184">
        <f t="shared" si="79"/>
        <v>22</v>
      </c>
      <c r="O854" s="185">
        <f t="shared" si="78"/>
        <v>2022</v>
      </c>
      <c r="P854" s="186">
        <f t="shared" si="80"/>
        <v>44491</v>
      </c>
      <c r="Q854" s="186">
        <f t="shared" si="80"/>
        <v>44493</v>
      </c>
      <c r="R854" s="2"/>
    </row>
    <row r="855" spans="14:18" x14ac:dyDescent="0.2">
      <c r="N855" s="184">
        <f t="shared" si="79"/>
        <v>23</v>
      </c>
      <c r="O855" s="185">
        <f t="shared" si="78"/>
        <v>1934</v>
      </c>
      <c r="P855" s="186">
        <f t="shared" si="80"/>
        <v>44492</v>
      </c>
      <c r="Q855" s="186">
        <f t="shared" si="80"/>
        <v>44494</v>
      </c>
      <c r="R855" s="2"/>
    </row>
    <row r="856" spans="14:18" x14ac:dyDescent="0.2">
      <c r="N856" s="184">
        <f t="shared" si="79"/>
        <v>24</v>
      </c>
      <c r="O856" s="185">
        <f t="shared" si="78"/>
        <v>1854</v>
      </c>
      <c r="P856" s="186">
        <f t="shared" si="80"/>
        <v>44493</v>
      </c>
      <c r="Q856" s="186">
        <f t="shared" si="80"/>
        <v>44495</v>
      </c>
      <c r="R856" s="2"/>
    </row>
    <row r="857" spans="14:18" x14ac:dyDescent="0.2">
      <c r="N857" s="184">
        <f t="shared" si="79"/>
        <v>25</v>
      </c>
      <c r="O857" s="185">
        <f t="shared" si="78"/>
        <v>1780</v>
      </c>
      <c r="P857" s="186">
        <f t="shared" si="80"/>
        <v>44494</v>
      </c>
      <c r="Q857" s="186">
        <f t="shared" si="80"/>
        <v>44496</v>
      </c>
      <c r="R857" s="2"/>
    </row>
    <row r="858" spans="14:18" x14ac:dyDescent="0.2">
      <c r="N858" s="184">
        <f t="shared" si="79"/>
        <v>26</v>
      </c>
      <c r="O858" s="185">
        <f t="shared" si="78"/>
        <v>1711</v>
      </c>
      <c r="P858" s="186">
        <f t="shared" si="80"/>
        <v>44495</v>
      </c>
      <c r="Q858" s="186">
        <f t="shared" si="80"/>
        <v>44497</v>
      </c>
      <c r="R858" s="2"/>
    </row>
    <row r="859" spans="14:18" x14ac:dyDescent="0.2">
      <c r="N859" s="184">
        <f t="shared" si="79"/>
        <v>27</v>
      </c>
      <c r="O859" s="185">
        <f t="shared" si="78"/>
        <v>1648</v>
      </c>
      <c r="P859" s="186">
        <f t="shared" si="80"/>
        <v>44496</v>
      </c>
      <c r="Q859" s="186">
        <f t="shared" si="80"/>
        <v>44498</v>
      </c>
      <c r="R859" s="2"/>
    </row>
    <row r="860" spans="14:18" x14ac:dyDescent="0.2">
      <c r="N860" s="184">
        <f t="shared" si="79"/>
        <v>28</v>
      </c>
      <c r="O860" s="185">
        <f t="shared" si="78"/>
        <v>1589</v>
      </c>
      <c r="P860" s="186">
        <f t="shared" ref="P860:Q875" si="81">P859+1</f>
        <v>44497</v>
      </c>
      <c r="Q860" s="186">
        <f t="shared" si="81"/>
        <v>44499</v>
      </c>
      <c r="R860" s="2"/>
    </row>
    <row r="861" spans="14:18" x14ac:dyDescent="0.2">
      <c r="N861" s="184">
        <f t="shared" si="79"/>
        <v>29</v>
      </c>
      <c r="O861" s="185">
        <f t="shared" si="78"/>
        <v>1534</v>
      </c>
      <c r="P861" s="186">
        <f t="shared" si="81"/>
        <v>44498</v>
      </c>
      <c r="Q861" s="186">
        <f t="shared" si="81"/>
        <v>44500</v>
      </c>
      <c r="R861" s="2"/>
    </row>
    <row r="862" spans="14:18" x14ac:dyDescent="0.2">
      <c r="N862" s="184">
        <f t="shared" si="79"/>
        <v>30</v>
      </c>
      <c r="O862" s="185">
        <f t="shared" si="78"/>
        <v>1483</v>
      </c>
      <c r="P862" s="186">
        <f t="shared" si="81"/>
        <v>44499</v>
      </c>
      <c r="Q862" s="186">
        <f t="shared" si="81"/>
        <v>44501</v>
      </c>
      <c r="R862" s="2"/>
    </row>
    <row r="863" spans="14:18" x14ac:dyDescent="0.2">
      <c r="N863" s="184">
        <f t="shared" si="79"/>
        <v>31</v>
      </c>
      <c r="O863" s="185">
        <f t="shared" si="78"/>
        <v>1435</v>
      </c>
      <c r="P863" s="186">
        <f t="shared" si="81"/>
        <v>44500</v>
      </c>
      <c r="Q863" s="186">
        <f t="shared" si="81"/>
        <v>44502</v>
      </c>
      <c r="R863" s="2"/>
    </row>
    <row r="864" spans="14:18" x14ac:dyDescent="0.2">
      <c r="N864" s="184">
        <f t="shared" si="79"/>
        <v>1</v>
      </c>
      <c r="O864" s="185">
        <f t="shared" si="78"/>
        <v>44501</v>
      </c>
      <c r="P864" s="186">
        <f t="shared" si="81"/>
        <v>44501</v>
      </c>
      <c r="Q864" s="186">
        <f t="shared" si="81"/>
        <v>44503</v>
      </c>
      <c r="R864" s="2"/>
    </row>
    <row r="865" spans="14:18" x14ac:dyDescent="0.2">
      <c r="N865" s="184">
        <f t="shared" si="79"/>
        <v>2</v>
      </c>
      <c r="O865" s="185">
        <f t="shared" si="78"/>
        <v>22251</v>
      </c>
      <c r="P865" s="186">
        <f t="shared" si="81"/>
        <v>44502</v>
      </c>
      <c r="Q865" s="186">
        <f t="shared" si="81"/>
        <v>44504</v>
      </c>
      <c r="R865" s="2"/>
    </row>
    <row r="866" spans="14:18" x14ac:dyDescent="0.2">
      <c r="N866" s="184">
        <f t="shared" si="79"/>
        <v>3</v>
      </c>
      <c r="O866" s="185">
        <f t="shared" si="78"/>
        <v>14834</v>
      </c>
      <c r="P866" s="186">
        <f t="shared" si="81"/>
        <v>44503</v>
      </c>
      <c r="Q866" s="186">
        <f t="shared" si="81"/>
        <v>44505</v>
      </c>
      <c r="R866" s="2"/>
    </row>
    <row r="867" spans="14:18" x14ac:dyDescent="0.2">
      <c r="N867" s="184">
        <f t="shared" si="79"/>
        <v>4</v>
      </c>
      <c r="O867" s="185">
        <f t="shared" si="78"/>
        <v>11126</v>
      </c>
      <c r="P867" s="186">
        <f t="shared" si="81"/>
        <v>44504</v>
      </c>
      <c r="Q867" s="186">
        <f t="shared" si="81"/>
        <v>44506</v>
      </c>
      <c r="R867" s="2"/>
    </row>
    <row r="868" spans="14:18" x14ac:dyDescent="0.2">
      <c r="N868" s="184">
        <f t="shared" si="79"/>
        <v>5</v>
      </c>
      <c r="O868" s="185">
        <f t="shared" si="78"/>
        <v>8901</v>
      </c>
      <c r="P868" s="186">
        <f t="shared" si="81"/>
        <v>44505</v>
      </c>
      <c r="Q868" s="186">
        <f t="shared" si="81"/>
        <v>44507</v>
      </c>
      <c r="R868" s="2"/>
    </row>
    <row r="869" spans="14:18" x14ac:dyDescent="0.2">
      <c r="N869" s="184">
        <f t="shared" si="79"/>
        <v>6</v>
      </c>
      <c r="O869" s="185">
        <f t="shared" si="78"/>
        <v>7418</v>
      </c>
      <c r="P869" s="186">
        <f t="shared" si="81"/>
        <v>44506</v>
      </c>
      <c r="Q869" s="186">
        <f t="shared" si="81"/>
        <v>44508</v>
      </c>
      <c r="R869" s="2"/>
    </row>
    <row r="870" spans="14:18" x14ac:dyDescent="0.2">
      <c r="N870" s="184">
        <f t="shared" si="79"/>
        <v>7</v>
      </c>
      <c r="O870" s="185">
        <f t="shared" si="78"/>
        <v>6358</v>
      </c>
      <c r="P870" s="186">
        <f t="shared" si="81"/>
        <v>44507</v>
      </c>
      <c r="Q870" s="186">
        <f t="shared" si="81"/>
        <v>44509</v>
      </c>
      <c r="R870" s="2"/>
    </row>
    <row r="871" spans="14:18" x14ac:dyDescent="0.2">
      <c r="N871" s="184">
        <f t="shared" si="79"/>
        <v>8</v>
      </c>
      <c r="O871" s="185">
        <f t="shared" si="78"/>
        <v>5564</v>
      </c>
      <c r="P871" s="186">
        <f t="shared" si="81"/>
        <v>44508</v>
      </c>
      <c r="Q871" s="186">
        <f t="shared" si="81"/>
        <v>44510</v>
      </c>
      <c r="R871" s="2"/>
    </row>
    <row r="872" spans="14:18" x14ac:dyDescent="0.2">
      <c r="N872" s="184">
        <f t="shared" si="79"/>
        <v>9</v>
      </c>
      <c r="O872" s="185">
        <f t="shared" si="78"/>
        <v>4945</v>
      </c>
      <c r="P872" s="186">
        <f t="shared" si="81"/>
        <v>44509</v>
      </c>
      <c r="Q872" s="186">
        <f t="shared" si="81"/>
        <v>44511</v>
      </c>
      <c r="R872" s="2"/>
    </row>
    <row r="873" spans="14:18" x14ac:dyDescent="0.2">
      <c r="N873" s="184">
        <f t="shared" si="79"/>
        <v>10</v>
      </c>
      <c r="O873" s="185">
        <f t="shared" si="78"/>
        <v>4451</v>
      </c>
      <c r="P873" s="186">
        <f t="shared" si="81"/>
        <v>44510</v>
      </c>
      <c r="Q873" s="186">
        <f t="shared" si="81"/>
        <v>44512</v>
      </c>
      <c r="R873" s="2"/>
    </row>
    <row r="874" spans="14:18" x14ac:dyDescent="0.2">
      <c r="N874" s="184">
        <f t="shared" si="79"/>
        <v>11</v>
      </c>
      <c r="O874" s="185">
        <f t="shared" si="78"/>
        <v>4046</v>
      </c>
      <c r="P874" s="186">
        <f t="shared" si="81"/>
        <v>44511</v>
      </c>
      <c r="Q874" s="186">
        <f t="shared" si="81"/>
        <v>44513</v>
      </c>
      <c r="R874" s="2"/>
    </row>
    <row r="875" spans="14:18" x14ac:dyDescent="0.2">
      <c r="N875" s="184">
        <f t="shared" si="79"/>
        <v>12</v>
      </c>
      <c r="O875" s="185">
        <f t="shared" si="78"/>
        <v>3709</v>
      </c>
      <c r="P875" s="186">
        <f t="shared" si="81"/>
        <v>44512</v>
      </c>
      <c r="Q875" s="186">
        <f t="shared" si="81"/>
        <v>44514</v>
      </c>
      <c r="R875" s="2"/>
    </row>
    <row r="876" spans="14:18" x14ac:dyDescent="0.2">
      <c r="N876" s="184">
        <f t="shared" si="79"/>
        <v>13</v>
      </c>
      <c r="O876" s="185">
        <f t="shared" si="78"/>
        <v>3424</v>
      </c>
      <c r="P876" s="186">
        <f t="shared" ref="P876:Q891" si="82">P875+1</f>
        <v>44513</v>
      </c>
      <c r="Q876" s="186">
        <f t="shared" si="82"/>
        <v>44515</v>
      </c>
      <c r="R876" s="2"/>
    </row>
    <row r="877" spans="14:18" x14ac:dyDescent="0.2">
      <c r="N877" s="184">
        <f t="shared" si="79"/>
        <v>14</v>
      </c>
      <c r="O877" s="185">
        <f t="shared" si="78"/>
        <v>3180</v>
      </c>
      <c r="P877" s="186">
        <f t="shared" si="82"/>
        <v>44514</v>
      </c>
      <c r="Q877" s="186">
        <f t="shared" si="82"/>
        <v>44516</v>
      </c>
      <c r="R877" s="2"/>
    </row>
    <row r="878" spans="14:18" x14ac:dyDescent="0.2">
      <c r="N878" s="184">
        <f t="shared" si="79"/>
        <v>15</v>
      </c>
      <c r="O878" s="185">
        <f t="shared" si="78"/>
        <v>2968</v>
      </c>
      <c r="P878" s="186">
        <f t="shared" si="82"/>
        <v>44515</v>
      </c>
      <c r="Q878" s="186">
        <f t="shared" si="82"/>
        <v>44517</v>
      </c>
      <c r="R878" s="2"/>
    </row>
    <row r="879" spans="14:18" x14ac:dyDescent="0.2">
      <c r="N879" s="184">
        <f t="shared" si="79"/>
        <v>16</v>
      </c>
      <c r="O879" s="185">
        <f t="shared" si="78"/>
        <v>2782</v>
      </c>
      <c r="P879" s="186">
        <f t="shared" si="82"/>
        <v>44516</v>
      </c>
      <c r="Q879" s="186">
        <f t="shared" si="82"/>
        <v>44518</v>
      </c>
      <c r="R879" s="2"/>
    </row>
    <row r="880" spans="14:18" x14ac:dyDescent="0.2">
      <c r="N880" s="184">
        <f t="shared" si="79"/>
        <v>17</v>
      </c>
      <c r="O880" s="185">
        <f t="shared" si="78"/>
        <v>2619</v>
      </c>
      <c r="P880" s="186">
        <f t="shared" si="82"/>
        <v>44517</v>
      </c>
      <c r="Q880" s="186">
        <f t="shared" si="82"/>
        <v>44519</v>
      </c>
      <c r="R880" s="2"/>
    </row>
    <row r="881" spans="14:18" x14ac:dyDescent="0.2">
      <c r="N881" s="184">
        <f t="shared" si="79"/>
        <v>18</v>
      </c>
      <c r="O881" s="185">
        <f t="shared" si="78"/>
        <v>2473</v>
      </c>
      <c r="P881" s="186">
        <f t="shared" si="82"/>
        <v>44518</v>
      </c>
      <c r="Q881" s="186">
        <f t="shared" si="82"/>
        <v>44520</v>
      </c>
      <c r="R881" s="2"/>
    </row>
    <row r="882" spans="14:18" x14ac:dyDescent="0.2">
      <c r="N882" s="184">
        <f t="shared" si="79"/>
        <v>19</v>
      </c>
      <c r="O882" s="185">
        <f t="shared" si="78"/>
        <v>2343</v>
      </c>
      <c r="P882" s="186">
        <f t="shared" si="82"/>
        <v>44519</v>
      </c>
      <c r="Q882" s="186">
        <f t="shared" si="82"/>
        <v>44521</v>
      </c>
      <c r="R882" s="2"/>
    </row>
    <row r="883" spans="14:18" x14ac:dyDescent="0.2">
      <c r="N883" s="184">
        <f t="shared" si="79"/>
        <v>20</v>
      </c>
      <c r="O883" s="185">
        <f t="shared" si="78"/>
        <v>2226</v>
      </c>
      <c r="P883" s="186">
        <f t="shared" si="82"/>
        <v>44520</v>
      </c>
      <c r="Q883" s="186">
        <f t="shared" si="82"/>
        <v>44522</v>
      </c>
      <c r="R883" s="2"/>
    </row>
    <row r="884" spans="14:18" x14ac:dyDescent="0.2">
      <c r="N884" s="184">
        <f t="shared" si="79"/>
        <v>21</v>
      </c>
      <c r="O884" s="185">
        <f t="shared" si="78"/>
        <v>2120</v>
      </c>
      <c r="P884" s="186">
        <f t="shared" si="82"/>
        <v>44521</v>
      </c>
      <c r="Q884" s="186">
        <f t="shared" si="82"/>
        <v>44523</v>
      </c>
      <c r="R884" s="2"/>
    </row>
    <row r="885" spans="14:18" x14ac:dyDescent="0.2">
      <c r="N885" s="184">
        <f t="shared" si="79"/>
        <v>22</v>
      </c>
      <c r="O885" s="185">
        <f t="shared" si="78"/>
        <v>2024</v>
      </c>
      <c r="P885" s="186">
        <f t="shared" si="82"/>
        <v>44522</v>
      </c>
      <c r="Q885" s="186">
        <f t="shared" si="82"/>
        <v>44524</v>
      </c>
      <c r="R885" s="2"/>
    </row>
    <row r="886" spans="14:18" x14ac:dyDescent="0.2">
      <c r="N886" s="184">
        <f t="shared" si="79"/>
        <v>23</v>
      </c>
      <c r="O886" s="185">
        <f t="shared" si="78"/>
        <v>1936</v>
      </c>
      <c r="P886" s="186">
        <f t="shared" si="82"/>
        <v>44523</v>
      </c>
      <c r="Q886" s="186">
        <f t="shared" si="82"/>
        <v>44525</v>
      </c>
      <c r="R886" s="2"/>
    </row>
    <row r="887" spans="14:18" x14ac:dyDescent="0.2">
      <c r="N887" s="184">
        <f t="shared" si="79"/>
        <v>24</v>
      </c>
      <c r="O887" s="185">
        <f t="shared" si="78"/>
        <v>1855</v>
      </c>
      <c r="P887" s="186">
        <f t="shared" si="82"/>
        <v>44524</v>
      </c>
      <c r="Q887" s="186">
        <f t="shared" si="82"/>
        <v>44526</v>
      </c>
      <c r="R887" s="2"/>
    </row>
    <row r="888" spans="14:18" x14ac:dyDescent="0.2">
      <c r="N888" s="184">
        <f t="shared" si="79"/>
        <v>25</v>
      </c>
      <c r="O888" s="185">
        <f t="shared" si="78"/>
        <v>1781</v>
      </c>
      <c r="P888" s="186">
        <f t="shared" si="82"/>
        <v>44525</v>
      </c>
      <c r="Q888" s="186">
        <f t="shared" si="82"/>
        <v>44527</v>
      </c>
      <c r="R888" s="2"/>
    </row>
    <row r="889" spans="14:18" x14ac:dyDescent="0.2">
      <c r="N889" s="184">
        <f t="shared" si="79"/>
        <v>26</v>
      </c>
      <c r="O889" s="185">
        <f t="shared" si="78"/>
        <v>1713</v>
      </c>
      <c r="P889" s="186">
        <f t="shared" si="82"/>
        <v>44526</v>
      </c>
      <c r="Q889" s="186">
        <f t="shared" si="82"/>
        <v>44528</v>
      </c>
      <c r="R889" s="2"/>
    </row>
    <row r="890" spans="14:18" x14ac:dyDescent="0.2">
      <c r="N890" s="184">
        <f t="shared" si="79"/>
        <v>27</v>
      </c>
      <c r="O890" s="185">
        <f t="shared" si="78"/>
        <v>1649</v>
      </c>
      <c r="P890" s="186">
        <f t="shared" si="82"/>
        <v>44527</v>
      </c>
      <c r="Q890" s="186">
        <f t="shared" si="82"/>
        <v>44529</v>
      </c>
      <c r="R890" s="2"/>
    </row>
    <row r="891" spans="14:18" x14ac:dyDescent="0.2">
      <c r="N891" s="184">
        <f t="shared" si="79"/>
        <v>28</v>
      </c>
      <c r="O891" s="185">
        <f t="shared" si="78"/>
        <v>1590</v>
      </c>
      <c r="P891" s="186">
        <f t="shared" si="82"/>
        <v>44528</v>
      </c>
      <c r="Q891" s="186">
        <f t="shared" si="82"/>
        <v>44530</v>
      </c>
      <c r="R891" s="2"/>
    </row>
    <row r="892" spans="14:18" x14ac:dyDescent="0.2">
      <c r="N892" s="184">
        <f t="shared" si="79"/>
        <v>29</v>
      </c>
      <c r="O892" s="185">
        <f t="shared" si="78"/>
        <v>1535</v>
      </c>
      <c r="P892" s="186">
        <f t="shared" ref="P892:Q907" si="83">P891+1</f>
        <v>44529</v>
      </c>
      <c r="Q892" s="186">
        <f t="shared" si="83"/>
        <v>44531</v>
      </c>
      <c r="R892" s="2"/>
    </row>
    <row r="893" spans="14:18" x14ac:dyDescent="0.2">
      <c r="N893" s="184">
        <f t="shared" si="79"/>
        <v>30</v>
      </c>
      <c r="O893" s="185">
        <f t="shared" si="78"/>
        <v>1484</v>
      </c>
      <c r="P893" s="186">
        <f t="shared" si="83"/>
        <v>44530</v>
      </c>
      <c r="Q893" s="186">
        <f t="shared" si="83"/>
        <v>44532</v>
      </c>
      <c r="R893" s="2"/>
    </row>
    <row r="894" spans="14:18" x14ac:dyDescent="0.2">
      <c r="N894" s="184">
        <f t="shared" si="79"/>
        <v>1</v>
      </c>
      <c r="O894" s="185">
        <f t="shared" si="78"/>
        <v>44531</v>
      </c>
      <c r="P894" s="186">
        <f t="shared" si="83"/>
        <v>44531</v>
      </c>
      <c r="Q894" s="186">
        <f t="shared" si="83"/>
        <v>44533</v>
      </c>
      <c r="R894" s="2"/>
    </row>
    <row r="895" spans="14:18" x14ac:dyDescent="0.2">
      <c r="N895" s="184">
        <f t="shared" si="79"/>
        <v>2</v>
      </c>
      <c r="O895" s="185">
        <f t="shared" si="78"/>
        <v>22266</v>
      </c>
      <c r="P895" s="186">
        <f t="shared" si="83"/>
        <v>44532</v>
      </c>
      <c r="Q895" s="186">
        <f t="shared" si="83"/>
        <v>44534</v>
      </c>
      <c r="R895" s="2"/>
    </row>
    <row r="896" spans="14:18" x14ac:dyDescent="0.2">
      <c r="N896" s="184">
        <f t="shared" si="79"/>
        <v>3</v>
      </c>
      <c r="O896" s="185">
        <f t="shared" si="78"/>
        <v>14844</v>
      </c>
      <c r="P896" s="186">
        <f t="shared" si="83"/>
        <v>44533</v>
      </c>
      <c r="Q896" s="186">
        <f t="shared" si="83"/>
        <v>44535</v>
      </c>
      <c r="R896" s="2"/>
    </row>
    <row r="897" spans="14:18" x14ac:dyDescent="0.2">
      <c r="N897" s="184">
        <f t="shared" si="79"/>
        <v>4</v>
      </c>
      <c r="O897" s="185">
        <f t="shared" si="78"/>
        <v>11134</v>
      </c>
      <c r="P897" s="186">
        <f t="shared" si="83"/>
        <v>44534</v>
      </c>
      <c r="Q897" s="186">
        <f t="shared" si="83"/>
        <v>44536</v>
      </c>
      <c r="R897" s="2"/>
    </row>
    <row r="898" spans="14:18" x14ac:dyDescent="0.2">
      <c r="N898" s="184">
        <f t="shared" si="79"/>
        <v>5</v>
      </c>
      <c r="O898" s="185">
        <f t="shared" si="78"/>
        <v>8907</v>
      </c>
      <c r="P898" s="186">
        <f t="shared" si="83"/>
        <v>44535</v>
      </c>
      <c r="Q898" s="186">
        <f t="shared" si="83"/>
        <v>44537</v>
      </c>
      <c r="R898" s="2"/>
    </row>
    <row r="899" spans="14:18" x14ac:dyDescent="0.2">
      <c r="N899" s="184">
        <f t="shared" si="79"/>
        <v>6</v>
      </c>
      <c r="O899" s="185">
        <f t="shared" si="78"/>
        <v>7423</v>
      </c>
      <c r="P899" s="186">
        <f t="shared" si="83"/>
        <v>44536</v>
      </c>
      <c r="Q899" s="186">
        <f t="shared" si="83"/>
        <v>44538</v>
      </c>
      <c r="R899" s="2"/>
    </row>
    <row r="900" spans="14:18" x14ac:dyDescent="0.2">
      <c r="N900" s="184">
        <f t="shared" si="79"/>
        <v>7</v>
      </c>
      <c r="O900" s="185">
        <f t="shared" si="78"/>
        <v>6362</v>
      </c>
      <c r="P900" s="186">
        <f t="shared" si="83"/>
        <v>44537</v>
      </c>
      <c r="Q900" s="186">
        <f t="shared" si="83"/>
        <v>44539</v>
      </c>
      <c r="R900" s="2"/>
    </row>
    <row r="901" spans="14:18" x14ac:dyDescent="0.2">
      <c r="N901" s="184">
        <f t="shared" si="79"/>
        <v>8</v>
      </c>
      <c r="O901" s="185">
        <f t="shared" si="78"/>
        <v>5567</v>
      </c>
      <c r="P901" s="186">
        <f t="shared" si="83"/>
        <v>44538</v>
      </c>
      <c r="Q901" s="186">
        <f t="shared" si="83"/>
        <v>44540</v>
      </c>
      <c r="R901" s="2"/>
    </row>
    <row r="902" spans="14:18" x14ac:dyDescent="0.2">
      <c r="N902" s="184">
        <f t="shared" si="79"/>
        <v>9</v>
      </c>
      <c r="O902" s="185">
        <f t="shared" si="78"/>
        <v>4949</v>
      </c>
      <c r="P902" s="186">
        <f t="shared" si="83"/>
        <v>44539</v>
      </c>
      <c r="Q902" s="186">
        <f t="shared" si="83"/>
        <v>44541</v>
      </c>
      <c r="R902" s="2"/>
    </row>
    <row r="903" spans="14:18" x14ac:dyDescent="0.2">
      <c r="N903" s="184">
        <f t="shared" si="79"/>
        <v>10</v>
      </c>
      <c r="O903" s="185">
        <f t="shared" si="78"/>
        <v>4454</v>
      </c>
      <c r="P903" s="186">
        <f t="shared" si="83"/>
        <v>44540</v>
      </c>
      <c r="Q903" s="186">
        <f t="shared" si="83"/>
        <v>44542</v>
      </c>
      <c r="R903" s="2"/>
    </row>
    <row r="904" spans="14:18" x14ac:dyDescent="0.2">
      <c r="N904" s="184">
        <f t="shared" si="79"/>
        <v>11</v>
      </c>
      <c r="O904" s="185">
        <f t="shared" si="78"/>
        <v>4049</v>
      </c>
      <c r="P904" s="186">
        <f t="shared" si="83"/>
        <v>44541</v>
      </c>
      <c r="Q904" s="186">
        <f t="shared" si="83"/>
        <v>44543</v>
      </c>
      <c r="R904" s="2"/>
    </row>
    <row r="905" spans="14:18" x14ac:dyDescent="0.2">
      <c r="N905" s="184">
        <f t="shared" si="79"/>
        <v>12</v>
      </c>
      <c r="O905" s="185">
        <f t="shared" si="78"/>
        <v>3712</v>
      </c>
      <c r="P905" s="186">
        <f t="shared" si="83"/>
        <v>44542</v>
      </c>
      <c r="Q905" s="186">
        <f t="shared" si="83"/>
        <v>44544</v>
      </c>
      <c r="R905" s="2"/>
    </row>
    <row r="906" spans="14:18" x14ac:dyDescent="0.2">
      <c r="N906" s="184">
        <f t="shared" si="79"/>
        <v>13</v>
      </c>
      <c r="O906" s="185">
        <f t="shared" ref="O906:O969" si="84">ROUND(P906/N906,0)</f>
        <v>3426</v>
      </c>
      <c r="P906" s="186">
        <f t="shared" si="83"/>
        <v>44543</v>
      </c>
      <c r="Q906" s="186">
        <f t="shared" si="83"/>
        <v>44545</v>
      </c>
      <c r="R906" s="2"/>
    </row>
    <row r="907" spans="14:18" x14ac:dyDescent="0.2">
      <c r="N907" s="184">
        <f t="shared" ref="N907:N970" si="85">DAY(P907)</f>
        <v>14</v>
      </c>
      <c r="O907" s="185">
        <f t="shared" si="84"/>
        <v>3182</v>
      </c>
      <c r="P907" s="186">
        <f t="shared" si="83"/>
        <v>44544</v>
      </c>
      <c r="Q907" s="186">
        <f t="shared" si="83"/>
        <v>44546</v>
      </c>
      <c r="R907" s="2"/>
    </row>
    <row r="908" spans="14:18" x14ac:dyDescent="0.2">
      <c r="N908" s="184">
        <f t="shared" si="85"/>
        <v>15</v>
      </c>
      <c r="O908" s="185">
        <f t="shared" si="84"/>
        <v>2970</v>
      </c>
      <c r="P908" s="186">
        <f t="shared" ref="P908:Q923" si="86">P907+1</f>
        <v>44545</v>
      </c>
      <c r="Q908" s="186">
        <f t="shared" si="86"/>
        <v>44547</v>
      </c>
      <c r="R908" s="2"/>
    </row>
    <row r="909" spans="14:18" x14ac:dyDescent="0.2">
      <c r="N909" s="184">
        <f t="shared" si="85"/>
        <v>16</v>
      </c>
      <c r="O909" s="185">
        <f t="shared" si="84"/>
        <v>2784</v>
      </c>
      <c r="P909" s="186">
        <f t="shared" si="86"/>
        <v>44546</v>
      </c>
      <c r="Q909" s="186">
        <f t="shared" si="86"/>
        <v>44548</v>
      </c>
      <c r="R909" s="2"/>
    </row>
    <row r="910" spans="14:18" x14ac:dyDescent="0.2">
      <c r="N910" s="184">
        <f t="shared" si="85"/>
        <v>17</v>
      </c>
      <c r="O910" s="185">
        <f t="shared" si="84"/>
        <v>2620</v>
      </c>
      <c r="P910" s="186">
        <f t="shared" si="86"/>
        <v>44547</v>
      </c>
      <c r="Q910" s="186">
        <f t="shared" si="86"/>
        <v>44549</v>
      </c>
      <c r="R910" s="2"/>
    </row>
    <row r="911" spans="14:18" x14ac:dyDescent="0.2">
      <c r="N911" s="184">
        <f t="shared" si="85"/>
        <v>18</v>
      </c>
      <c r="O911" s="185">
        <f t="shared" si="84"/>
        <v>2475</v>
      </c>
      <c r="P911" s="186">
        <f t="shared" si="86"/>
        <v>44548</v>
      </c>
      <c r="Q911" s="186">
        <f t="shared" si="86"/>
        <v>44550</v>
      </c>
      <c r="R911" s="2"/>
    </row>
    <row r="912" spans="14:18" x14ac:dyDescent="0.2">
      <c r="N912" s="184">
        <f t="shared" si="85"/>
        <v>19</v>
      </c>
      <c r="O912" s="185">
        <f t="shared" si="84"/>
        <v>2345</v>
      </c>
      <c r="P912" s="186">
        <f t="shared" si="86"/>
        <v>44549</v>
      </c>
      <c r="Q912" s="186">
        <f t="shared" si="86"/>
        <v>44551</v>
      </c>
      <c r="R912" s="2"/>
    </row>
    <row r="913" spans="14:18" x14ac:dyDescent="0.2">
      <c r="N913" s="184">
        <f t="shared" si="85"/>
        <v>20</v>
      </c>
      <c r="O913" s="185">
        <f t="shared" si="84"/>
        <v>2228</v>
      </c>
      <c r="P913" s="186">
        <f t="shared" si="86"/>
        <v>44550</v>
      </c>
      <c r="Q913" s="186">
        <f t="shared" si="86"/>
        <v>44552</v>
      </c>
      <c r="R913" s="2"/>
    </row>
    <row r="914" spans="14:18" x14ac:dyDescent="0.2">
      <c r="N914" s="184">
        <f t="shared" si="85"/>
        <v>21</v>
      </c>
      <c r="O914" s="185">
        <f t="shared" si="84"/>
        <v>2121</v>
      </c>
      <c r="P914" s="186">
        <f t="shared" si="86"/>
        <v>44551</v>
      </c>
      <c r="Q914" s="186">
        <f t="shared" si="86"/>
        <v>44553</v>
      </c>
      <c r="R914" s="2"/>
    </row>
    <row r="915" spans="14:18" x14ac:dyDescent="0.2">
      <c r="N915" s="184">
        <f t="shared" si="85"/>
        <v>22</v>
      </c>
      <c r="O915" s="185">
        <f t="shared" si="84"/>
        <v>2025</v>
      </c>
      <c r="P915" s="186">
        <f t="shared" si="86"/>
        <v>44552</v>
      </c>
      <c r="Q915" s="186">
        <f t="shared" si="86"/>
        <v>44554</v>
      </c>
      <c r="R915" s="2"/>
    </row>
    <row r="916" spans="14:18" x14ac:dyDescent="0.2">
      <c r="N916" s="184">
        <f t="shared" si="85"/>
        <v>23</v>
      </c>
      <c r="O916" s="185">
        <f t="shared" si="84"/>
        <v>1937</v>
      </c>
      <c r="P916" s="186">
        <f t="shared" si="86"/>
        <v>44553</v>
      </c>
      <c r="Q916" s="186">
        <f t="shared" si="86"/>
        <v>44555</v>
      </c>
      <c r="R916" s="2"/>
    </row>
    <row r="917" spans="14:18" x14ac:dyDescent="0.2">
      <c r="N917" s="184">
        <f t="shared" si="85"/>
        <v>24</v>
      </c>
      <c r="O917" s="185">
        <f t="shared" si="84"/>
        <v>1856</v>
      </c>
      <c r="P917" s="186">
        <f t="shared" si="86"/>
        <v>44554</v>
      </c>
      <c r="Q917" s="186">
        <f t="shared" si="86"/>
        <v>44556</v>
      </c>
      <c r="R917" s="2"/>
    </row>
    <row r="918" spans="14:18" x14ac:dyDescent="0.2">
      <c r="N918" s="184">
        <f t="shared" si="85"/>
        <v>25</v>
      </c>
      <c r="O918" s="185">
        <f t="shared" si="84"/>
        <v>1782</v>
      </c>
      <c r="P918" s="186">
        <f t="shared" si="86"/>
        <v>44555</v>
      </c>
      <c r="Q918" s="186">
        <f t="shared" si="86"/>
        <v>44557</v>
      </c>
      <c r="R918" s="2"/>
    </row>
    <row r="919" spans="14:18" x14ac:dyDescent="0.2">
      <c r="N919" s="184">
        <f t="shared" si="85"/>
        <v>26</v>
      </c>
      <c r="O919" s="185">
        <f t="shared" si="84"/>
        <v>1714</v>
      </c>
      <c r="P919" s="186">
        <f t="shared" si="86"/>
        <v>44556</v>
      </c>
      <c r="Q919" s="186">
        <f t="shared" si="86"/>
        <v>44558</v>
      </c>
      <c r="R919" s="2"/>
    </row>
    <row r="920" spans="14:18" x14ac:dyDescent="0.2">
      <c r="N920" s="184">
        <f t="shared" si="85"/>
        <v>27</v>
      </c>
      <c r="O920" s="185">
        <f t="shared" si="84"/>
        <v>1650</v>
      </c>
      <c r="P920" s="186">
        <f t="shared" si="86"/>
        <v>44557</v>
      </c>
      <c r="Q920" s="186">
        <f t="shared" si="86"/>
        <v>44559</v>
      </c>
      <c r="R920" s="2"/>
    </row>
    <row r="921" spans="14:18" x14ac:dyDescent="0.2">
      <c r="N921" s="184">
        <f t="shared" si="85"/>
        <v>28</v>
      </c>
      <c r="O921" s="185">
        <f t="shared" si="84"/>
        <v>1591</v>
      </c>
      <c r="P921" s="186">
        <f t="shared" si="86"/>
        <v>44558</v>
      </c>
      <c r="Q921" s="186">
        <f t="shared" si="86"/>
        <v>44560</v>
      </c>
      <c r="R921" s="2"/>
    </row>
    <row r="922" spans="14:18" x14ac:dyDescent="0.2">
      <c r="N922" s="184">
        <f t="shared" si="85"/>
        <v>29</v>
      </c>
      <c r="O922" s="185">
        <f t="shared" si="84"/>
        <v>1537</v>
      </c>
      <c r="P922" s="186">
        <f t="shared" si="86"/>
        <v>44559</v>
      </c>
      <c r="Q922" s="186">
        <f t="shared" si="86"/>
        <v>44561</v>
      </c>
      <c r="R922" s="2"/>
    </row>
    <row r="923" spans="14:18" x14ac:dyDescent="0.2">
      <c r="N923" s="184">
        <f t="shared" si="85"/>
        <v>30</v>
      </c>
      <c r="O923" s="185">
        <f t="shared" si="84"/>
        <v>1485</v>
      </c>
      <c r="P923" s="186">
        <f t="shared" si="86"/>
        <v>44560</v>
      </c>
      <c r="Q923" s="186">
        <f t="shared" si="86"/>
        <v>44562</v>
      </c>
      <c r="R923" s="2"/>
    </row>
    <row r="924" spans="14:18" x14ac:dyDescent="0.2">
      <c r="N924" s="184">
        <f t="shared" si="85"/>
        <v>31</v>
      </c>
      <c r="O924" s="185">
        <f t="shared" si="84"/>
        <v>1437</v>
      </c>
      <c r="P924" s="186">
        <f t="shared" ref="P924:Q939" si="87">P923+1</f>
        <v>44561</v>
      </c>
      <c r="Q924" s="186">
        <f t="shared" si="87"/>
        <v>44563</v>
      </c>
      <c r="R924" s="2"/>
    </row>
    <row r="925" spans="14:18" x14ac:dyDescent="0.2">
      <c r="N925" s="184">
        <f t="shared" si="85"/>
        <v>1</v>
      </c>
      <c r="O925" s="185">
        <f t="shared" si="84"/>
        <v>44562</v>
      </c>
      <c r="P925" s="186">
        <f t="shared" si="87"/>
        <v>44562</v>
      </c>
      <c r="Q925" s="186">
        <f t="shared" si="87"/>
        <v>44564</v>
      </c>
      <c r="R925" s="2"/>
    </row>
    <row r="926" spans="14:18" x14ac:dyDescent="0.2">
      <c r="N926" s="184">
        <f t="shared" si="85"/>
        <v>2</v>
      </c>
      <c r="O926" s="185">
        <f t="shared" si="84"/>
        <v>22282</v>
      </c>
      <c r="P926" s="186">
        <f t="shared" si="87"/>
        <v>44563</v>
      </c>
      <c r="Q926" s="186">
        <f t="shared" si="87"/>
        <v>44565</v>
      </c>
      <c r="R926" s="2"/>
    </row>
    <row r="927" spans="14:18" x14ac:dyDescent="0.2">
      <c r="N927" s="184">
        <f t="shared" si="85"/>
        <v>3</v>
      </c>
      <c r="O927" s="185">
        <f t="shared" si="84"/>
        <v>14855</v>
      </c>
      <c r="P927" s="186">
        <f t="shared" si="87"/>
        <v>44564</v>
      </c>
      <c r="Q927" s="186">
        <f t="shared" si="87"/>
        <v>44566</v>
      </c>
      <c r="R927" s="2"/>
    </row>
    <row r="928" spans="14:18" x14ac:dyDescent="0.2">
      <c r="N928" s="184">
        <f t="shared" si="85"/>
        <v>4</v>
      </c>
      <c r="O928" s="185">
        <f t="shared" si="84"/>
        <v>11141</v>
      </c>
      <c r="P928" s="186">
        <f t="shared" si="87"/>
        <v>44565</v>
      </c>
      <c r="Q928" s="186">
        <f t="shared" si="87"/>
        <v>44567</v>
      </c>
      <c r="R928" s="2"/>
    </row>
    <row r="929" spans="14:18" x14ac:dyDescent="0.2">
      <c r="N929" s="184">
        <f t="shared" si="85"/>
        <v>5</v>
      </c>
      <c r="O929" s="185">
        <f t="shared" si="84"/>
        <v>8913</v>
      </c>
      <c r="P929" s="186">
        <f t="shared" si="87"/>
        <v>44566</v>
      </c>
      <c r="Q929" s="186">
        <f t="shared" si="87"/>
        <v>44568</v>
      </c>
      <c r="R929" s="2"/>
    </row>
    <row r="930" spans="14:18" x14ac:dyDescent="0.2">
      <c r="N930" s="184">
        <f t="shared" si="85"/>
        <v>6</v>
      </c>
      <c r="O930" s="185">
        <f t="shared" si="84"/>
        <v>7428</v>
      </c>
      <c r="P930" s="186">
        <f t="shared" si="87"/>
        <v>44567</v>
      </c>
      <c r="Q930" s="186">
        <f t="shared" si="87"/>
        <v>44569</v>
      </c>
      <c r="R930" s="2"/>
    </row>
    <row r="931" spans="14:18" x14ac:dyDescent="0.2">
      <c r="N931" s="184">
        <f t="shared" si="85"/>
        <v>7</v>
      </c>
      <c r="O931" s="185">
        <f t="shared" si="84"/>
        <v>6367</v>
      </c>
      <c r="P931" s="186">
        <f t="shared" si="87"/>
        <v>44568</v>
      </c>
      <c r="Q931" s="186">
        <f t="shared" si="87"/>
        <v>44570</v>
      </c>
      <c r="R931" s="2"/>
    </row>
    <row r="932" spans="14:18" x14ac:dyDescent="0.2">
      <c r="N932" s="184">
        <f t="shared" si="85"/>
        <v>8</v>
      </c>
      <c r="O932" s="185">
        <f t="shared" si="84"/>
        <v>5571</v>
      </c>
      <c r="P932" s="186">
        <f t="shared" si="87"/>
        <v>44569</v>
      </c>
      <c r="Q932" s="186">
        <f t="shared" si="87"/>
        <v>44571</v>
      </c>
      <c r="R932" s="2"/>
    </row>
    <row r="933" spans="14:18" x14ac:dyDescent="0.2">
      <c r="N933" s="184">
        <f t="shared" si="85"/>
        <v>9</v>
      </c>
      <c r="O933" s="185">
        <f t="shared" si="84"/>
        <v>4952</v>
      </c>
      <c r="P933" s="186">
        <f t="shared" si="87"/>
        <v>44570</v>
      </c>
      <c r="Q933" s="186">
        <f t="shared" si="87"/>
        <v>44572</v>
      </c>
      <c r="R933" s="2"/>
    </row>
    <row r="934" spans="14:18" x14ac:dyDescent="0.2">
      <c r="N934" s="184">
        <f t="shared" si="85"/>
        <v>10</v>
      </c>
      <c r="O934" s="185">
        <f t="shared" si="84"/>
        <v>4457</v>
      </c>
      <c r="P934" s="186">
        <f t="shared" si="87"/>
        <v>44571</v>
      </c>
      <c r="Q934" s="186">
        <f t="shared" si="87"/>
        <v>44573</v>
      </c>
      <c r="R934" s="2"/>
    </row>
    <row r="935" spans="14:18" x14ac:dyDescent="0.2">
      <c r="N935" s="184">
        <f t="shared" si="85"/>
        <v>11</v>
      </c>
      <c r="O935" s="185">
        <f t="shared" si="84"/>
        <v>4052</v>
      </c>
      <c r="P935" s="186">
        <f t="shared" si="87"/>
        <v>44572</v>
      </c>
      <c r="Q935" s="186">
        <f t="shared" si="87"/>
        <v>44574</v>
      </c>
      <c r="R935" s="2"/>
    </row>
    <row r="936" spans="14:18" x14ac:dyDescent="0.2">
      <c r="N936" s="184">
        <f t="shared" si="85"/>
        <v>12</v>
      </c>
      <c r="O936" s="185">
        <f t="shared" si="84"/>
        <v>3714</v>
      </c>
      <c r="P936" s="186">
        <f t="shared" si="87"/>
        <v>44573</v>
      </c>
      <c r="Q936" s="186">
        <f t="shared" si="87"/>
        <v>44575</v>
      </c>
      <c r="R936" s="2"/>
    </row>
    <row r="937" spans="14:18" x14ac:dyDescent="0.2">
      <c r="N937" s="184">
        <f t="shared" si="85"/>
        <v>13</v>
      </c>
      <c r="O937" s="185">
        <f t="shared" si="84"/>
        <v>3429</v>
      </c>
      <c r="P937" s="186">
        <f t="shared" si="87"/>
        <v>44574</v>
      </c>
      <c r="Q937" s="186">
        <f t="shared" si="87"/>
        <v>44576</v>
      </c>
      <c r="R937" s="2"/>
    </row>
    <row r="938" spans="14:18" x14ac:dyDescent="0.2">
      <c r="N938" s="184">
        <f t="shared" si="85"/>
        <v>14</v>
      </c>
      <c r="O938" s="185">
        <f t="shared" si="84"/>
        <v>3184</v>
      </c>
      <c r="P938" s="186">
        <f t="shared" si="87"/>
        <v>44575</v>
      </c>
      <c r="Q938" s="186">
        <f t="shared" si="87"/>
        <v>44577</v>
      </c>
      <c r="R938" s="2"/>
    </row>
    <row r="939" spans="14:18" x14ac:dyDescent="0.2">
      <c r="N939" s="184">
        <f t="shared" si="85"/>
        <v>15</v>
      </c>
      <c r="O939" s="185">
        <f t="shared" si="84"/>
        <v>2972</v>
      </c>
      <c r="P939" s="186">
        <f t="shared" si="87"/>
        <v>44576</v>
      </c>
      <c r="Q939" s="186">
        <f t="shared" si="87"/>
        <v>44578</v>
      </c>
      <c r="R939" s="2"/>
    </row>
    <row r="940" spans="14:18" x14ac:dyDescent="0.2">
      <c r="N940" s="184">
        <f t="shared" si="85"/>
        <v>16</v>
      </c>
      <c r="O940" s="185">
        <f t="shared" si="84"/>
        <v>2786</v>
      </c>
      <c r="P940" s="186">
        <f t="shared" ref="P940:Q955" si="88">P939+1</f>
        <v>44577</v>
      </c>
      <c r="Q940" s="186">
        <f t="shared" si="88"/>
        <v>44579</v>
      </c>
      <c r="R940" s="2"/>
    </row>
    <row r="941" spans="14:18" x14ac:dyDescent="0.2">
      <c r="N941" s="184">
        <f t="shared" si="85"/>
        <v>17</v>
      </c>
      <c r="O941" s="185">
        <f t="shared" si="84"/>
        <v>2622</v>
      </c>
      <c r="P941" s="186">
        <f t="shared" si="88"/>
        <v>44578</v>
      </c>
      <c r="Q941" s="186">
        <f t="shared" si="88"/>
        <v>44580</v>
      </c>
      <c r="R941" s="2"/>
    </row>
    <row r="942" spans="14:18" x14ac:dyDescent="0.2">
      <c r="N942" s="184">
        <f t="shared" si="85"/>
        <v>18</v>
      </c>
      <c r="O942" s="185">
        <f t="shared" si="84"/>
        <v>2477</v>
      </c>
      <c r="P942" s="186">
        <f t="shared" si="88"/>
        <v>44579</v>
      </c>
      <c r="Q942" s="186">
        <f t="shared" si="88"/>
        <v>44581</v>
      </c>
      <c r="R942" s="2"/>
    </row>
    <row r="943" spans="14:18" x14ac:dyDescent="0.2">
      <c r="N943" s="184">
        <f t="shared" si="85"/>
        <v>19</v>
      </c>
      <c r="O943" s="185">
        <f t="shared" si="84"/>
        <v>2346</v>
      </c>
      <c r="P943" s="186">
        <f t="shared" si="88"/>
        <v>44580</v>
      </c>
      <c r="Q943" s="186">
        <f t="shared" si="88"/>
        <v>44582</v>
      </c>
      <c r="R943" s="2"/>
    </row>
    <row r="944" spans="14:18" x14ac:dyDescent="0.2">
      <c r="N944" s="184">
        <f t="shared" si="85"/>
        <v>20</v>
      </c>
      <c r="O944" s="185">
        <f t="shared" si="84"/>
        <v>2229</v>
      </c>
      <c r="P944" s="186">
        <f t="shared" si="88"/>
        <v>44581</v>
      </c>
      <c r="Q944" s="186">
        <f t="shared" si="88"/>
        <v>44583</v>
      </c>
      <c r="R944" s="2"/>
    </row>
    <row r="945" spans="14:18" x14ac:dyDescent="0.2">
      <c r="N945" s="184">
        <f t="shared" si="85"/>
        <v>21</v>
      </c>
      <c r="O945" s="185">
        <f t="shared" si="84"/>
        <v>2123</v>
      </c>
      <c r="P945" s="186">
        <f t="shared" si="88"/>
        <v>44582</v>
      </c>
      <c r="Q945" s="186">
        <f t="shared" si="88"/>
        <v>44584</v>
      </c>
      <c r="R945" s="2"/>
    </row>
    <row r="946" spans="14:18" x14ac:dyDescent="0.2">
      <c r="N946" s="184">
        <f t="shared" si="85"/>
        <v>22</v>
      </c>
      <c r="O946" s="185">
        <f t="shared" si="84"/>
        <v>2027</v>
      </c>
      <c r="P946" s="186">
        <f t="shared" si="88"/>
        <v>44583</v>
      </c>
      <c r="Q946" s="186">
        <f t="shared" si="88"/>
        <v>44585</v>
      </c>
      <c r="R946" s="2"/>
    </row>
    <row r="947" spans="14:18" x14ac:dyDescent="0.2">
      <c r="N947" s="184">
        <f t="shared" si="85"/>
        <v>23</v>
      </c>
      <c r="O947" s="185">
        <f t="shared" si="84"/>
        <v>1938</v>
      </c>
      <c r="P947" s="186">
        <f t="shared" si="88"/>
        <v>44584</v>
      </c>
      <c r="Q947" s="186">
        <f t="shared" si="88"/>
        <v>44586</v>
      </c>
      <c r="R947" s="2"/>
    </row>
    <row r="948" spans="14:18" x14ac:dyDescent="0.2">
      <c r="N948" s="184">
        <f t="shared" si="85"/>
        <v>24</v>
      </c>
      <c r="O948" s="185">
        <f t="shared" si="84"/>
        <v>1858</v>
      </c>
      <c r="P948" s="186">
        <f t="shared" si="88"/>
        <v>44585</v>
      </c>
      <c r="Q948" s="186">
        <f t="shared" si="88"/>
        <v>44587</v>
      </c>
      <c r="R948" s="2"/>
    </row>
    <row r="949" spans="14:18" x14ac:dyDescent="0.2">
      <c r="N949" s="184">
        <f t="shared" si="85"/>
        <v>25</v>
      </c>
      <c r="O949" s="185">
        <f t="shared" si="84"/>
        <v>1783</v>
      </c>
      <c r="P949" s="186">
        <f t="shared" si="88"/>
        <v>44586</v>
      </c>
      <c r="Q949" s="186">
        <f t="shared" si="88"/>
        <v>44588</v>
      </c>
      <c r="R949" s="2"/>
    </row>
    <row r="950" spans="14:18" x14ac:dyDescent="0.2">
      <c r="N950" s="184">
        <f t="shared" si="85"/>
        <v>26</v>
      </c>
      <c r="O950" s="185">
        <f t="shared" si="84"/>
        <v>1715</v>
      </c>
      <c r="P950" s="186">
        <f t="shared" si="88"/>
        <v>44587</v>
      </c>
      <c r="Q950" s="186">
        <f t="shared" si="88"/>
        <v>44589</v>
      </c>
      <c r="R950" s="2"/>
    </row>
    <row r="951" spans="14:18" x14ac:dyDescent="0.2">
      <c r="N951" s="184">
        <f t="shared" si="85"/>
        <v>27</v>
      </c>
      <c r="O951" s="185">
        <f t="shared" si="84"/>
        <v>1651</v>
      </c>
      <c r="P951" s="186">
        <f t="shared" si="88"/>
        <v>44588</v>
      </c>
      <c r="Q951" s="186">
        <f t="shared" si="88"/>
        <v>44590</v>
      </c>
      <c r="R951" s="2"/>
    </row>
    <row r="952" spans="14:18" x14ac:dyDescent="0.2">
      <c r="N952" s="184">
        <f t="shared" si="85"/>
        <v>28</v>
      </c>
      <c r="O952" s="185">
        <f t="shared" si="84"/>
        <v>1592</v>
      </c>
      <c r="P952" s="186">
        <f t="shared" si="88"/>
        <v>44589</v>
      </c>
      <c r="Q952" s="186">
        <f t="shared" si="88"/>
        <v>44591</v>
      </c>
      <c r="R952" s="2"/>
    </row>
    <row r="953" spans="14:18" x14ac:dyDescent="0.2">
      <c r="N953" s="184">
        <f t="shared" si="85"/>
        <v>29</v>
      </c>
      <c r="O953" s="185">
        <f t="shared" si="84"/>
        <v>1538</v>
      </c>
      <c r="P953" s="186">
        <f t="shared" si="88"/>
        <v>44590</v>
      </c>
      <c r="Q953" s="186">
        <f t="shared" si="88"/>
        <v>44592</v>
      </c>
      <c r="R953" s="2"/>
    </row>
    <row r="954" spans="14:18" x14ac:dyDescent="0.2">
      <c r="N954" s="184">
        <f t="shared" si="85"/>
        <v>30</v>
      </c>
      <c r="O954" s="185">
        <f t="shared" si="84"/>
        <v>1486</v>
      </c>
      <c r="P954" s="186">
        <f t="shared" si="88"/>
        <v>44591</v>
      </c>
      <c r="Q954" s="186">
        <f t="shared" si="88"/>
        <v>44593</v>
      </c>
      <c r="R954" s="2"/>
    </row>
    <row r="955" spans="14:18" x14ac:dyDescent="0.2">
      <c r="N955" s="184">
        <f t="shared" si="85"/>
        <v>31</v>
      </c>
      <c r="O955" s="185">
        <f t="shared" si="84"/>
        <v>1438</v>
      </c>
      <c r="P955" s="186">
        <f t="shared" si="88"/>
        <v>44592</v>
      </c>
      <c r="Q955" s="186">
        <f t="shared" si="88"/>
        <v>44594</v>
      </c>
      <c r="R955" s="2"/>
    </row>
    <row r="956" spans="14:18" x14ac:dyDescent="0.2">
      <c r="N956" s="184">
        <f t="shared" si="85"/>
        <v>1</v>
      </c>
      <c r="O956" s="185">
        <f t="shared" si="84"/>
        <v>44593</v>
      </c>
      <c r="P956" s="186">
        <f t="shared" ref="P956:Q971" si="89">P955+1</f>
        <v>44593</v>
      </c>
      <c r="Q956" s="186">
        <f t="shared" si="89"/>
        <v>44595</v>
      </c>
      <c r="R956" s="2"/>
    </row>
    <row r="957" spans="14:18" x14ac:dyDescent="0.2">
      <c r="N957" s="184">
        <f t="shared" si="85"/>
        <v>2</v>
      </c>
      <c r="O957" s="185">
        <f t="shared" si="84"/>
        <v>22297</v>
      </c>
      <c r="P957" s="186">
        <f t="shared" si="89"/>
        <v>44594</v>
      </c>
      <c r="Q957" s="186">
        <f t="shared" si="89"/>
        <v>44596</v>
      </c>
      <c r="R957" s="2"/>
    </row>
    <row r="958" spans="14:18" x14ac:dyDescent="0.2">
      <c r="N958" s="184">
        <f t="shared" si="85"/>
        <v>3</v>
      </c>
      <c r="O958" s="185">
        <f t="shared" si="84"/>
        <v>14865</v>
      </c>
      <c r="P958" s="186">
        <f t="shared" si="89"/>
        <v>44595</v>
      </c>
      <c r="Q958" s="186">
        <f t="shared" si="89"/>
        <v>44597</v>
      </c>
      <c r="R958" s="2"/>
    </row>
    <row r="959" spans="14:18" x14ac:dyDescent="0.2">
      <c r="N959" s="184">
        <f t="shared" si="85"/>
        <v>4</v>
      </c>
      <c r="O959" s="185">
        <f t="shared" si="84"/>
        <v>11149</v>
      </c>
      <c r="P959" s="186">
        <f t="shared" si="89"/>
        <v>44596</v>
      </c>
      <c r="Q959" s="186">
        <f t="shared" si="89"/>
        <v>44598</v>
      </c>
      <c r="R959" s="2"/>
    </row>
    <row r="960" spans="14:18" x14ac:dyDescent="0.2">
      <c r="N960" s="184">
        <f t="shared" si="85"/>
        <v>5</v>
      </c>
      <c r="O960" s="185">
        <f t="shared" si="84"/>
        <v>8919</v>
      </c>
      <c r="P960" s="186">
        <f t="shared" si="89"/>
        <v>44597</v>
      </c>
      <c r="Q960" s="186">
        <f t="shared" si="89"/>
        <v>44599</v>
      </c>
      <c r="R960" s="2"/>
    </row>
    <row r="961" spans="14:18" x14ac:dyDescent="0.2">
      <c r="N961" s="184">
        <f t="shared" si="85"/>
        <v>6</v>
      </c>
      <c r="O961" s="185">
        <f t="shared" si="84"/>
        <v>7433</v>
      </c>
      <c r="P961" s="186">
        <f t="shared" si="89"/>
        <v>44598</v>
      </c>
      <c r="Q961" s="186">
        <f t="shared" si="89"/>
        <v>44600</v>
      </c>
      <c r="R961" s="2"/>
    </row>
    <row r="962" spans="14:18" x14ac:dyDescent="0.2">
      <c r="N962" s="184">
        <f t="shared" si="85"/>
        <v>7</v>
      </c>
      <c r="O962" s="185">
        <f t="shared" si="84"/>
        <v>6371</v>
      </c>
      <c r="P962" s="186">
        <f t="shared" si="89"/>
        <v>44599</v>
      </c>
      <c r="Q962" s="186">
        <f t="shared" si="89"/>
        <v>44601</v>
      </c>
      <c r="R962" s="2"/>
    </row>
    <row r="963" spans="14:18" x14ac:dyDescent="0.2">
      <c r="N963" s="184">
        <f t="shared" si="85"/>
        <v>8</v>
      </c>
      <c r="O963" s="185">
        <f t="shared" si="84"/>
        <v>5575</v>
      </c>
      <c r="P963" s="186">
        <f t="shared" si="89"/>
        <v>44600</v>
      </c>
      <c r="Q963" s="186">
        <f t="shared" si="89"/>
        <v>44602</v>
      </c>
      <c r="R963" s="2"/>
    </row>
    <row r="964" spans="14:18" x14ac:dyDescent="0.2">
      <c r="N964" s="184">
        <f t="shared" si="85"/>
        <v>9</v>
      </c>
      <c r="O964" s="185">
        <f t="shared" si="84"/>
        <v>4956</v>
      </c>
      <c r="P964" s="186">
        <f t="shared" si="89"/>
        <v>44601</v>
      </c>
      <c r="Q964" s="186">
        <f t="shared" si="89"/>
        <v>44603</v>
      </c>
      <c r="R964" s="2"/>
    </row>
    <row r="965" spans="14:18" x14ac:dyDescent="0.2">
      <c r="N965" s="184">
        <f t="shared" si="85"/>
        <v>10</v>
      </c>
      <c r="O965" s="185">
        <f t="shared" si="84"/>
        <v>4460</v>
      </c>
      <c r="P965" s="186">
        <f t="shared" si="89"/>
        <v>44602</v>
      </c>
      <c r="Q965" s="186">
        <f t="shared" si="89"/>
        <v>44604</v>
      </c>
      <c r="R965" s="2"/>
    </row>
    <row r="966" spans="14:18" x14ac:dyDescent="0.2">
      <c r="N966" s="184">
        <f t="shared" si="85"/>
        <v>11</v>
      </c>
      <c r="O966" s="185">
        <f t="shared" si="84"/>
        <v>4055</v>
      </c>
      <c r="P966" s="186">
        <f t="shared" si="89"/>
        <v>44603</v>
      </c>
      <c r="Q966" s="186">
        <f t="shared" si="89"/>
        <v>44605</v>
      </c>
      <c r="R966" s="2"/>
    </row>
    <row r="967" spans="14:18" x14ac:dyDescent="0.2">
      <c r="N967" s="184">
        <f t="shared" si="85"/>
        <v>12</v>
      </c>
      <c r="O967" s="185">
        <f t="shared" si="84"/>
        <v>3717</v>
      </c>
      <c r="P967" s="186">
        <f t="shared" si="89"/>
        <v>44604</v>
      </c>
      <c r="Q967" s="186">
        <f t="shared" si="89"/>
        <v>44606</v>
      </c>
      <c r="R967" s="2"/>
    </row>
    <row r="968" spans="14:18" x14ac:dyDescent="0.2">
      <c r="N968" s="184">
        <f t="shared" si="85"/>
        <v>13</v>
      </c>
      <c r="O968" s="185">
        <f t="shared" si="84"/>
        <v>3431</v>
      </c>
      <c r="P968" s="186">
        <f t="shared" si="89"/>
        <v>44605</v>
      </c>
      <c r="Q968" s="186">
        <f t="shared" si="89"/>
        <v>44607</v>
      </c>
      <c r="R968" s="2"/>
    </row>
    <row r="969" spans="14:18" x14ac:dyDescent="0.2">
      <c r="N969" s="184">
        <f t="shared" si="85"/>
        <v>14</v>
      </c>
      <c r="O969" s="185">
        <f t="shared" si="84"/>
        <v>3186</v>
      </c>
      <c r="P969" s="186">
        <f t="shared" si="89"/>
        <v>44606</v>
      </c>
      <c r="Q969" s="186">
        <f t="shared" si="89"/>
        <v>44608</v>
      </c>
      <c r="R969" s="2"/>
    </row>
    <row r="970" spans="14:18" x14ac:dyDescent="0.2">
      <c r="N970" s="184">
        <f t="shared" si="85"/>
        <v>15</v>
      </c>
      <c r="O970" s="185">
        <f t="shared" ref="O970:O1033" si="90">ROUND(P970/N970,0)</f>
        <v>2974</v>
      </c>
      <c r="P970" s="186">
        <f t="shared" si="89"/>
        <v>44607</v>
      </c>
      <c r="Q970" s="186">
        <f t="shared" si="89"/>
        <v>44609</v>
      </c>
      <c r="R970" s="2"/>
    </row>
    <row r="971" spans="14:18" x14ac:dyDescent="0.2">
      <c r="N971" s="184">
        <f t="shared" ref="N971:N1034" si="91">DAY(P971)</f>
        <v>16</v>
      </c>
      <c r="O971" s="185">
        <f t="shared" si="90"/>
        <v>2788</v>
      </c>
      <c r="P971" s="186">
        <f t="shared" si="89"/>
        <v>44608</v>
      </c>
      <c r="Q971" s="186">
        <f t="shared" si="89"/>
        <v>44610</v>
      </c>
      <c r="R971" s="2"/>
    </row>
    <row r="972" spans="14:18" x14ac:dyDescent="0.2">
      <c r="N972" s="184">
        <f t="shared" si="91"/>
        <v>17</v>
      </c>
      <c r="O972" s="185">
        <f t="shared" si="90"/>
        <v>2624</v>
      </c>
      <c r="P972" s="186">
        <f t="shared" ref="P972:Q987" si="92">P971+1</f>
        <v>44609</v>
      </c>
      <c r="Q972" s="186">
        <f t="shared" si="92"/>
        <v>44611</v>
      </c>
      <c r="R972" s="2"/>
    </row>
    <row r="973" spans="14:18" x14ac:dyDescent="0.2">
      <c r="N973" s="184">
        <f t="shared" si="91"/>
        <v>18</v>
      </c>
      <c r="O973" s="185">
        <f t="shared" si="90"/>
        <v>2478</v>
      </c>
      <c r="P973" s="186">
        <f t="shared" si="92"/>
        <v>44610</v>
      </c>
      <c r="Q973" s="186">
        <f t="shared" si="92"/>
        <v>44612</v>
      </c>
      <c r="R973" s="2"/>
    </row>
    <row r="974" spans="14:18" x14ac:dyDescent="0.2">
      <c r="N974" s="184">
        <f t="shared" si="91"/>
        <v>19</v>
      </c>
      <c r="O974" s="185">
        <f t="shared" si="90"/>
        <v>2348</v>
      </c>
      <c r="P974" s="186">
        <f t="shared" si="92"/>
        <v>44611</v>
      </c>
      <c r="Q974" s="186">
        <f t="shared" si="92"/>
        <v>44613</v>
      </c>
      <c r="R974" s="2"/>
    </row>
    <row r="975" spans="14:18" x14ac:dyDescent="0.2">
      <c r="N975" s="184">
        <f t="shared" si="91"/>
        <v>20</v>
      </c>
      <c r="O975" s="185">
        <f t="shared" si="90"/>
        <v>2231</v>
      </c>
      <c r="P975" s="186">
        <f t="shared" si="92"/>
        <v>44612</v>
      </c>
      <c r="Q975" s="186">
        <f t="shared" si="92"/>
        <v>44614</v>
      </c>
      <c r="R975" s="2"/>
    </row>
    <row r="976" spans="14:18" x14ac:dyDescent="0.2">
      <c r="N976" s="184">
        <f t="shared" si="91"/>
        <v>21</v>
      </c>
      <c r="O976" s="185">
        <f t="shared" si="90"/>
        <v>2124</v>
      </c>
      <c r="P976" s="186">
        <f t="shared" si="92"/>
        <v>44613</v>
      </c>
      <c r="Q976" s="186">
        <f t="shared" si="92"/>
        <v>44615</v>
      </c>
      <c r="R976" s="2"/>
    </row>
    <row r="977" spans="14:18" x14ac:dyDescent="0.2">
      <c r="N977" s="184">
        <f t="shared" si="91"/>
        <v>22</v>
      </c>
      <c r="O977" s="185">
        <f t="shared" si="90"/>
        <v>2028</v>
      </c>
      <c r="P977" s="186">
        <f t="shared" si="92"/>
        <v>44614</v>
      </c>
      <c r="Q977" s="186">
        <f t="shared" si="92"/>
        <v>44616</v>
      </c>
      <c r="R977" s="2"/>
    </row>
    <row r="978" spans="14:18" x14ac:dyDescent="0.2">
      <c r="N978" s="184">
        <f t="shared" si="91"/>
        <v>23</v>
      </c>
      <c r="O978" s="185">
        <f t="shared" si="90"/>
        <v>1940</v>
      </c>
      <c r="P978" s="186">
        <f t="shared" si="92"/>
        <v>44615</v>
      </c>
      <c r="Q978" s="186">
        <f t="shared" si="92"/>
        <v>44617</v>
      </c>
      <c r="R978" s="2"/>
    </row>
    <row r="979" spans="14:18" x14ac:dyDescent="0.2">
      <c r="N979" s="184">
        <f t="shared" si="91"/>
        <v>24</v>
      </c>
      <c r="O979" s="185">
        <f t="shared" si="90"/>
        <v>1859</v>
      </c>
      <c r="P979" s="186">
        <f t="shared" si="92"/>
        <v>44616</v>
      </c>
      <c r="Q979" s="186">
        <f t="shared" si="92"/>
        <v>44618</v>
      </c>
      <c r="R979" s="2"/>
    </row>
    <row r="980" spans="14:18" x14ac:dyDescent="0.2">
      <c r="N980" s="184">
        <f t="shared" si="91"/>
        <v>25</v>
      </c>
      <c r="O980" s="185">
        <f t="shared" si="90"/>
        <v>1785</v>
      </c>
      <c r="P980" s="186">
        <f t="shared" si="92"/>
        <v>44617</v>
      </c>
      <c r="Q980" s="186">
        <f t="shared" si="92"/>
        <v>44619</v>
      </c>
      <c r="R980" s="2"/>
    </row>
    <row r="981" spans="14:18" x14ac:dyDescent="0.2">
      <c r="N981" s="184">
        <f t="shared" si="91"/>
        <v>26</v>
      </c>
      <c r="O981" s="185">
        <f t="shared" si="90"/>
        <v>1716</v>
      </c>
      <c r="P981" s="186">
        <f t="shared" si="92"/>
        <v>44618</v>
      </c>
      <c r="Q981" s="186">
        <f t="shared" si="92"/>
        <v>44620</v>
      </c>
      <c r="R981" s="2"/>
    </row>
    <row r="982" spans="14:18" x14ac:dyDescent="0.2">
      <c r="N982" s="184">
        <f t="shared" si="91"/>
        <v>27</v>
      </c>
      <c r="O982" s="185">
        <f t="shared" si="90"/>
        <v>1653</v>
      </c>
      <c r="P982" s="186">
        <f t="shared" si="92"/>
        <v>44619</v>
      </c>
      <c r="Q982" s="186">
        <f t="shared" si="92"/>
        <v>44621</v>
      </c>
      <c r="R982" s="2"/>
    </row>
    <row r="983" spans="14:18" x14ac:dyDescent="0.2">
      <c r="N983" s="184">
        <f t="shared" si="91"/>
        <v>28</v>
      </c>
      <c r="O983" s="185">
        <f t="shared" si="90"/>
        <v>1594</v>
      </c>
      <c r="P983" s="186">
        <f t="shared" si="92"/>
        <v>44620</v>
      </c>
      <c r="Q983" s="186">
        <f t="shared" si="92"/>
        <v>44622</v>
      </c>
      <c r="R983" s="2"/>
    </row>
    <row r="984" spans="14:18" x14ac:dyDescent="0.2">
      <c r="N984" s="184">
        <f t="shared" si="91"/>
        <v>1</v>
      </c>
      <c r="O984" s="185">
        <f t="shared" si="90"/>
        <v>44621</v>
      </c>
      <c r="P984" s="186">
        <f t="shared" si="92"/>
        <v>44621</v>
      </c>
      <c r="Q984" s="186">
        <f t="shared" si="92"/>
        <v>44623</v>
      </c>
      <c r="R984" s="2"/>
    </row>
    <row r="985" spans="14:18" x14ac:dyDescent="0.2">
      <c r="N985" s="184">
        <f t="shared" si="91"/>
        <v>2</v>
      </c>
      <c r="O985" s="185">
        <f t="shared" si="90"/>
        <v>22311</v>
      </c>
      <c r="P985" s="186">
        <f t="shared" si="92"/>
        <v>44622</v>
      </c>
      <c r="Q985" s="186">
        <f t="shared" si="92"/>
        <v>44624</v>
      </c>
      <c r="R985" s="2"/>
    </row>
    <row r="986" spans="14:18" x14ac:dyDescent="0.2">
      <c r="N986" s="184">
        <f t="shared" si="91"/>
        <v>3</v>
      </c>
      <c r="O986" s="185">
        <f t="shared" si="90"/>
        <v>14874</v>
      </c>
      <c r="P986" s="186">
        <f t="shared" si="92"/>
        <v>44623</v>
      </c>
      <c r="Q986" s="186">
        <f t="shared" si="92"/>
        <v>44625</v>
      </c>
      <c r="R986" s="2"/>
    </row>
    <row r="987" spans="14:18" x14ac:dyDescent="0.2">
      <c r="N987" s="184">
        <f t="shared" si="91"/>
        <v>4</v>
      </c>
      <c r="O987" s="185">
        <f t="shared" si="90"/>
        <v>11156</v>
      </c>
      <c r="P987" s="186">
        <f t="shared" si="92"/>
        <v>44624</v>
      </c>
      <c r="Q987" s="186">
        <f t="shared" si="92"/>
        <v>44626</v>
      </c>
      <c r="R987" s="2"/>
    </row>
    <row r="988" spans="14:18" x14ac:dyDescent="0.2">
      <c r="N988" s="184">
        <f t="shared" si="91"/>
        <v>5</v>
      </c>
      <c r="O988" s="185">
        <f t="shared" si="90"/>
        <v>8925</v>
      </c>
      <c r="P988" s="186">
        <f t="shared" ref="P988:Q1003" si="93">P987+1</f>
        <v>44625</v>
      </c>
      <c r="Q988" s="186">
        <f t="shared" si="93"/>
        <v>44627</v>
      </c>
      <c r="R988" s="2"/>
    </row>
    <row r="989" spans="14:18" x14ac:dyDescent="0.2">
      <c r="N989" s="184">
        <f t="shared" si="91"/>
        <v>6</v>
      </c>
      <c r="O989" s="185">
        <f t="shared" si="90"/>
        <v>7438</v>
      </c>
      <c r="P989" s="186">
        <f t="shared" si="93"/>
        <v>44626</v>
      </c>
      <c r="Q989" s="186">
        <f t="shared" si="93"/>
        <v>44628</v>
      </c>
      <c r="R989" s="2"/>
    </row>
    <row r="990" spans="14:18" x14ac:dyDescent="0.2">
      <c r="N990" s="184">
        <f t="shared" si="91"/>
        <v>7</v>
      </c>
      <c r="O990" s="185">
        <f t="shared" si="90"/>
        <v>6375</v>
      </c>
      <c r="P990" s="186">
        <f t="shared" si="93"/>
        <v>44627</v>
      </c>
      <c r="Q990" s="186">
        <f t="shared" si="93"/>
        <v>44629</v>
      </c>
      <c r="R990" s="2"/>
    </row>
    <row r="991" spans="14:18" x14ac:dyDescent="0.2">
      <c r="N991" s="184">
        <f t="shared" si="91"/>
        <v>8</v>
      </c>
      <c r="O991" s="185">
        <f t="shared" si="90"/>
        <v>5579</v>
      </c>
      <c r="P991" s="186">
        <f t="shared" si="93"/>
        <v>44628</v>
      </c>
      <c r="Q991" s="186">
        <f t="shared" si="93"/>
        <v>44630</v>
      </c>
      <c r="R991" s="2"/>
    </row>
    <row r="992" spans="14:18" x14ac:dyDescent="0.2">
      <c r="N992" s="184">
        <f t="shared" si="91"/>
        <v>9</v>
      </c>
      <c r="O992" s="185">
        <f t="shared" si="90"/>
        <v>4959</v>
      </c>
      <c r="P992" s="186">
        <f t="shared" si="93"/>
        <v>44629</v>
      </c>
      <c r="Q992" s="186">
        <f t="shared" si="93"/>
        <v>44631</v>
      </c>
      <c r="R992" s="2"/>
    </row>
    <row r="993" spans="14:18" x14ac:dyDescent="0.2">
      <c r="N993" s="184">
        <f t="shared" si="91"/>
        <v>10</v>
      </c>
      <c r="O993" s="185">
        <f t="shared" si="90"/>
        <v>4463</v>
      </c>
      <c r="P993" s="186">
        <f t="shared" si="93"/>
        <v>44630</v>
      </c>
      <c r="Q993" s="186">
        <f t="shared" si="93"/>
        <v>44632</v>
      </c>
      <c r="R993" s="2"/>
    </row>
    <row r="994" spans="14:18" x14ac:dyDescent="0.2">
      <c r="N994" s="184">
        <f t="shared" si="91"/>
        <v>11</v>
      </c>
      <c r="O994" s="185">
        <f t="shared" si="90"/>
        <v>4057</v>
      </c>
      <c r="P994" s="186">
        <f t="shared" si="93"/>
        <v>44631</v>
      </c>
      <c r="Q994" s="186">
        <f t="shared" si="93"/>
        <v>44633</v>
      </c>
      <c r="R994" s="2"/>
    </row>
    <row r="995" spans="14:18" x14ac:dyDescent="0.2">
      <c r="N995" s="184">
        <f t="shared" si="91"/>
        <v>12</v>
      </c>
      <c r="O995" s="185">
        <f t="shared" si="90"/>
        <v>3719</v>
      </c>
      <c r="P995" s="186">
        <f t="shared" si="93"/>
        <v>44632</v>
      </c>
      <c r="Q995" s="186">
        <f t="shared" si="93"/>
        <v>44634</v>
      </c>
      <c r="R995" s="2"/>
    </row>
    <row r="996" spans="14:18" x14ac:dyDescent="0.2">
      <c r="N996" s="184">
        <f t="shared" si="91"/>
        <v>13</v>
      </c>
      <c r="O996" s="185">
        <f t="shared" si="90"/>
        <v>3433</v>
      </c>
      <c r="P996" s="186">
        <f t="shared" si="93"/>
        <v>44633</v>
      </c>
      <c r="Q996" s="186">
        <f t="shared" si="93"/>
        <v>44635</v>
      </c>
      <c r="R996" s="2"/>
    </row>
    <row r="997" spans="14:18" x14ac:dyDescent="0.2">
      <c r="N997" s="184">
        <f t="shared" si="91"/>
        <v>14</v>
      </c>
      <c r="O997" s="185">
        <f t="shared" si="90"/>
        <v>3188</v>
      </c>
      <c r="P997" s="186">
        <f t="shared" si="93"/>
        <v>44634</v>
      </c>
      <c r="Q997" s="186">
        <f t="shared" si="93"/>
        <v>44636</v>
      </c>
      <c r="R997" s="2"/>
    </row>
    <row r="998" spans="14:18" x14ac:dyDescent="0.2">
      <c r="N998" s="184">
        <f t="shared" si="91"/>
        <v>15</v>
      </c>
      <c r="O998" s="185">
        <f t="shared" si="90"/>
        <v>2976</v>
      </c>
      <c r="P998" s="186">
        <f t="shared" si="93"/>
        <v>44635</v>
      </c>
      <c r="Q998" s="186">
        <f t="shared" si="93"/>
        <v>44637</v>
      </c>
      <c r="R998" s="2"/>
    </row>
    <row r="999" spans="14:18" x14ac:dyDescent="0.2">
      <c r="N999" s="184">
        <f t="shared" si="91"/>
        <v>16</v>
      </c>
      <c r="O999" s="185">
        <f t="shared" si="90"/>
        <v>2790</v>
      </c>
      <c r="P999" s="186">
        <f t="shared" si="93"/>
        <v>44636</v>
      </c>
      <c r="Q999" s="186">
        <f t="shared" si="93"/>
        <v>44638</v>
      </c>
      <c r="R999" s="2"/>
    </row>
    <row r="1000" spans="14:18" x14ac:dyDescent="0.2">
      <c r="N1000" s="184">
        <f t="shared" si="91"/>
        <v>17</v>
      </c>
      <c r="O1000" s="185">
        <f t="shared" si="90"/>
        <v>2626</v>
      </c>
      <c r="P1000" s="186">
        <f t="shared" si="93"/>
        <v>44637</v>
      </c>
      <c r="Q1000" s="186">
        <f t="shared" si="93"/>
        <v>44639</v>
      </c>
      <c r="R1000" s="2"/>
    </row>
    <row r="1001" spans="14:18" x14ac:dyDescent="0.2">
      <c r="N1001" s="184">
        <f t="shared" si="91"/>
        <v>18</v>
      </c>
      <c r="O1001" s="185">
        <f t="shared" si="90"/>
        <v>2480</v>
      </c>
      <c r="P1001" s="186">
        <f t="shared" si="93"/>
        <v>44638</v>
      </c>
      <c r="Q1001" s="186">
        <f t="shared" si="93"/>
        <v>44640</v>
      </c>
      <c r="R1001" s="2"/>
    </row>
    <row r="1002" spans="14:18" x14ac:dyDescent="0.2">
      <c r="N1002" s="184">
        <f t="shared" si="91"/>
        <v>19</v>
      </c>
      <c r="O1002" s="185">
        <f t="shared" si="90"/>
        <v>2349</v>
      </c>
      <c r="P1002" s="186">
        <f t="shared" si="93"/>
        <v>44639</v>
      </c>
      <c r="Q1002" s="186">
        <f t="shared" si="93"/>
        <v>44641</v>
      </c>
      <c r="R1002" s="2"/>
    </row>
    <row r="1003" spans="14:18" x14ac:dyDescent="0.2">
      <c r="N1003" s="184">
        <f t="shared" si="91"/>
        <v>20</v>
      </c>
      <c r="O1003" s="185">
        <f t="shared" si="90"/>
        <v>2232</v>
      </c>
      <c r="P1003" s="186">
        <f t="shared" si="93"/>
        <v>44640</v>
      </c>
      <c r="Q1003" s="186">
        <f t="shared" si="93"/>
        <v>44642</v>
      </c>
      <c r="R1003" s="2"/>
    </row>
    <row r="1004" spans="14:18" x14ac:dyDescent="0.2">
      <c r="N1004" s="184">
        <f t="shared" si="91"/>
        <v>21</v>
      </c>
      <c r="O1004" s="185">
        <f t="shared" si="90"/>
        <v>2126</v>
      </c>
      <c r="P1004" s="186">
        <f t="shared" ref="P1004:Q1019" si="94">P1003+1</f>
        <v>44641</v>
      </c>
      <c r="Q1004" s="186">
        <f t="shared" si="94"/>
        <v>44643</v>
      </c>
      <c r="R1004" s="2"/>
    </row>
    <row r="1005" spans="14:18" x14ac:dyDescent="0.2">
      <c r="N1005" s="184">
        <f t="shared" si="91"/>
        <v>22</v>
      </c>
      <c r="O1005" s="185">
        <f t="shared" si="90"/>
        <v>2029</v>
      </c>
      <c r="P1005" s="186">
        <f t="shared" si="94"/>
        <v>44642</v>
      </c>
      <c r="Q1005" s="186">
        <f t="shared" si="94"/>
        <v>44644</v>
      </c>
      <c r="R1005" s="2"/>
    </row>
    <row r="1006" spans="14:18" x14ac:dyDescent="0.2">
      <c r="N1006" s="184">
        <f t="shared" si="91"/>
        <v>23</v>
      </c>
      <c r="O1006" s="185">
        <f t="shared" si="90"/>
        <v>1941</v>
      </c>
      <c r="P1006" s="186">
        <f t="shared" si="94"/>
        <v>44643</v>
      </c>
      <c r="Q1006" s="186">
        <f t="shared" si="94"/>
        <v>44645</v>
      </c>
      <c r="R1006" s="2"/>
    </row>
    <row r="1007" spans="14:18" x14ac:dyDescent="0.2">
      <c r="N1007" s="184">
        <f t="shared" si="91"/>
        <v>24</v>
      </c>
      <c r="O1007" s="185">
        <f t="shared" si="90"/>
        <v>1860</v>
      </c>
      <c r="P1007" s="186">
        <f t="shared" si="94"/>
        <v>44644</v>
      </c>
      <c r="Q1007" s="186">
        <f t="shared" si="94"/>
        <v>44646</v>
      </c>
      <c r="R1007" s="2"/>
    </row>
    <row r="1008" spans="14:18" x14ac:dyDescent="0.2">
      <c r="N1008" s="184">
        <f t="shared" si="91"/>
        <v>25</v>
      </c>
      <c r="O1008" s="185">
        <f t="shared" si="90"/>
        <v>1786</v>
      </c>
      <c r="P1008" s="186">
        <f t="shared" si="94"/>
        <v>44645</v>
      </c>
      <c r="Q1008" s="186">
        <f t="shared" si="94"/>
        <v>44647</v>
      </c>
      <c r="R1008" s="2"/>
    </row>
    <row r="1009" spans="14:18" x14ac:dyDescent="0.2">
      <c r="N1009" s="184">
        <f t="shared" si="91"/>
        <v>26</v>
      </c>
      <c r="O1009" s="185">
        <f t="shared" si="90"/>
        <v>1717</v>
      </c>
      <c r="P1009" s="186">
        <f t="shared" si="94"/>
        <v>44646</v>
      </c>
      <c r="Q1009" s="186">
        <f t="shared" si="94"/>
        <v>44648</v>
      </c>
      <c r="R1009" s="2"/>
    </row>
    <row r="1010" spans="14:18" x14ac:dyDescent="0.2">
      <c r="N1010" s="184">
        <f t="shared" si="91"/>
        <v>27</v>
      </c>
      <c r="O1010" s="185">
        <f t="shared" si="90"/>
        <v>1654</v>
      </c>
      <c r="P1010" s="186">
        <f t="shared" si="94"/>
        <v>44647</v>
      </c>
      <c r="Q1010" s="186">
        <f t="shared" si="94"/>
        <v>44649</v>
      </c>
      <c r="R1010" s="2"/>
    </row>
    <row r="1011" spans="14:18" x14ac:dyDescent="0.2">
      <c r="N1011" s="184">
        <f t="shared" si="91"/>
        <v>28</v>
      </c>
      <c r="O1011" s="185">
        <f t="shared" si="90"/>
        <v>1595</v>
      </c>
      <c r="P1011" s="186">
        <f t="shared" si="94"/>
        <v>44648</v>
      </c>
      <c r="Q1011" s="186">
        <f t="shared" si="94"/>
        <v>44650</v>
      </c>
      <c r="R1011" s="2"/>
    </row>
    <row r="1012" spans="14:18" x14ac:dyDescent="0.2">
      <c r="N1012" s="184">
        <f t="shared" si="91"/>
        <v>29</v>
      </c>
      <c r="O1012" s="185">
        <f t="shared" si="90"/>
        <v>1540</v>
      </c>
      <c r="P1012" s="186">
        <f t="shared" si="94"/>
        <v>44649</v>
      </c>
      <c r="Q1012" s="186">
        <f t="shared" si="94"/>
        <v>44651</v>
      </c>
      <c r="R1012" s="2"/>
    </row>
    <row r="1013" spans="14:18" x14ac:dyDescent="0.2">
      <c r="N1013" s="184">
        <f t="shared" si="91"/>
        <v>30</v>
      </c>
      <c r="O1013" s="185">
        <f t="shared" si="90"/>
        <v>1488</v>
      </c>
      <c r="P1013" s="186">
        <f t="shared" si="94"/>
        <v>44650</v>
      </c>
      <c r="Q1013" s="186">
        <f t="shared" si="94"/>
        <v>44652</v>
      </c>
      <c r="R1013" s="2"/>
    </row>
    <row r="1014" spans="14:18" x14ac:dyDescent="0.2">
      <c r="N1014" s="184">
        <f t="shared" si="91"/>
        <v>31</v>
      </c>
      <c r="O1014" s="185">
        <f t="shared" si="90"/>
        <v>1440</v>
      </c>
      <c r="P1014" s="186">
        <f t="shared" si="94"/>
        <v>44651</v>
      </c>
      <c r="Q1014" s="186">
        <f t="shared" si="94"/>
        <v>44653</v>
      </c>
      <c r="R1014" s="2"/>
    </row>
    <row r="1015" spans="14:18" x14ac:dyDescent="0.2">
      <c r="N1015" s="184">
        <f t="shared" si="91"/>
        <v>1</v>
      </c>
      <c r="O1015" s="185">
        <f t="shared" si="90"/>
        <v>44652</v>
      </c>
      <c r="P1015" s="186">
        <f t="shared" si="94"/>
        <v>44652</v>
      </c>
      <c r="Q1015" s="186">
        <f t="shared" si="94"/>
        <v>44654</v>
      </c>
      <c r="R1015" s="2"/>
    </row>
    <row r="1016" spans="14:18" x14ac:dyDescent="0.2">
      <c r="N1016" s="184">
        <f t="shared" si="91"/>
        <v>2</v>
      </c>
      <c r="O1016" s="185">
        <f t="shared" si="90"/>
        <v>22327</v>
      </c>
      <c r="P1016" s="186">
        <f t="shared" si="94"/>
        <v>44653</v>
      </c>
      <c r="Q1016" s="186">
        <f t="shared" si="94"/>
        <v>44655</v>
      </c>
      <c r="R1016" s="2"/>
    </row>
    <row r="1017" spans="14:18" x14ac:dyDescent="0.2">
      <c r="N1017" s="184">
        <f t="shared" si="91"/>
        <v>3</v>
      </c>
      <c r="O1017" s="185">
        <f t="shared" si="90"/>
        <v>14885</v>
      </c>
      <c r="P1017" s="186">
        <f t="shared" si="94"/>
        <v>44654</v>
      </c>
      <c r="Q1017" s="186">
        <f t="shared" si="94"/>
        <v>44656</v>
      </c>
      <c r="R1017" s="2"/>
    </row>
    <row r="1018" spans="14:18" x14ac:dyDescent="0.2">
      <c r="N1018" s="184">
        <f t="shared" si="91"/>
        <v>4</v>
      </c>
      <c r="O1018" s="185">
        <f t="shared" si="90"/>
        <v>11164</v>
      </c>
      <c r="P1018" s="186">
        <f t="shared" si="94"/>
        <v>44655</v>
      </c>
      <c r="Q1018" s="186">
        <f t="shared" si="94"/>
        <v>44657</v>
      </c>
      <c r="R1018" s="2"/>
    </row>
    <row r="1019" spans="14:18" x14ac:dyDescent="0.2">
      <c r="N1019" s="184">
        <f t="shared" si="91"/>
        <v>5</v>
      </c>
      <c r="O1019" s="185">
        <f t="shared" si="90"/>
        <v>8931</v>
      </c>
      <c r="P1019" s="186">
        <f t="shared" si="94"/>
        <v>44656</v>
      </c>
      <c r="Q1019" s="186">
        <f t="shared" si="94"/>
        <v>44658</v>
      </c>
      <c r="R1019" s="2"/>
    </row>
    <row r="1020" spans="14:18" x14ac:dyDescent="0.2">
      <c r="N1020" s="184">
        <f t="shared" si="91"/>
        <v>6</v>
      </c>
      <c r="O1020" s="185">
        <f t="shared" si="90"/>
        <v>7443</v>
      </c>
      <c r="P1020" s="186">
        <f t="shared" ref="P1020:Q1035" si="95">P1019+1</f>
        <v>44657</v>
      </c>
      <c r="Q1020" s="186">
        <f t="shared" si="95"/>
        <v>44659</v>
      </c>
      <c r="R1020" s="2"/>
    </row>
    <row r="1021" spans="14:18" x14ac:dyDescent="0.2">
      <c r="N1021" s="184">
        <f t="shared" si="91"/>
        <v>7</v>
      </c>
      <c r="O1021" s="185">
        <f t="shared" si="90"/>
        <v>6380</v>
      </c>
      <c r="P1021" s="186">
        <f t="shared" si="95"/>
        <v>44658</v>
      </c>
      <c r="Q1021" s="186">
        <f t="shared" si="95"/>
        <v>44660</v>
      </c>
      <c r="R1021" s="2"/>
    </row>
    <row r="1022" spans="14:18" x14ac:dyDescent="0.2">
      <c r="N1022" s="184">
        <f t="shared" si="91"/>
        <v>8</v>
      </c>
      <c r="O1022" s="185">
        <f t="shared" si="90"/>
        <v>5582</v>
      </c>
      <c r="P1022" s="186">
        <f t="shared" si="95"/>
        <v>44659</v>
      </c>
      <c r="Q1022" s="186">
        <f t="shared" si="95"/>
        <v>44661</v>
      </c>
      <c r="R1022" s="2"/>
    </row>
    <row r="1023" spans="14:18" x14ac:dyDescent="0.2">
      <c r="N1023" s="184">
        <f t="shared" si="91"/>
        <v>9</v>
      </c>
      <c r="O1023" s="185">
        <f t="shared" si="90"/>
        <v>4962</v>
      </c>
      <c r="P1023" s="186">
        <f t="shared" si="95"/>
        <v>44660</v>
      </c>
      <c r="Q1023" s="186">
        <f t="shared" si="95"/>
        <v>44662</v>
      </c>
      <c r="R1023" s="2"/>
    </row>
    <row r="1024" spans="14:18" x14ac:dyDescent="0.2">
      <c r="N1024" s="184">
        <f t="shared" si="91"/>
        <v>10</v>
      </c>
      <c r="O1024" s="185">
        <f t="shared" si="90"/>
        <v>4466</v>
      </c>
      <c r="P1024" s="186">
        <f t="shared" si="95"/>
        <v>44661</v>
      </c>
      <c r="Q1024" s="186">
        <f t="shared" si="95"/>
        <v>44663</v>
      </c>
      <c r="R1024" s="2"/>
    </row>
    <row r="1025" spans="14:18" x14ac:dyDescent="0.2">
      <c r="N1025" s="184">
        <f t="shared" si="91"/>
        <v>11</v>
      </c>
      <c r="O1025" s="185">
        <f t="shared" si="90"/>
        <v>4060</v>
      </c>
      <c r="P1025" s="186">
        <f t="shared" si="95"/>
        <v>44662</v>
      </c>
      <c r="Q1025" s="186">
        <f t="shared" si="95"/>
        <v>44664</v>
      </c>
      <c r="R1025" s="2"/>
    </row>
    <row r="1026" spans="14:18" x14ac:dyDescent="0.2">
      <c r="N1026" s="184">
        <f t="shared" si="91"/>
        <v>12</v>
      </c>
      <c r="O1026" s="185">
        <f t="shared" si="90"/>
        <v>3722</v>
      </c>
      <c r="P1026" s="186">
        <f t="shared" si="95"/>
        <v>44663</v>
      </c>
      <c r="Q1026" s="186">
        <f t="shared" si="95"/>
        <v>44665</v>
      </c>
      <c r="R1026" s="2"/>
    </row>
    <row r="1027" spans="14:18" x14ac:dyDescent="0.2">
      <c r="N1027" s="184">
        <f t="shared" si="91"/>
        <v>13</v>
      </c>
      <c r="O1027" s="185">
        <f t="shared" si="90"/>
        <v>3436</v>
      </c>
      <c r="P1027" s="186">
        <f t="shared" si="95"/>
        <v>44664</v>
      </c>
      <c r="Q1027" s="186">
        <f t="shared" si="95"/>
        <v>44666</v>
      </c>
      <c r="R1027" s="2"/>
    </row>
    <row r="1028" spans="14:18" x14ac:dyDescent="0.2">
      <c r="N1028" s="184">
        <f t="shared" si="91"/>
        <v>14</v>
      </c>
      <c r="O1028" s="185">
        <f t="shared" si="90"/>
        <v>3190</v>
      </c>
      <c r="P1028" s="186">
        <f t="shared" si="95"/>
        <v>44665</v>
      </c>
      <c r="Q1028" s="186">
        <f t="shared" si="95"/>
        <v>44667</v>
      </c>
      <c r="R1028" s="2"/>
    </row>
    <row r="1029" spans="14:18" x14ac:dyDescent="0.2">
      <c r="N1029" s="184">
        <f t="shared" si="91"/>
        <v>15</v>
      </c>
      <c r="O1029" s="185">
        <f t="shared" si="90"/>
        <v>2978</v>
      </c>
      <c r="P1029" s="186">
        <f t="shared" si="95"/>
        <v>44666</v>
      </c>
      <c r="Q1029" s="186">
        <f t="shared" si="95"/>
        <v>44668</v>
      </c>
      <c r="R1029" s="2"/>
    </row>
    <row r="1030" spans="14:18" x14ac:dyDescent="0.2">
      <c r="N1030" s="184">
        <f t="shared" si="91"/>
        <v>16</v>
      </c>
      <c r="O1030" s="185">
        <f t="shared" si="90"/>
        <v>2792</v>
      </c>
      <c r="P1030" s="186">
        <f t="shared" si="95"/>
        <v>44667</v>
      </c>
      <c r="Q1030" s="186">
        <f t="shared" si="95"/>
        <v>44669</v>
      </c>
      <c r="R1030" s="2"/>
    </row>
    <row r="1031" spans="14:18" x14ac:dyDescent="0.2">
      <c r="N1031" s="184">
        <f t="shared" si="91"/>
        <v>17</v>
      </c>
      <c r="O1031" s="185">
        <f t="shared" si="90"/>
        <v>2628</v>
      </c>
      <c r="P1031" s="186">
        <f t="shared" si="95"/>
        <v>44668</v>
      </c>
      <c r="Q1031" s="186">
        <f t="shared" si="95"/>
        <v>44670</v>
      </c>
      <c r="R1031" s="2"/>
    </row>
    <row r="1032" spans="14:18" x14ac:dyDescent="0.2">
      <c r="N1032" s="184">
        <f t="shared" si="91"/>
        <v>18</v>
      </c>
      <c r="O1032" s="185">
        <f t="shared" si="90"/>
        <v>2482</v>
      </c>
      <c r="P1032" s="186">
        <f t="shared" si="95"/>
        <v>44669</v>
      </c>
      <c r="Q1032" s="186">
        <f t="shared" si="95"/>
        <v>44671</v>
      </c>
      <c r="R1032" s="2"/>
    </row>
    <row r="1033" spans="14:18" x14ac:dyDescent="0.2">
      <c r="N1033" s="184">
        <f t="shared" si="91"/>
        <v>19</v>
      </c>
      <c r="O1033" s="185">
        <f t="shared" si="90"/>
        <v>2351</v>
      </c>
      <c r="P1033" s="186">
        <f t="shared" si="95"/>
        <v>44670</v>
      </c>
      <c r="Q1033" s="186">
        <f t="shared" si="95"/>
        <v>44672</v>
      </c>
      <c r="R1033" s="2"/>
    </row>
    <row r="1034" spans="14:18" x14ac:dyDescent="0.2">
      <c r="N1034" s="184">
        <f t="shared" si="91"/>
        <v>20</v>
      </c>
      <c r="O1034" s="185">
        <f t="shared" ref="O1034:O1097" si="96">ROUND(P1034/N1034,0)</f>
        <v>2234</v>
      </c>
      <c r="P1034" s="186">
        <f t="shared" si="95"/>
        <v>44671</v>
      </c>
      <c r="Q1034" s="186">
        <f t="shared" si="95"/>
        <v>44673</v>
      </c>
      <c r="R1034" s="2"/>
    </row>
    <row r="1035" spans="14:18" x14ac:dyDescent="0.2">
      <c r="N1035" s="184">
        <f t="shared" ref="N1035:N1098" si="97">DAY(P1035)</f>
        <v>21</v>
      </c>
      <c r="O1035" s="185">
        <f t="shared" si="96"/>
        <v>2127</v>
      </c>
      <c r="P1035" s="186">
        <f t="shared" si="95"/>
        <v>44672</v>
      </c>
      <c r="Q1035" s="186">
        <f t="shared" si="95"/>
        <v>44674</v>
      </c>
      <c r="R1035" s="2"/>
    </row>
    <row r="1036" spans="14:18" x14ac:dyDescent="0.2">
      <c r="N1036" s="184">
        <f t="shared" si="97"/>
        <v>22</v>
      </c>
      <c r="O1036" s="185">
        <f t="shared" si="96"/>
        <v>2031</v>
      </c>
      <c r="P1036" s="186">
        <f t="shared" ref="P1036:Q1051" si="98">P1035+1</f>
        <v>44673</v>
      </c>
      <c r="Q1036" s="186">
        <f t="shared" si="98"/>
        <v>44675</v>
      </c>
      <c r="R1036" s="2"/>
    </row>
    <row r="1037" spans="14:18" x14ac:dyDescent="0.2">
      <c r="N1037" s="184">
        <f t="shared" si="97"/>
        <v>23</v>
      </c>
      <c r="O1037" s="185">
        <f t="shared" si="96"/>
        <v>1942</v>
      </c>
      <c r="P1037" s="186">
        <f t="shared" si="98"/>
        <v>44674</v>
      </c>
      <c r="Q1037" s="186">
        <f t="shared" si="98"/>
        <v>44676</v>
      </c>
      <c r="R1037" s="2"/>
    </row>
    <row r="1038" spans="14:18" x14ac:dyDescent="0.2">
      <c r="N1038" s="184">
        <f t="shared" si="97"/>
        <v>24</v>
      </c>
      <c r="O1038" s="185">
        <f t="shared" si="96"/>
        <v>1861</v>
      </c>
      <c r="P1038" s="186">
        <f t="shared" si="98"/>
        <v>44675</v>
      </c>
      <c r="Q1038" s="186">
        <f t="shared" si="98"/>
        <v>44677</v>
      </c>
      <c r="R1038" s="2"/>
    </row>
    <row r="1039" spans="14:18" x14ac:dyDescent="0.2">
      <c r="N1039" s="184">
        <f t="shared" si="97"/>
        <v>25</v>
      </c>
      <c r="O1039" s="185">
        <f t="shared" si="96"/>
        <v>1787</v>
      </c>
      <c r="P1039" s="186">
        <f t="shared" si="98"/>
        <v>44676</v>
      </c>
      <c r="Q1039" s="186">
        <f t="shared" si="98"/>
        <v>44678</v>
      </c>
      <c r="R1039" s="2"/>
    </row>
    <row r="1040" spans="14:18" x14ac:dyDescent="0.2">
      <c r="N1040" s="184">
        <f t="shared" si="97"/>
        <v>26</v>
      </c>
      <c r="O1040" s="185">
        <f t="shared" si="96"/>
        <v>1718</v>
      </c>
      <c r="P1040" s="186">
        <f t="shared" si="98"/>
        <v>44677</v>
      </c>
      <c r="Q1040" s="186">
        <f t="shared" si="98"/>
        <v>44679</v>
      </c>
      <c r="R1040" s="2"/>
    </row>
    <row r="1041" spans="14:18" x14ac:dyDescent="0.2">
      <c r="N1041" s="184">
        <f t="shared" si="97"/>
        <v>27</v>
      </c>
      <c r="O1041" s="185">
        <f t="shared" si="96"/>
        <v>1655</v>
      </c>
      <c r="P1041" s="186">
        <f t="shared" si="98"/>
        <v>44678</v>
      </c>
      <c r="Q1041" s="186">
        <f t="shared" si="98"/>
        <v>44680</v>
      </c>
      <c r="R1041" s="2"/>
    </row>
    <row r="1042" spans="14:18" x14ac:dyDescent="0.2">
      <c r="N1042" s="184">
        <f t="shared" si="97"/>
        <v>28</v>
      </c>
      <c r="O1042" s="185">
        <f t="shared" si="96"/>
        <v>1596</v>
      </c>
      <c r="P1042" s="186">
        <f t="shared" si="98"/>
        <v>44679</v>
      </c>
      <c r="Q1042" s="186">
        <f t="shared" si="98"/>
        <v>44681</v>
      </c>
      <c r="R1042" s="2"/>
    </row>
    <row r="1043" spans="14:18" x14ac:dyDescent="0.2">
      <c r="N1043" s="184">
        <f t="shared" si="97"/>
        <v>29</v>
      </c>
      <c r="O1043" s="185">
        <f t="shared" si="96"/>
        <v>1541</v>
      </c>
      <c r="P1043" s="186">
        <f t="shared" si="98"/>
        <v>44680</v>
      </c>
      <c r="Q1043" s="186">
        <f t="shared" si="98"/>
        <v>44682</v>
      </c>
      <c r="R1043" s="2"/>
    </row>
    <row r="1044" spans="14:18" x14ac:dyDescent="0.2">
      <c r="N1044" s="184">
        <f t="shared" si="97"/>
        <v>30</v>
      </c>
      <c r="O1044" s="185">
        <f t="shared" si="96"/>
        <v>1489</v>
      </c>
      <c r="P1044" s="186">
        <f t="shared" si="98"/>
        <v>44681</v>
      </c>
      <c r="Q1044" s="186">
        <f t="shared" si="98"/>
        <v>44683</v>
      </c>
      <c r="R1044" s="2"/>
    </row>
    <row r="1045" spans="14:18" x14ac:dyDescent="0.2">
      <c r="N1045" s="184">
        <f t="shared" si="97"/>
        <v>1</v>
      </c>
      <c r="O1045" s="185">
        <f t="shared" si="96"/>
        <v>44682</v>
      </c>
      <c r="P1045" s="186">
        <f t="shared" si="98"/>
        <v>44682</v>
      </c>
      <c r="Q1045" s="186">
        <f t="shared" si="98"/>
        <v>44684</v>
      </c>
      <c r="R1045" s="2"/>
    </row>
    <row r="1046" spans="14:18" x14ac:dyDescent="0.2">
      <c r="N1046" s="184">
        <f t="shared" si="97"/>
        <v>2</v>
      </c>
      <c r="O1046" s="185">
        <f t="shared" si="96"/>
        <v>22342</v>
      </c>
      <c r="P1046" s="186">
        <f t="shared" si="98"/>
        <v>44683</v>
      </c>
      <c r="Q1046" s="186">
        <f t="shared" si="98"/>
        <v>44685</v>
      </c>
      <c r="R1046" s="2"/>
    </row>
    <row r="1047" spans="14:18" x14ac:dyDescent="0.2">
      <c r="N1047" s="184">
        <f t="shared" si="97"/>
        <v>3</v>
      </c>
      <c r="O1047" s="185">
        <f t="shared" si="96"/>
        <v>14895</v>
      </c>
      <c r="P1047" s="186">
        <f t="shared" si="98"/>
        <v>44684</v>
      </c>
      <c r="Q1047" s="186">
        <f t="shared" si="98"/>
        <v>44686</v>
      </c>
      <c r="R1047" s="2"/>
    </row>
    <row r="1048" spans="14:18" x14ac:dyDescent="0.2">
      <c r="N1048" s="184">
        <f t="shared" si="97"/>
        <v>4</v>
      </c>
      <c r="O1048" s="185">
        <f t="shared" si="96"/>
        <v>11171</v>
      </c>
      <c r="P1048" s="186">
        <f t="shared" si="98"/>
        <v>44685</v>
      </c>
      <c r="Q1048" s="186">
        <f t="shared" si="98"/>
        <v>44687</v>
      </c>
      <c r="R1048" s="2"/>
    </row>
    <row r="1049" spans="14:18" x14ac:dyDescent="0.2">
      <c r="N1049" s="184">
        <f t="shared" si="97"/>
        <v>5</v>
      </c>
      <c r="O1049" s="185">
        <f t="shared" si="96"/>
        <v>8937</v>
      </c>
      <c r="P1049" s="186">
        <f t="shared" si="98"/>
        <v>44686</v>
      </c>
      <c r="Q1049" s="186">
        <f t="shared" si="98"/>
        <v>44688</v>
      </c>
      <c r="R1049" s="2"/>
    </row>
    <row r="1050" spans="14:18" x14ac:dyDescent="0.2">
      <c r="N1050" s="184">
        <f t="shared" si="97"/>
        <v>6</v>
      </c>
      <c r="O1050" s="185">
        <f t="shared" si="96"/>
        <v>7448</v>
      </c>
      <c r="P1050" s="186">
        <f t="shared" si="98"/>
        <v>44687</v>
      </c>
      <c r="Q1050" s="186">
        <f t="shared" si="98"/>
        <v>44689</v>
      </c>
      <c r="R1050" s="2"/>
    </row>
    <row r="1051" spans="14:18" x14ac:dyDescent="0.2">
      <c r="N1051" s="184">
        <f t="shared" si="97"/>
        <v>7</v>
      </c>
      <c r="O1051" s="185">
        <f t="shared" si="96"/>
        <v>6384</v>
      </c>
      <c r="P1051" s="186">
        <f t="shared" si="98"/>
        <v>44688</v>
      </c>
      <c r="Q1051" s="186">
        <f t="shared" si="98"/>
        <v>44690</v>
      </c>
      <c r="R1051" s="2"/>
    </row>
    <row r="1052" spans="14:18" x14ac:dyDescent="0.2">
      <c r="N1052" s="184">
        <f t="shared" si="97"/>
        <v>8</v>
      </c>
      <c r="O1052" s="185">
        <f t="shared" si="96"/>
        <v>5586</v>
      </c>
      <c r="P1052" s="186">
        <f t="shared" ref="P1052:Q1067" si="99">P1051+1</f>
        <v>44689</v>
      </c>
      <c r="Q1052" s="186">
        <f t="shared" si="99"/>
        <v>44691</v>
      </c>
      <c r="R1052" s="2"/>
    </row>
    <row r="1053" spans="14:18" x14ac:dyDescent="0.2">
      <c r="N1053" s="184">
        <f t="shared" si="97"/>
        <v>9</v>
      </c>
      <c r="O1053" s="185">
        <f t="shared" si="96"/>
        <v>4966</v>
      </c>
      <c r="P1053" s="186">
        <f t="shared" si="99"/>
        <v>44690</v>
      </c>
      <c r="Q1053" s="186">
        <f t="shared" si="99"/>
        <v>44692</v>
      </c>
      <c r="R1053" s="2"/>
    </row>
    <row r="1054" spans="14:18" x14ac:dyDescent="0.2">
      <c r="N1054" s="184">
        <f t="shared" si="97"/>
        <v>10</v>
      </c>
      <c r="O1054" s="185">
        <f t="shared" si="96"/>
        <v>4469</v>
      </c>
      <c r="P1054" s="186">
        <f t="shared" si="99"/>
        <v>44691</v>
      </c>
      <c r="Q1054" s="186">
        <f t="shared" si="99"/>
        <v>44693</v>
      </c>
      <c r="R1054" s="2"/>
    </row>
    <row r="1055" spans="14:18" x14ac:dyDescent="0.2">
      <c r="N1055" s="184">
        <f t="shared" si="97"/>
        <v>11</v>
      </c>
      <c r="O1055" s="185">
        <f t="shared" si="96"/>
        <v>4063</v>
      </c>
      <c r="P1055" s="186">
        <f t="shared" si="99"/>
        <v>44692</v>
      </c>
      <c r="Q1055" s="186">
        <f t="shared" si="99"/>
        <v>44694</v>
      </c>
      <c r="R1055" s="2"/>
    </row>
    <row r="1056" spans="14:18" x14ac:dyDescent="0.2">
      <c r="N1056" s="184">
        <f t="shared" si="97"/>
        <v>12</v>
      </c>
      <c r="O1056" s="185">
        <f t="shared" si="96"/>
        <v>3724</v>
      </c>
      <c r="P1056" s="186">
        <f t="shared" si="99"/>
        <v>44693</v>
      </c>
      <c r="Q1056" s="186">
        <f t="shared" si="99"/>
        <v>44695</v>
      </c>
      <c r="R1056" s="2"/>
    </row>
    <row r="1057" spans="14:18" x14ac:dyDescent="0.2">
      <c r="N1057" s="184">
        <f t="shared" si="97"/>
        <v>13</v>
      </c>
      <c r="O1057" s="185">
        <f t="shared" si="96"/>
        <v>3438</v>
      </c>
      <c r="P1057" s="186">
        <f t="shared" si="99"/>
        <v>44694</v>
      </c>
      <c r="Q1057" s="186">
        <f t="shared" si="99"/>
        <v>44696</v>
      </c>
      <c r="R1057" s="2"/>
    </row>
    <row r="1058" spans="14:18" x14ac:dyDescent="0.2">
      <c r="N1058" s="184">
        <f t="shared" si="97"/>
        <v>14</v>
      </c>
      <c r="O1058" s="185">
        <f t="shared" si="96"/>
        <v>3193</v>
      </c>
      <c r="P1058" s="186">
        <f t="shared" si="99"/>
        <v>44695</v>
      </c>
      <c r="Q1058" s="186">
        <f t="shared" si="99"/>
        <v>44697</v>
      </c>
      <c r="R1058" s="2"/>
    </row>
    <row r="1059" spans="14:18" x14ac:dyDescent="0.2">
      <c r="N1059" s="184">
        <f t="shared" si="97"/>
        <v>15</v>
      </c>
      <c r="O1059" s="185">
        <f t="shared" si="96"/>
        <v>2980</v>
      </c>
      <c r="P1059" s="186">
        <f t="shared" si="99"/>
        <v>44696</v>
      </c>
      <c r="Q1059" s="186">
        <f t="shared" si="99"/>
        <v>44698</v>
      </c>
      <c r="R1059" s="2"/>
    </row>
    <row r="1060" spans="14:18" x14ac:dyDescent="0.2">
      <c r="N1060" s="184">
        <f t="shared" si="97"/>
        <v>16</v>
      </c>
      <c r="O1060" s="185">
        <f t="shared" si="96"/>
        <v>2794</v>
      </c>
      <c r="P1060" s="186">
        <f t="shared" si="99"/>
        <v>44697</v>
      </c>
      <c r="Q1060" s="186">
        <f t="shared" si="99"/>
        <v>44699</v>
      </c>
      <c r="R1060" s="2"/>
    </row>
    <row r="1061" spans="14:18" x14ac:dyDescent="0.2">
      <c r="N1061" s="184">
        <f t="shared" si="97"/>
        <v>17</v>
      </c>
      <c r="O1061" s="185">
        <f t="shared" si="96"/>
        <v>2629</v>
      </c>
      <c r="P1061" s="186">
        <f t="shared" si="99"/>
        <v>44698</v>
      </c>
      <c r="Q1061" s="186">
        <f t="shared" si="99"/>
        <v>44700</v>
      </c>
      <c r="R1061" s="2"/>
    </row>
    <row r="1062" spans="14:18" x14ac:dyDescent="0.2">
      <c r="N1062" s="184">
        <f t="shared" si="97"/>
        <v>18</v>
      </c>
      <c r="O1062" s="185">
        <f t="shared" si="96"/>
        <v>2483</v>
      </c>
      <c r="P1062" s="186">
        <f t="shared" si="99"/>
        <v>44699</v>
      </c>
      <c r="Q1062" s="186">
        <f t="shared" si="99"/>
        <v>44701</v>
      </c>
      <c r="R1062" s="2"/>
    </row>
    <row r="1063" spans="14:18" x14ac:dyDescent="0.2">
      <c r="N1063" s="184">
        <f t="shared" si="97"/>
        <v>19</v>
      </c>
      <c r="O1063" s="185">
        <f t="shared" si="96"/>
        <v>2353</v>
      </c>
      <c r="P1063" s="186">
        <f t="shared" si="99"/>
        <v>44700</v>
      </c>
      <c r="Q1063" s="186">
        <f t="shared" si="99"/>
        <v>44702</v>
      </c>
      <c r="R1063" s="2"/>
    </row>
    <row r="1064" spans="14:18" x14ac:dyDescent="0.2">
      <c r="N1064" s="184">
        <f t="shared" si="97"/>
        <v>20</v>
      </c>
      <c r="O1064" s="185">
        <f t="shared" si="96"/>
        <v>2235</v>
      </c>
      <c r="P1064" s="186">
        <f t="shared" si="99"/>
        <v>44701</v>
      </c>
      <c r="Q1064" s="186">
        <f t="shared" si="99"/>
        <v>44703</v>
      </c>
      <c r="R1064" s="2"/>
    </row>
    <row r="1065" spans="14:18" x14ac:dyDescent="0.2">
      <c r="N1065" s="184">
        <f t="shared" si="97"/>
        <v>21</v>
      </c>
      <c r="O1065" s="185">
        <f t="shared" si="96"/>
        <v>2129</v>
      </c>
      <c r="P1065" s="186">
        <f t="shared" si="99"/>
        <v>44702</v>
      </c>
      <c r="Q1065" s="186">
        <f t="shared" si="99"/>
        <v>44704</v>
      </c>
      <c r="R1065" s="2"/>
    </row>
    <row r="1066" spans="14:18" x14ac:dyDescent="0.2">
      <c r="N1066" s="184">
        <f t="shared" si="97"/>
        <v>22</v>
      </c>
      <c r="O1066" s="185">
        <f t="shared" si="96"/>
        <v>2032</v>
      </c>
      <c r="P1066" s="186">
        <f t="shared" si="99"/>
        <v>44703</v>
      </c>
      <c r="Q1066" s="186">
        <f t="shared" si="99"/>
        <v>44705</v>
      </c>
      <c r="R1066" s="2"/>
    </row>
    <row r="1067" spans="14:18" x14ac:dyDescent="0.2">
      <c r="N1067" s="184">
        <f t="shared" si="97"/>
        <v>23</v>
      </c>
      <c r="O1067" s="185">
        <f t="shared" si="96"/>
        <v>1944</v>
      </c>
      <c r="P1067" s="186">
        <f t="shared" si="99"/>
        <v>44704</v>
      </c>
      <c r="Q1067" s="186">
        <f t="shared" si="99"/>
        <v>44706</v>
      </c>
      <c r="R1067" s="2"/>
    </row>
    <row r="1068" spans="14:18" x14ac:dyDescent="0.2">
      <c r="N1068" s="184">
        <f t="shared" si="97"/>
        <v>24</v>
      </c>
      <c r="O1068" s="185">
        <f t="shared" si="96"/>
        <v>1863</v>
      </c>
      <c r="P1068" s="186">
        <f t="shared" ref="P1068:Q1083" si="100">P1067+1</f>
        <v>44705</v>
      </c>
      <c r="Q1068" s="186">
        <f t="shared" si="100"/>
        <v>44707</v>
      </c>
      <c r="R1068" s="2"/>
    </row>
    <row r="1069" spans="14:18" x14ac:dyDescent="0.2">
      <c r="N1069" s="184">
        <f t="shared" si="97"/>
        <v>25</v>
      </c>
      <c r="O1069" s="185">
        <f t="shared" si="96"/>
        <v>1788</v>
      </c>
      <c r="P1069" s="186">
        <f t="shared" si="100"/>
        <v>44706</v>
      </c>
      <c r="Q1069" s="186">
        <f t="shared" si="100"/>
        <v>44708</v>
      </c>
      <c r="R1069" s="2"/>
    </row>
    <row r="1070" spans="14:18" x14ac:dyDescent="0.2">
      <c r="N1070" s="184">
        <f t="shared" si="97"/>
        <v>26</v>
      </c>
      <c r="O1070" s="185">
        <f t="shared" si="96"/>
        <v>1720</v>
      </c>
      <c r="P1070" s="186">
        <f t="shared" si="100"/>
        <v>44707</v>
      </c>
      <c r="Q1070" s="186">
        <f t="shared" si="100"/>
        <v>44709</v>
      </c>
      <c r="R1070" s="2"/>
    </row>
    <row r="1071" spans="14:18" x14ac:dyDescent="0.2">
      <c r="N1071" s="184">
        <f t="shared" si="97"/>
        <v>27</v>
      </c>
      <c r="O1071" s="185">
        <f t="shared" si="96"/>
        <v>1656</v>
      </c>
      <c r="P1071" s="186">
        <f t="shared" si="100"/>
        <v>44708</v>
      </c>
      <c r="Q1071" s="186">
        <f t="shared" si="100"/>
        <v>44710</v>
      </c>
      <c r="R1071" s="2"/>
    </row>
    <row r="1072" spans="14:18" x14ac:dyDescent="0.2">
      <c r="N1072" s="184">
        <f t="shared" si="97"/>
        <v>28</v>
      </c>
      <c r="O1072" s="185">
        <f t="shared" si="96"/>
        <v>1597</v>
      </c>
      <c r="P1072" s="186">
        <f t="shared" si="100"/>
        <v>44709</v>
      </c>
      <c r="Q1072" s="186">
        <f t="shared" si="100"/>
        <v>44711</v>
      </c>
      <c r="R1072" s="2"/>
    </row>
    <row r="1073" spans="14:18" x14ac:dyDescent="0.2">
      <c r="N1073" s="184">
        <f t="shared" si="97"/>
        <v>29</v>
      </c>
      <c r="O1073" s="185">
        <f t="shared" si="96"/>
        <v>1542</v>
      </c>
      <c r="P1073" s="186">
        <f t="shared" si="100"/>
        <v>44710</v>
      </c>
      <c r="Q1073" s="186">
        <f t="shared" si="100"/>
        <v>44712</v>
      </c>
      <c r="R1073" s="2"/>
    </row>
    <row r="1074" spans="14:18" x14ac:dyDescent="0.2">
      <c r="N1074" s="184">
        <f t="shared" si="97"/>
        <v>30</v>
      </c>
      <c r="O1074" s="185">
        <f t="shared" si="96"/>
        <v>1490</v>
      </c>
      <c r="P1074" s="186">
        <f t="shared" si="100"/>
        <v>44711</v>
      </c>
      <c r="Q1074" s="186">
        <f t="shared" si="100"/>
        <v>44713</v>
      </c>
      <c r="R1074" s="2"/>
    </row>
    <row r="1075" spans="14:18" x14ac:dyDescent="0.2">
      <c r="N1075" s="184">
        <f t="shared" si="97"/>
        <v>31</v>
      </c>
      <c r="O1075" s="185">
        <f t="shared" si="96"/>
        <v>1442</v>
      </c>
      <c r="P1075" s="186">
        <f t="shared" si="100"/>
        <v>44712</v>
      </c>
      <c r="Q1075" s="186">
        <f t="shared" si="100"/>
        <v>44714</v>
      </c>
      <c r="R1075" s="2"/>
    </row>
    <row r="1076" spans="14:18" x14ac:dyDescent="0.2">
      <c r="N1076" s="184">
        <f t="shared" si="97"/>
        <v>1</v>
      </c>
      <c r="O1076" s="185">
        <f t="shared" si="96"/>
        <v>44713</v>
      </c>
      <c r="P1076" s="186">
        <f t="shared" si="100"/>
        <v>44713</v>
      </c>
      <c r="Q1076" s="186">
        <f t="shared" si="100"/>
        <v>44715</v>
      </c>
      <c r="R1076" s="2"/>
    </row>
    <row r="1077" spans="14:18" x14ac:dyDescent="0.2">
      <c r="N1077" s="184">
        <f t="shared" si="97"/>
        <v>2</v>
      </c>
      <c r="O1077" s="185">
        <f t="shared" si="96"/>
        <v>22357</v>
      </c>
      <c r="P1077" s="186">
        <f t="shared" si="100"/>
        <v>44714</v>
      </c>
      <c r="Q1077" s="186">
        <f t="shared" si="100"/>
        <v>44716</v>
      </c>
      <c r="R1077" s="2"/>
    </row>
    <row r="1078" spans="14:18" x14ac:dyDescent="0.2">
      <c r="N1078" s="184">
        <f t="shared" si="97"/>
        <v>3</v>
      </c>
      <c r="O1078" s="185">
        <f t="shared" si="96"/>
        <v>14905</v>
      </c>
      <c r="P1078" s="186">
        <f t="shared" si="100"/>
        <v>44715</v>
      </c>
      <c r="Q1078" s="186">
        <f t="shared" si="100"/>
        <v>44717</v>
      </c>
      <c r="R1078" s="2"/>
    </row>
    <row r="1079" spans="14:18" x14ac:dyDescent="0.2">
      <c r="N1079" s="184">
        <f t="shared" si="97"/>
        <v>4</v>
      </c>
      <c r="O1079" s="185">
        <f t="shared" si="96"/>
        <v>11179</v>
      </c>
      <c r="P1079" s="186">
        <f t="shared" si="100"/>
        <v>44716</v>
      </c>
      <c r="Q1079" s="186">
        <f t="shared" si="100"/>
        <v>44718</v>
      </c>
      <c r="R1079" s="2"/>
    </row>
    <row r="1080" spans="14:18" x14ac:dyDescent="0.2">
      <c r="N1080" s="184">
        <f t="shared" si="97"/>
        <v>5</v>
      </c>
      <c r="O1080" s="185">
        <f t="shared" si="96"/>
        <v>8943</v>
      </c>
      <c r="P1080" s="186">
        <f t="shared" si="100"/>
        <v>44717</v>
      </c>
      <c r="Q1080" s="186">
        <f t="shared" si="100"/>
        <v>44719</v>
      </c>
      <c r="R1080" s="2"/>
    </row>
    <row r="1081" spans="14:18" x14ac:dyDescent="0.2">
      <c r="N1081" s="184">
        <f t="shared" si="97"/>
        <v>6</v>
      </c>
      <c r="O1081" s="185">
        <f t="shared" si="96"/>
        <v>7453</v>
      </c>
      <c r="P1081" s="186">
        <f t="shared" si="100"/>
        <v>44718</v>
      </c>
      <c r="Q1081" s="186">
        <f t="shared" si="100"/>
        <v>44720</v>
      </c>
      <c r="R1081" s="2"/>
    </row>
    <row r="1082" spans="14:18" x14ac:dyDescent="0.2">
      <c r="N1082" s="184">
        <f t="shared" si="97"/>
        <v>7</v>
      </c>
      <c r="O1082" s="185">
        <f t="shared" si="96"/>
        <v>6388</v>
      </c>
      <c r="P1082" s="186">
        <f t="shared" si="100"/>
        <v>44719</v>
      </c>
      <c r="Q1082" s="186">
        <f t="shared" si="100"/>
        <v>44721</v>
      </c>
      <c r="R1082" s="2"/>
    </row>
    <row r="1083" spans="14:18" x14ac:dyDescent="0.2">
      <c r="N1083" s="184">
        <f t="shared" si="97"/>
        <v>8</v>
      </c>
      <c r="O1083" s="185">
        <f t="shared" si="96"/>
        <v>5590</v>
      </c>
      <c r="P1083" s="186">
        <f t="shared" si="100"/>
        <v>44720</v>
      </c>
      <c r="Q1083" s="186">
        <f t="shared" si="100"/>
        <v>44722</v>
      </c>
      <c r="R1083" s="2"/>
    </row>
    <row r="1084" spans="14:18" x14ac:dyDescent="0.2">
      <c r="N1084" s="184">
        <f t="shared" si="97"/>
        <v>9</v>
      </c>
      <c r="O1084" s="185">
        <f t="shared" si="96"/>
        <v>4969</v>
      </c>
      <c r="P1084" s="186">
        <f t="shared" ref="P1084:Q1099" si="101">P1083+1</f>
        <v>44721</v>
      </c>
      <c r="Q1084" s="186">
        <f t="shared" si="101"/>
        <v>44723</v>
      </c>
      <c r="R1084" s="2"/>
    </row>
    <row r="1085" spans="14:18" x14ac:dyDescent="0.2">
      <c r="N1085" s="184">
        <f t="shared" si="97"/>
        <v>10</v>
      </c>
      <c r="O1085" s="185">
        <f t="shared" si="96"/>
        <v>4472</v>
      </c>
      <c r="P1085" s="186">
        <f t="shared" si="101"/>
        <v>44722</v>
      </c>
      <c r="Q1085" s="186">
        <f t="shared" si="101"/>
        <v>44724</v>
      </c>
      <c r="R1085" s="2"/>
    </row>
    <row r="1086" spans="14:18" x14ac:dyDescent="0.2">
      <c r="N1086" s="184">
        <f t="shared" si="97"/>
        <v>11</v>
      </c>
      <c r="O1086" s="185">
        <f t="shared" si="96"/>
        <v>4066</v>
      </c>
      <c r="P1086" s="186">
        <f t="shared" si="101"/>
        <v>44723</v>
      </c>
      <c r="Q1086" s="186">
        <f t="shared" si="101"/>
        <v>44725</v>
      </c>
      <c r="R1086" s="2"/>
    </row>
    <row r="1087" spans="14:18" x14ac:dyDescent="0.2">
      <c r="N1087" s="184">
        <f t="shared" si="97"/>
        <v>12</v>
      </c>
      <c r="O1087" s="185">
        <f t="shared" si="96"/>
        <v>3727</v>
      </c>
      <c r="P1087" s="186">
        <f t="shared" si="101"/>
        <v>44724</v>
      </c>
      <c r="Q1087" s="186">
        <f t="shared" si="101"/>
        <v>44726</v>
      </c>
      <c r="R1087" s="2"/>
    </row>
    <row r="1088" spans="14:18" x14ac:dyDescent="0.2">
      <c r="N1088" s="184">
        <f t="shared" si="97"/>
        <v>13</v>
      </c>
      <c r="O1088" s="185">
        <f t="shared" si="96"/>
        <v>3440</v>
      </c>
      <c r="P1088" s="186">
        <f t="shared" si="101"/>
        <v>44725</v>
      </c>
      <c r="Q1088" s="186">
        <f t="shared" si="101"/>
        <v>44727</v>
      </c>
      <c r="R1088" s="2"/>
    </row>
    <row r="1089" spans="14:18" x14ac:dyDescent="0.2">
      <c r="N1089" s="184">
        <f t="shared" si="97"/>
        <v>14</v>
      </c>
      <c r="O1089" s="185">
        <f t="shared" si="96"/>
        <v>3195</v>
      </c>
      <c r="P1089" s="186">
        <f t="shared" si="101"/>
        <v>44726</v>
      </c>
      <c r="Q1089" s="186">
        <f t="shared" si="101"/>
        <v>44728</v>
      </c>
      <c r="R1089" s="2"/>
    </row>
    <row r="1090" spans="14:18" x14ac:dyDescent="0.2">
      <c r="N1090" s="184">
        <f t="shared" si="97"/>
        <v>15</v>
      </c>
      <c r="O1090" s="185">
        <f t="shared" si="96"/>
        <v>2982</v>
      </c>
      <c r="P1090" s="186">
        <f t="shared" si="101"/>
        <v>44727</v>
      </c>
      <c r="Q1090" s="186">
        <f t="shared" si="101"/>
        <v>44729</v>
      </c>
      <c r="R1090" s="2"/>
    </row>
    <row r="1091" spans="14:18" x14ac:dyDescent="0.2">
      <c r="N1091" s="184">
        <f t="shared" si="97"/>
        <v>16</v>
      </c>
      <c r="O1091" s="185">
        <f t="shared" si="96"/>
        <v>2796</v>
      </c>
      <c r="P1091" s="186">
        <f t="shared" si="101"/>
        <v>44728</v>
      </c>
      <c r="Q1091" s="186">
        <f t="shared" si="101"/>
        <v>44730</v>
      </c>
      <c r="R1091" s="2"/>
    </row>
    <row r="1092" spans="14:18" x14ac:dyDescent="0.2">
      <c r="N1092" s="184">
        <f t="shared" si="97"/>
        <v>17</v>
      </c>
      <c r="O1092" s="185">
        <f t="shared" si="96"/>
        <v>2631</v>
      </c>
      <c r="P1092" s="186">
        <f t="shared" si="101"/>
        <v>44729</v>
      </c>
      <c r="Q1092" s="186">
        <f t="shared" si="101"/>
        <v>44731</v>
      </c>
      <c r="R1092" s="2"/>
    </row>
    <row r="1093" spans="14:18" x14ac:dyDescent="0.2">
      <c r="N1093" s="184">
        <f t="shared" si="97"/>
        <v>18</v>
      </c>
      <c r="O1093" s="185">
        <f t="shared" si="96"/>
        <v>2485</v>
      </c>
      <c r="P1093" s="186">
        <f t="shared" si="101"/>
        <v>44730</v>
      </c>
      <c r="Q1093" s="186">
        <f t="shared" si="101"/>
        <v>44732</v>
      </c>
      <c r="R1093" s="2"/>
    </row>
    <row r="1094" spans="14:18" x14ac:dyDescent="0.2">
      <c r="N1094" s="184">
        <f t="shared" si="97"/>
        <v>19</v>
      </c>
      <c r="O1094" s="185">
        <f t="shared" si="96"/>
        <v>2354</v>
      </c>
      <c r="P1094" s="186">
        <f t="shared" si="101"/>
        <v>44731</v>
      </c>
      <c r="Q1094" s="186">
        <f t="shared" si="101"/>
        <v>44733</v>
      </c>
      <c r="R1094" s="2"/>
    </row>
    <row r="1095" spans="14:18" x14ac:dyDescent="0.2">
      <c r="N1095" s="184">
        <f t="shared" si="97"/>
        <v>20</v>
      </c>
      <c r="O1095" s="185">
        <f t="shared" si="96"/>
        <v>2237</v>
      </c>
      <c r="P1095" s="186">
        <f t="shared" si="101"/>
        <v>44732</v>
      </c>
      <c r="Q1095" s="186">
        <f t="shared" si="101"/>
        <v>44734</v>
      </c>
      <c r="R1095" s="2"/>
    </row>
    <row r="1096" spans="14:18" x14ac:dyDescent="0.2">
      <c r="N1096" s="184">
        <f t="shared" si="97"/>
        <v>21</v>
      </c>
      <c r="O1096" s="185">
        <f t="shared" si="96"/>
        <v>2130</v>
      </c>
      <c r="P1096" s="186">
        <f t="shared" si="101"/>
        <v>44733</v>
      </c>
      <c r="Q1096" s="186">
        <f t="shared" si="101"/>
        <v>44735</v>
      </c>
      <c r="R1096" s="2"/>
    </row>
    <row r="1097" spans="14:18" x14ac:dyDescent="0.2">
      <c r="N1097" s="184">
        <f t="shared" si="97"/>
        <v>22</v>
      </c>
      <c r="O1097" s="185">
        <f t="shared" si="96"/>
        <v>2033</v>
      </c>
      <c r="P1097" s="186">
        <f t="shared" si="101"/>
        <v>44734</v>
      </c>
      <c r="Q1097" s="186">
        <f t="shared" si="101"/>
        <v>44736</v>
      </c>
      <c r="R1097" s="2"/>
    </row>
    <row r="1098" spans="14:18" x14ac:dyDescent="0.2">
      <c r="N1098" s="184">
        <f t="shared" si="97"/>
        <v>23</v>
      </c>
      <c r="O1098" s="185">
        <f t="shared" ref="O1098:O1352" si="102">ROUND(P1098/N1098,0)</f>
        <v>1945</v>
      </c>
      <c r="P1098" s="186">
        <f t="shared" si="101"/>
        <v>44735</v>
      </c>
      <c r="Q1098" s="186">
        <f t="shared" si="101"/>
        <v>44737</v>
      </c>
      <c r="R1098" s="2"/>
    </row>
    <row r="1099" spans="14:18" x14ac:dyDescent="0.2">
      <c r="N1099" s="184">
        <f t="shared" ref="N1099:N1353" si="103">DAY(P1099)</f>
        <v>24</v>
      </c>
      <c r="O1099" s="185">
        <f t="shared" si="102"/>
        <v>1864</v>
      </c>
      <c r="P1099" s="186">
        <f t="shared" si="101"/>
        <v>44736</v>
      </c>
      <c r="Q1099" s="186">
        <f t="shared" si="101"/>
        <v>44738</v>
      </c>
      <c r="R1099" s="2"/>
    </row>
    <row r="1100" spans="14:18" x14ac:dyDescent="0.2">
      <c r="N1100" s="184">
        <f t="shared" si="103"/>
        <v>25</v>
      </c>
      <c r="O1100" s="185">
        <f t="shared" si="102"/>
        <v>1789</v>
      </c>
      <c r="P1100" s="186">
        <f t="shared" ref="P1100:Q1115" si="104">P1099+1</f>
        <v>44737</v>
      </c>
      <c r="Q1100" s="186">
        <f t="shared" si="104"/>
        <v>44739</v>
      </c>
      <c r="R1100" s="2"/>
    </row>
    <row r="1101" spans="14:18" x14ac:dyDescent="0.2">
      <c r="N1101" s="184">
        <f t="shared" si="103"/>
        <v>26</v>
      </c>
      <c r="O1101" s="185">
        <f t="shared" si="102"/>
        <v>1721</v>
      </c>
      <c r="P1101" s="186">
        <f t="shared" si="104"/>
        <v>44738</v>
      </c>
      <c r="Q1101" s="186">
        <f t="shared" si="104"/>
        <v>44740</v>
      </c>
      <c r="R1101" s="2"/>
    </row>
    <row r="1102" spans="14:18" x14ac:dyDescent="0.2">
      <c r="N1102" s="184">
        <f t="shared" si="103"/>
        <v>27</v>
      </c>
      <c r="O1102" s="185">
        <f t="shared" si="102"/>
        <v>1657</v>
      </c>
      <c r="P1102" s="186">
        <f t="shared" si="104"/>
        <v>44739</v>
      </c>
      <c r="Q1102" s="186">
        <f t="shared" si="104"/>
        <v>44741</v>
      </c>
      <c r="R1102" s="2"/>
    </row>
    <row r="1103" spans="14:18" x14ac:dyDescent="0.2">
      <c r="N1103" s="184">
        <f t="shared" si="103"/>
        <v>28</v>
      </c>
      <c r="O1103" s="185">
        <f t="shared" si="102"/>
        <v>1598</v>
      </c>
      <c r="P1103" s="186">
        <f t="shared" si="104"/>
        <v>44740</v>
      </c>
      <c r="Q1103" s="186">
        <f t="shared" si="104"/>
        <v>44742</v>
      </c>
      <c r="R1103" s="2"/>
    </row>
    <row r="1104" spans="14:18" x14ac:dyDescent="0.2">
      <c r="N1104" s="184">
        <f t="shared" si="103"/>
        <v>29</v>
      </c>
      <c r="O1104" s="185">
        <f t="shared" si="102"/>
        <v>1543</v>
      </c>
      <c r="P1104" s="186">
        <f t="shared" si="104"/>
        <v>44741</v>
      </c>
      <c r="Q1104" s="186">
        <f t="shared" si="104"/>
        <v>44743</v>
      </c>
      <c r="R1104" s="2"/>
    </row>
    <row r="1105" spans="14:18" x14ac:dyDescent="0.2">
      <c r="N1105" s="184">
        <f t="shared" si="103"/>
        <v>30</v>
      </c>
      <c r="O1105" s="185">
        <f t="shared" si="102"/>
        <v>1491</v>
      </c>
      <c r="P1105" s="186">
        <f t="shared" si="104"/>
        <v>44742</v>
      </c>
      <c r="Q1105" s="186">
        <f t="shared" si="104"/>
        <v>44744</v>
      </c>
      <c r="R1105" s="2"/>
    </row>
    <row r="1106" spans="14:18" x14ac:dyDescent="0.2">
      <c r="N1106" s="184">
        <f t="shared" si="103"/>
        <v>1</v>
      </c>
      <c r="O1106" s="185">
        <f t="shared" si="102"/>
        <v>44743</v>
      </c>
      <c r="P1106" s="186">
        <f t="shared" si="104"/>
        <v>44743</v>
      </c>
      <c r="Q1106" s="186">
        <f t="shared" si="104"/>
        <v>44745</v>
      </c>
      <c r="R1106" s="2"/>
    </row>
    <row r="1107" spans="14:18" x14ac:dyDescent="0.2">
      <c r="N1107" s="184">
        <f t="shared" si="103"/>
        <v>2</v>
      </c>
      <c r="O1107" s="185">
        <f t="shared" si="102"/>
        <v>22372</v>
      </c>
      <c r="P1107" s="186">
        <f t="shared" si="104"/>
        <v>44744</v>
      </c>
      <c r="Q1107" s="186">
        <f t="shared" si="104"/>
        <v>44746</v>
      </c>
      <c r="R1107" s="2"/>
    </row>
    <row r="1108" spans="14:18" x14ac:dyDescent="0.2">
      <c r="N1108" s="184">
        <f t="shared" si="103"/>
        <v>3</v>
      </c>
      <c r="O1108" s="185">
        <f t="shared" si="102"/>
        <v>14915</v>
      </c>
      <c r="P1108" s="186">
        <f t="shared" si="104"/>
        <v>44745</v>
      </c>
      <c r="Q1108" s="186">
        <f t="shared" si="104"/>
        <v>44747</v>
      </c>
      <c r="R1108" s="2"/>
    </row>
    <row r="1109" spans="14:18" x14ac:dyDescent="0.2">
      <c r="N1109" s="184">
        <f t="shared" si="103"/>
        <v>4</v>
      </c>
      <c r="O1109" s="185">
        <f t="shared" si="102"/>
        <v>11187</v>
      </c>
      <c r="P1109" s="186">
        <f t="shared" si="104"/>
        <v>44746</v>
      </c>
      <c r="Q1109" s="186">
        <f t="shared" si="104"/>
        <v>44748</v>
      </c>
      <c r="R1109" s="2"/>
    </row>
    <row r="1110" spans="14:18" x14ac:dyDescent="0.2">
      <c r="N1110" s="184">
        <f t="shared" si="103"/>
        <v>5</v>
      </c>
      <c r="O1110" s="185">
        <f t="shared" si="102"/>
        <v>8949</v>
      </c>
      <c r="P1110" s="186">
        <f t="shared" si="104"/>
        <v>44747</v>
      </c>
      <c r="Q1110" s="186">
        <f t="shared" si="104"/>
        <v>44749</v>
      </c>
      <c r="R1110" s="2"/>
    </row>
    <row r="1111" spans="14:18" x14ac:dyDescent="0.2">
      <c r="N1111" s="184">
        <f t="shared" si="103"/>
        <v>6</v>
      </c>
      <c r="O1111" s="185">
        <f t="shared" si="102"/>
        <v>7458</v>
      </c>
      <c r="P1111" s="186">
        <f t="shared" si="104"/>
        <v>44748</v>
      </c>
      <c r="Q1111" s="186">
        <f t="shared" si="104"/>
        <v>44750</v>
      </c>
      <c r="R1111" s="2"/>
    </row>
    <row r="1112" spans="14:18" x14ac:dyDescent="0.2">
      <c r="N1112" s="184">
        <f t="shared" si="103"/>
        <v>7</v>
      </c>
      <c r="O1112" s="185">
        <f t="shared" si="102"/>
        <v>6393</v>
      </c>
      <c r="P1112" s="186">
        <f t="shared" si="104"/>
        <v>44749</v>
      </c>
      <c r="Q1112" s="186">
        <f t="shared" si="104"/>
        <v>44751</v>
      </c>
      <c r="R1112" s="2"/>
    </row>
    <row r="1113" spans="14:18" x14ac:dyDescent="0.2">
      <c r="N1113" s="184">
        <f t="shared" si="103"/>
        <v>8</v>
      </c>
      <c r="O1113" s="185">
        <f t="shared" si="102"/>
        <v>5594</v>
      </c>
      <c r="P1113" s="186">
        <f t="shared" si="104"/>
        <v>44750</v>
      </c>
      <c r="Q1113" s="186">
        <f t="shared" si="104"/>
        <v>44752</v>
      </c>
      <c r="R1113" s="2"/>
    </row>
    <row r="1114" spans="14:18" x14ac:dyDescent="0.2">
      <c r="N1114" s="184">
        <f t="shared" si="103"/>
        <v>9</v>
      </c>
      <c r="O1114" s="185">
        <f t="shared" si="102"/>
        <v>4972</v>
      </c>
      <c r="P1114" s="186">
        <f t="shared" si="104"/>
        <v>44751</v>
      </c>
      <c r="Q1114" s="186">
        <f t="shared" si="104"/>
        <v>44753</v>
      </c>
      <c r="R1114" s="2"/>
    </row>
    <row r="1115" spans="14:18" x14ac:dyDescent="0.2">
      <c r="N1115" s="184">
        <f t="shared" si="103"/>
        <v>10</v>
      </c>
      <c r="O1115" s="185">
        <f t="shared" si="102"/>
        <v>4475</v>
      </c>
      <c r="P1115" s="186">
        <f t="shared" si="104"/>
        <v>44752</v>
      </c>
      <c r="Q1115" s="186">
        <f t="shared" si="104"/>
        <v>44754</v>
      </c>
      <c r="R1115" s="2"/>
    </row>
    <row r="1116" spans="14:18" x14ac:dyDescent="0.2">
      <c r="N1116" s="184">
        <f t="shared" si="103"/>
        <v>11</v>
      </c>
      <c r="O1116" s="185">
        <f t="shared" si="102"/>
        <v>4068</v>
      </c>
      <c r="P1116" s="186">
        <f t="shared" ref="P1116:Q1131" si="105">P1115+1</f>
        <v>44753</v>
      </c>
      <c r="Q1116" s="186">
        <f t="shared" si="105"/>
        <v>44755</v>
      </c>
      <c r="R1116" s="2"/>
    </row>
    <row r="1117" spans="14:18" x14ac:dyDescent="0.2">
      <c r="N1117" s="184">
        <f t="shared" si="103"/>
        <v>12</v>
      </c>
      <c r="O1117" s="185">
        <f t="shared" si="102"/>
        <v>3730</v>
      </c>
      <c r="P1117" s="186">
        <f t="shared" si="105"/>
        <v>44754</v>
      </c>
      <c r="Q1117" s="186">
        <f t="shared" si="105"/>
        <v>44756</v>
      </c>
      <c r="R1117" s="2"/>
    </row>
    <row r="1118" spans="14:18" x14ac:dyDescent="0.2">
      <c r="N1118" s="184">
        <f t="shared" si="103"/>
        <v>13</v>
      </c>
      <c r="O1118" s="185">
        <f t="shared" si="102"/>
        <v>3443</v>
      </c>
      <c r="P1118" s="186">
        <f t="shared" si="105"/>
        <v>44755</v>
      </c>
      <c r="Q1118" s="186">
        <f t="shared" si="105"/>
        <v>44757</v>
      </c>
      <c r="R1118" s="2"/>
    </row>
    <row r="1119" spans="14:18" x14ac:dyDescent="0.2">
      <c r="N1119" s="184">
        <f t="shared" si="103"/>
        <v>14</v>
      </c>
      <c r="O1119" s="185">
        <f t="shared" si="102"/>
        <v>3197</v>
      </c>
      <c r="P1119" s="186">
        <f t="shared" si="105"/>
        <v>44756</v>
      </c>
      <c r="Q1119" s="186">
        <f t="shared" si="105"/>
        <v>44758</v>
      </c>
      <c r="R1119" s="2"/>
    </row>
    <row r="1120" spans="14:18" x14ac:dyDescent="0.2">
      <c r="N1120" s="184">
        <f t="shared" si="103"/>
        <v>15</v>
      </c>
      <c r="O1120" s="185">
        <f t="shared" si="102"/>
        <v>2984</v>
      </c>
      <c r="P1120" s="186">
        <f t="shared" si="105"/>
        <v>44757</v>
      </c>
      <c r="Q1120" s="186">
        <f t="shared" si="105"/>
        <v>44759</v>
      </c>
      <c r="R1120" s="2"/>
    </row>
    <row r="1121" spans="14:18" x14ac:dyDescent="0.2">
      <c r="N1121" s="184">
        <f t="shared" si="103"/>
        <v>16</v>
      </c>
      <c r="O1121" s="185">
        <f t="shared" si="102"/>
        <v>2797</v>
      </c>
      <c r="P1121" s="186">
        <f t="shared" si="105"/>
        <v>44758</v>
      </c>
      <c r="Q1121" s="186">
        <f t="shared" si="105"/>
        <v>44760</v>
      </c>
      <c r="R1121" s="2"/>
    </row>
    <row r="1122" spans="14:18" x14ac:dyDescent="0.2">
      <c r="N1122" s="184">
        <f t="shared" si="103"/>
        <v>17</v>
      </c>
      <c r="O1122" s="185">
        <f t="shared" si="102"/>
        <v>2633</v>
      </c>
      <c r="P1122" s="186">
        <f t="shared" si="105"/>
        <v>44759</v>
      </c>
      <c r="Q1122" s="186">
        <f t="shared" si="105"/>
        <v>44761</v>
      </c>
      <c r="R1122" s="2"/>
    </row>
    <row r="1123" spans="14:18" x14ac:dyDescent="0.2">
      <c r="N1123" s="184">
        <f t="shared" si="103"/>
        <v>18</v>
      </c>
      <c r="O1123" s="185">
        <f t="shared" si="102"/>
        <v>2487</v>
      </c>
      <c r="P1123" s="186">
        <f t="shared" si="105"/>
        <v>44760</v>
      </c>
      <c r="Q1123" s="186">
        <f t="shared" si="105"/>
        <v>44762</v>
      </c>
      <c r="R1123" s="2"/>
    </row>
    <row r="1124" spans="14:18" x14ac:dyDescent="0.2">
      <c r="N1124" s="184">
        <f t="shared" si="103"/>
        <v>19</v>
      </c>
      <c r="O1124" s="185">
        <f t="shared" si="102"/>
        <v>2356</v>
      </c>
      <c r="P1124" s="186">
        <f t="shared" si="105"/>
        <v>44761</v>
      </c>
      <c r="Q1124" s="186">
        <f t="shared" si="105"/>
        <v>44763</v>
      </c>
      <c r="R1124" s="2"/>
    </row>
    <row r="1125" spans="14:18" x14ac:dyDescent="0.2">
      <c r="N1125" s="184">
        <f t="shared" si="103"/>
        <v>20</v>
      </c>
      <c r="O1125" s="185">
        <f t="shared" si="102"/>
        <v>2238</v>
      </c>
      <c r="P1125" s="186">
        <f t="shared" si="105"/>
        <v>44762</v>
      </c>
      <c r="Q1125" s="186">
        <f t="shared" si="105"/>
        <v>44764</v>
      </c>
      <c r="R1125" s="2"/>
    </row>
    <row r="1126" spans="14:18" x14ac:dyDescent="0.2">
      <c r="N1126" s="184">
        <f t="shared" si="103"/>
        <v>21</v>
      </c>
      <c r="O1126" s="185">
        <f t="shared" si="102"/>
        <v>2132</v>
      </c>
      <c r="P1126" s="186">
        <f t="shared" si="105"/>
        <v>44763</v>
      </c>
      <c r="Q1126" s="186">
        <f t="shared" si="105"/>
        <v>44765</v>
      </c>
      <c r="R1126" s="2"/>
    </row>
    <row r="1127" spans="14:18" x14ac:dyDescent="0.2">
      <c r="N1127" s="184">
        <f t="shared" si="103"/>
        <v>22</v>
      </c>
      <c r="O1127" s="185">
        <f t="shared" si="102"/>
        <v>2035</v>
      </c>
      <c r="P1127" s="186">
        <f t="shared" si="105"/>
        <v>44764</v>
      </c>
      <c r="Q1127" s="186">
        <f t="shared" si="105"/>
        <v>44766</v>
      </c>
      <c r="R1127" s="2"/>
    </row>
    <row r="1128" spans="14:18" x14ac:dyDescent="0.2">
      <c r="N1128" s="184">
        <f t="shared" si="103"/>
        <v>23</v>
      </c>
      <c r="O1128" s="185">
        <f t="shared" si="102"/>
        <v>1946</v>
      </c>
      <c r="P1128" s="186">
        <f t="shared" si="105"/>
        <v>44765</v>
      </c>
      <c r="Q1128" s="186">
        <f t="shared" si="105"/>
        <v>44767</v>
      </c>
      <c r="R1128" s="2"/>
    </row>
    <row r="1129" spans="14:18" x14ac:dyDescent="0.2">
      <c r="N1129" s="184">
        <f t="shared" si="103"/>
        <v>24</v>
      </c>
      <c r="O1129" s="185">
        <f t="shared" si="102"/>
        <v>1865</v>
      </c>
      <c r="P1129" s="186">
        <f t="shared" si="105"/>
        <v>44766</v>
      </c>
      <c r="Q1129" s="186">
        <f t="shared" si="105"/>
        <v>44768</v>
      </c>
      <c r="R1129" s="2"/>
    </row>
    <row r="1130" spans="14:18" x14ac:dyDescent="0.2">
      <c r="N1130" s="184">
        <f t="shared" si="103"/>
        <v>25</v>
      </c>
      <c r="O1130" s="185">
        <f t="shared" si="102"/>
        <v>1791</v>
      </c>
      <c r="P1130" s="186">
        <f t="shared" si="105"/>
        <v>44767</v>
      </c>
      <c r="Q1130" s="186">
        <f t="shared" si="105"/>
        <v>44769</v>
      </c>
      <c r="R1130" s="2"/>
    </row>
    <row r="1131" spans="14:18" x14ac:dyDescent="0.2">
      <c r="N1131" s="184">
        <f t="shared" si="103"/>
        <v>26</v>
      </c>
      <c r="O1131" s="185">
        <f t="shared" si="102"/>
        <v>1722</v>
      </c>
      <c r="P1131" s="186">
        <f t="shared" si="105"/>
        <v>44768</v>
      </c>
      <c r="Q1131" s="186">
        <f t="shared" si="105"/>
        <v>44770</v>
      </c>
      <c r="R1131" s="2"/>
    </row>
    <row r="1132" spans="14:18" x14ac:dyDescent="0.2">
      <c r="N1132" s="184">
        <f t="shared" si="103"/>
        <v>27</v>
      </c>
      <c r="O1132" s="185">
        <f t="shared" si="102"/>
        <v>1658</v>
      </c>
      <c r="P1132" s="186">
        <f t="shared" ref="P1132:Q1147" si="106">P1131+1</f>
        <v>44769</v>
      </c>
      <c r="Q1132" s="186">
        <f t="shared" si="106"/>
        <v>44771</v>
      </c>
      <c r="R1132" s="2"/>
    </row>
    <row r="1133" spans="14:18" x14ac:dyDescent="0.2">
      <c r="N1133" s="184">
        <f t="shared" si="103"/>
        <v>28</v>
      </c>
      <c r="O1133" s="185">
        <f t="shared" si="102"/>
        <v>1599</v>
      </c>
      <c r="P1133" s="186">
        <f t="shared" si="106"/>
        <v>44770</v>
      </c>
      <c r="Q1133" s="186">
        <f t="shared" si="106"/>
        <v>44772</v>
      </c>
      <c r="R1133" s="2"/>
    </row>
    <row r="1134" spans="14:18" x14ac:dyDescent="0.2">
      <c r="N1134" s="184">
        <f t="shared" si="103"/>
        <v>29</v>
      </c>
      <c r="O1134" s="185">
        <f t="shared" si="102"/>
        <v>1544</v>
      </c>
      <c r="P1134" s="186">
        <f t="shared" si="106"/>
        <v>44771</v>
      </c>
      <c r="Q1134" s="186">
        <f t="shared" si="106"/>
        <v>44773</v>
      </c>
      <c r="R1134" s="2"/>
    </row>
    <row r="1135" spans="14:18" x14ac:dyDescent="0.2">
      <c r="N1135" s="184">
        <f t="shared" si="103"/>
        <v>30</v>
      </c>
      <c r="O1135" s="185">
        <f t="shared" si="102"/>
        <v>1492</v>
      </c>
      <c r="P1135" s="186">
        <f t="shared" si="106"/>
        <v>44772</v>
      </c>
      <c r="Q1135" s="186">
        <f t="shared" si="106"/>
        <v>44774</v>
      </c>
      <c r="R1135" s="2"/>
    </row>
    <row r="1136" spans="14:18" x14ac:dyDescent="0.2">
      <c r="N1136" s="184">
        <f t="shared" si="103"/>
        <v>31</v>
      </c>
      <c r="O1136" s="185">
        <f t="shared" si="102"/>
        <v>1444</v>
      </c>
      <c r="P1136" s="186">
        <f t="shared" si="106"/>
        <v>44773</v>
      </c>
      <c r="Q1136" s="186">
        <f t="shared" si="106"/>
        <v>44775</v>
      </c>
      <c r="R1136" s="2"/>
    </row>
    <row r="1137" spans="14:18" x14ac:dyDescent="0.2">
      <c r="N1137" s="184">
        <f t="shared" si="103"/>
        <v>1</v>
      </c>
      <c r="O1137" s="185">
        <f t="shared" si="102"/>
        <v>44774</v>
      </c>
      <c r="P1137" s="186">
        <f t="shared" si="106"/>
        <v>44774</v>
      </c>
      <c r="Q1137" s="186">
        <f t="shared" si="106"/>
        <v>44776</v>
      </c>
      <c r="R1137" s="2"/>
    </row>
    <row r="1138" spans="14:18" x14ac:dyDescent="0.2">
      <c r="N1138" s="184">
        <f t="shared" si="103"/>
        <v>2</v>
      </c>
      <c r="O1138" s="185">
        <f t="shared" si="102"/>
        <v>22388</v>
      </c>
      <c r="P1138" s="186">
        <f t="shared" si="106"/>
        <v>44775</v>
      </c>
      <c r="Q1138" s="186">
        <f t="shared" si="106"/>
        <v>44777</v>
      </c>
      <c r="R1138" s="2"/>
    </row>
    <row r="1139" spans="14:18" x14ac:dyDescent="0.2">
      <c r="N1139" s="184">
        <f t="shared" si="103"/>
        <v>3</v>
      </c>
      <c r="O1139" s="185">
        <f t="shared" si="102"/>
        <v>14925</v>
      </c>
      <c r="P1139" s="186">
        <f t="shared" si="106"/>
        <v>44776</v>
      </c>
      <c r="Q1139" s="186">
        <f t="shared" si="106"/>
        <v>44778</v>
      </c>
      <c r="R1139" s="2"/>
    </row>
    <row r="1140" spans="14:18" x14ac:dyDescent="0.2">
      <c r="N1140" s="184">
        <f t="shared" si="103"/>
        <v>4</v>
      </c>
      <c r="O1140" s="185">
        <f t="shared" si="102"/>
        <v>11194</v>
      </c>
      <c r="P1140" s="186">
        <f t="shared" si="106"/>
        <v>44777</v>
      </c>
      <c r="Q1140" s="186">
        <f t="shared" si="106"/>
        <v>44779</v>
      </c>
      <c r="R1140" s="2"/>
    </row>
    <row r="1141" spans="14:18" x14ac:dyDescent="0.2">
      <c r="N1141" s="184">
        <f t="shared" si="103"/>
        <v>5</v>
      </c>
      <c r="O1141" s="185">
        <f t="shared" si="102"/>
        <v>8956</v>
      </c>
      <c r="P1141" s="186">
        <f t="shared" si="106"/>
        <v>44778</v>
      </c>
      <c r="Q1141" s="186">
        <f t="shared" si="106"/>
        <v>44780</v>
      </c>
      <c r="R1141" s="2"/>
    </row>
    <row r="1142" spans="14:18" x14ac:dyDescent="0.2">
      <c r="N1142" s="184">
        <f t="shared" si="103"/>
        <v>6</v>
      </c>
      <c r="O1142" s="185">
        <f t="shared" si="102"/>
        <v>7463</v>
      </c>
      <c r="P1142" s="186">
        <f t="shared" si="106"/>
        <v>44779</v>
      </c>
      <c r="Q1142" s="186">
        <f t="shared" si="106"/>
        <v>44781</v>
      </c>
      <c r="R1142" s="2"/>
    </row>
    <row r="1143" spans="14:18" x14ac:dyDescent="0.2">
      <c r="N1143" s="184">
        <f t="shared" si="103"/>
        <v>7</v>
      </c>
      <c r="O1143" s="185">
        <f t="shared" si="102"/>
        <v>6397</v>
      </c>
      <c r="P1143" s="186">
        <f t="shared" si="106"/>
        <v>44780</v>
      </c>
      <c r="Q1143" s="186">
        <f t="shared" si="106"/>
        <v>44782</v>
      </c>
      <c r="R1143" s="2"/>
    </row>
    <row r="1144" spans="14:18" x14ac:dyDescent="0.2">
      <c r="N1144" s="184">
        <f t="shared" si="103"/>
        <v>8</v>
      </c>
      <c r="O1144" s="185">
        <f t="shared" si="102"/>
        <v>5598</v>
      </c>
      <c r="P1144" s="186">
        <f t="shared" si="106"/>
        <v>44781</v>
      </c>
      <c r="Q1144" s="186">
        <f t="shared" si="106"/>
        <v>44783</v>
      </c>
      <c r="R1144" s="2"/>
    </row>
    <row r="1145" spans="14:18" x14ac:dyDescent="0.2">
      <c r="N1145" s="184">
        <f t="shared" si="103"/>
        <v>9</v>
      </c>
      <c r="O1145" s="185">
        <f t="shared" si="102"/>
        <v>4976</v>
      </c>
      <c r="P1145" s="186">
        <f t="shared" si="106"/>
        <v>44782</v>
      </c>
      <c r="Q1145" s="186">
        <f t="shared" si="106"/>
        <v>44784</v>
      </c>
      <c r="R1145" s="2"/>
    </row>
    <row r="1146" spans="14:18" x14ac:dyDescent="0.2">
      <c r="N1146" s="184">
        <f t="shared" si="103"/>
        <v>10</v>
      </c>
      <c r="O1146" s="185">
        <f t="shared" si="102"/>
        <v>4478</v>
      </c>
      <c r="P1146" s="186">
        <f t="shared" si="106"/>
        <v>44783</v>
      </c>
      <c r="Q1146" s="186">
        <f t="shared" si="106"/>
        <v>44785</v>
      </c>
      <c r="R1146" s="2"/>
    </row>
    <row r="1147" spans="14:18" x14ac:dyDescent="0.2">
      <c r="N1147" s="184">
        <f t="shared" si="103"/>
        <v>11</v>
      </c>
      <c r="O1147" s="185">
        <f t="shared" si="102"/>
        <v>4071</v>
      </c>
      <c r="P1147" s="186">
        <f t="shared" si="106"/>
        <v>44784</v>
      </c>
      <c r="Q1147" s="186">
        <f t="shared" si="106"/>
        <v>44786</v>
      </c>
      <c r="R1147" s="2"/>
    </row>
    <row r="1148" spans="14:18" x14ac:dyDescent="0.2">
      <c r="N1148" s="184">
        <f t="shared" si="103"/>
        <v>12</v>
      </c>
      <c r="O1148" s="185">
        <f t="shared" si="102"/>
        <v>3732</v>
      </c>
      <c r="P1148" s="186">
        <f t="shared" ref="P1148:Q1163" si="107">P1147+1</f>
        <v>44785</v>
      </c>
      <c r="Q1148" s="186">
        <f t="shared" si="107"/>
        <v>44787</v>
      </c>
      <c r="R1148" s="2"/>
    </row>
    <row r="1149" spans="14:18" x14ac:dyDescent="0.2">
      <c r="N1149" s="184">
        <f t="shared" si="103"/>
        <v>13</v>
      </c>
      <c r="O1149" s="185">
        <f t="shared" si="102"/>
        <v>3445</v>
      </c>
      <c r="P1149" s="186">
        <f t="shared" si="107"/>
        <v>44786</v>
      </c>
      <c r="Q1149" s="186">
        <f t="shared" si="107"/>
        <v>44788</v>
      </c>
      <c r="R1149" s="2"/>
    </row>
    <row r="1150" spans="14:18" x14ac:dyDescent="0.2">
      <c r="N1150" s="184">
        <f t="shared" si="103"/>
        <v>14</v>
      </c>
      <c r="O1150" s="185">
        <f t="shared" si="102"/>
        <v>3199</v>
      </c>
      <c r="P1150" s="186">
        <f t="shared" si="107"/>
        <v>44787</v>
      </c>
      <c r="Q1150" s="186">
        <f t="shared" si="107"/>
        <v>44789</v>
      </c>
      <c r="R1150" s="2"/>
    </row>
    <row r="1151" spans="14:18" x14ac:dyDescent="0.2">
      <c r="N1151" s="184">
        <f t="shared" si="103"/>
        <v>15</v>
      </c>
      <c r="O1151" s="185">
        <f t="shared" si="102"/>
        <v>2986</v>
      </c>
      <c r="P1151" s="186">
        <f t="shared" si="107"/>
        <v>44788</v>
      </c>
      <c r="Q1151" s="186">
        <f t="shared" si="107"/>
        <v>44790</v>
      </c>
      <c r="R1151" s="2"/>
    </row>
    <row r="1152" spans="14:18" x14ac:dyDescent="0.2">
      <c r="N1152" s="184">
        <f t="shared" si="103"/>
        <v>16</v>
      </c>
      <c r="O1152" s="185">
        <f t="shared" si="102"/>
        <v>2799</v>
      </c>
      <c r="P1152" s="186">
        <f t="shared" si="107"/>
        <v>44789</v>
      </c>
      <c r="Q1152" s="186">
        <f t="shared" si="107"/>
        <v>44791</v>
      </c>
      <c r="R1152" s="2"/>
    </row>
    <row r="1153" spans="14:18" x14ac:dyDescent="0.2">
      <c r="N1153" s="184">
        <f t="shared" si="103"/>
        <v>17</v>
      </c>
      <c r="O1153" s="185">
        <f t="shared" si="102"/>
        <v>2635</v>
      </c>
      <c r="P1153" s="186">
        <f t="shared" si="107"/>
        <v>44790</v>
      </c>
      <c r="Q1153" s="186">
        <f t="shared" si="107"/>
        <v>44792</v>
      </c>
      <c r="R1153" s="2"/>
    </row>
    <row r="1154" spans="14:18" x14ac:dyDescent="0.2">
      <c r="N1154" s="184">
        <f t="shared" si="103"/>
        <v>18</v>
      </c>
      <c r="O1154" s="185">
        <f t="shared" si="102"/>
        <v>2488</v>
      </c>
      <c r="P1154" s="186">
        <f t="shared" si="107"/>
        <v>44791</v>
      </c>
      <c r="Q1154" s="186">
        <f t="shared" si="107"/>
        <v>44793</v>
      </c>
      <c r="R1154" s="2"/>
    </row>
    <row r="1155" spans="14:18" x14ac:dyDescent="0.2">
      <c r="N1155" s="184">
        <f t="shared" si="103"/>
        <v>19</v>
      </c>
      <c r="O1155" s="185">
        <f t="shared" si="102"/>
        <v>2357</v>
      </c>
      <c r="P1155" s="186">
        <f t="shared" si="107"/>
        <v>44792</v>
      </c>
      <c r="Q1155" s="186">
        <f t="shared" si="107"/>
        <v>44794</v>
      </c>
      <c r="R1155" s="2"/>
    </row>
    <row r="1156" spans="14:18" x14ac:dyDescent="0.2">
      <c r="N1156" s="184">
        <f t="shared" si="103"/>
        <v>20</v>
      </c>
      <c r="O1156" s="185">
        <f t="shared" si="102"/>
        <v>2240</v>
      </c>
      <c r="P1156" s="186">
        <f t="shared" si="107"/>
        <v>44793</v>
      </c>
      <c r="Q1156" s="186">
        <f t="shared" si="107"/>
        <v>44795</v>
      </c>
      <c r="R1156" s="2"/>
    </row>
    <row r="1157" spans="14:18" x14ac:dyDescent="0.2">
      <c r="N1157" s="184">
        <f t="shared" si="103"/>
        <v>21</v>
      </c>
      <c r="O1157" s="185">
        <f t="shared" si="102"/>
        <v>2133</v>
      </c>
      <c r="P1157" s="186">
        <f t="shared" si="107"/>
        <v>44794</v>
      </c>
      <c r="Q1157" s="186">
        <f t="shared" si="107"/>
        <v>44796</v>
      </c>
      <c r="R1157" s="2"/>
    </row>
    <row r="1158" spans="14:18" x14ac:dyDescent="0.2">
      <c r="N1158" s="184">
        <f t="shared" si="103"/>
        <v>22</v>
      </c>
      <c r="O1158" s="185">
        <f t="shared" si="102"/>
        <v>2036</v>
      </c>
      <c r="P1158" s="186">
        <f t="shared" si="107"/>
        <v>44795</v>
      </c>
      <c r="Q1158" s="186">
        <f t="shared" si="107"/>
        <v>44797</v>
      </c>
      <c r="R1158" s="2"/>
    </row>
    <row r="1159" spans="14:18" x14ac:dyDescent="0.2">
      <c r="N1159" s="184">
        <f t="shared" si="103"/>
        <v>23</v>
      </c>
      <c r="O1159" s="185">
        <f t="shared" si="102"/>
        <v>1948</v>
      </c>
      <c r="P1159" s="186">
        <f t="shared" si="107"/>
        <v>44796</v>
      </c>
      <c r="Q1159" s="186">
        <f t="shared" si="107"/>
        <v>44798</v>
      </c>
      <c r="R1159" s="2"/>
    </row>
    <row r="1160" spans="14:18" x14ac:dyDescent="0.2">
      <c r="N1160" s="184">
        <f t="shared" si="103"/>
        <v>24</v>
      </c>
      <c r="O1160" s="185">
        <f t="shared" si="102"/>
        <v>1867</v>
      </c>
      <c r="P1160" s="186">
        <f t="shared" si="107"/>
        <v>44797</v>
      </c>
      <c r="Q1160" s="186">
        <f t="shared" si="107"/>
        <v>44799</v>
      </c>
      <c r="R1160" s="2"/>
    </row>
    <row r="1161" spans="14:18" x14ac:dyDescent="0.2">
      <c r="N1161" s="184">
        <f t="shared" si="103"/>
        <v>25</v>
      </c>
      <c r="O1161" s="185">
        <f t="shared" si="102"/>
        <v>1792</v>
      </c>
      <c r="P1161" s="186">
        <f t="shared" si="107"/>
        <v>44798</v>
      </c>
      <c r="Q1161" s="186">
        <f t="shared" si="107"/>
        <v>44800</v>
      </c>
      <c r="R1161" s="2"/>
    </row>
    <row r="1162" spans="14:18" x14ac:dyDescent="0.2">
      <c r="N1162" s="184">
        <f t="shared" si="103"/>
        <v>26</v>
      </c>
      <c r="O1162" s="185">
        <f t="shared" si="102"/>
        <v>1723</v>
      </c>
      <c r="P1162" s="186">
        <f t="shared" si="107"/>
        <v>44799</v>
      </c>
      <c r="Q1162" s="186">
        <f t="shared" si="107"/>
        <v>44801</v>
      </c>
      <c r="R1162" s="2"/>
    </row>
    <row r="1163" spans="14:18" x14ac:dyDescent="0.2">
      <c r="N1163" s="184">
        <f t="shared" si="103"/>
        <v>27</v>
      </c>
      <c r="O1163" s="185">
        <f t="shared" si="102"/>
        <v>1659</v>
      </c>
      <c r="P1163" s="186">
        <f t="shared" si="107"/>
        <v>44800</v>
      </c>
      <c r="Q1163" s="186">
        <f t="shared" si="107"/>
        <v>44802</v>
      </c>
      <c r="R1163" s="2"/>
    </row>
    <row r="1164" spans="14:18" x14ac:dyDescent="0.2">
      <c r="N1164" s="184">
        <f t="shared" si="103"/>
        <v>28</v>
      </c>
      <c r="O1164" s="185">
        <f t="shared" si="102"/>
        <v>1600</v>
      </c>
      <c r="P1164" s="186">
        <f t="shared" ref="P1164:Q1179" si="108">P1163+1</f>
        <v>44801</v>
      </c>
      <c r="Q1164" s="186">
        <f t="shared" si="108"/>
        <v>44803</v>
      </c>
      <c r="R1164" s="2"/>
    </row>
    <row r="1165" spans="14:18" x14ac:dyDescent="0.2">
      <c r="N1165" s="184">
        <f t="shared" si="103"/>
        <v>29</v>
      </c>
      <c r="O1165" s="185">
        <f t="shared" si="102"/>
        <v>1545</v>
      </c>
      <c r="P1165" s="186">
        <f t="shared" si="108"/>
        <v>44802</v>
      </c>
      <c r="Q1165" s="186">
        <f t="shared" si="108"/>
        <v>44804</v>
      </c>
      <c r="R1165" s="2"/>
    </row>
    <row r="1166" spans="14:18" x14ac:dyDescent="0.2">
      <c r="N1166" s="184">
        <f t="shared" si="103"/>
        <v>30</v>
      </c>
      <c r="O1166" s="185">
        <f t="shared" si="102"/>
        <v>1493</v>
      </c>
      <c r="P1166" s="186">
        <f t="shared" si="108"/>
        <v>44803</v>
      </c>
      <c r="Q1166" s="186">
        <f t="shared" si="108"/>
        <v>44805</v>
      </c>
      <c r="R1166" s="2"/>
    </row>
    <row r="1167" spans="14:18" x14ac:dyDescent="0.2">
      <c r="N1167" s="184">
        <f t="shared" si="103"/>
        <v>31</v>
      </c>
      <c r="O1167" s="185">
        <f t="shared" si="102"/>
        <v>1445</v>
      </c>
      <c r="P1167" s="186">
        <f t="shared" si="108"/>
        <v>44804</v>
      </c>
      <c r="Q1167" s="186">
        <f t="shared" si="108"/>
        <v>44806</v>
      </c>
      <c r="R1167" s="2"/>
    </row>
    <row r="1168" spans="14:18" x14ac:dyDescent="0.2">
      <c r="N1168" s="184">
        <f t="shared" si="103"/>
        <v>1</v>
      </c>
      <c r="O1168" s="185">
        <f t="shared" si="102"/>
        <v>44805</v>
      </c>
      <c r="P1168" s="186">
        <f t="shared" si="108"/>
        <v>44805</v>
      </c>
      <c r="Q1168" s="186">
        <f t="shared" si="108"/>
        <v>44807</v>
      </c>
      <c r="R1168" s="2"/>
    </row>
    <row r="1169" spans="14:18" x14ac:dyDescent="0.2">
      <c r="N1169" s="184">
        <f t="shared" si="103"/>
        <v>2</v>
      </c>
      <c r="O1169" s="185">
        <f t="shared" si="102"/>
        <v>22403</v>
      </c>
      <c r="P1169" s="186">
        <f t="shared" si="108"/>
        <v>44806</v>
      </c>
      <c r="Q1169" s="186">
        <f t="shared" si="108"/>
        <v>44808</v>
      </c>
      <c r="R1169" s="2"/>
    </row>
    <row r="1170" spans="14:18" x14ac:dyDescent="0.2">
      <c r="N1170" s="184">
        <f t="shared" si="103"/>
        <v>3</v>
      </c>
      <c r="O1170" s="185">
        <f t="shared" si="102"/>
        <v>14936</v>
      </c>
      <c r="P1170" s="186">
        <f t="shared" si="108"/>
        <v>44807</v>
      </c>
      <c r="Q1170" s="186">
        <f t="shared" si="108"/>
        <v>44809</v>
      </c>
      <c r="R1170" s="2"/>
    </row>
    <row r="1171" spans="14:18" x14ac:dyDescent="0.2">
      <c r="N1171" s="184">
        <f t="shared" si="103"/>
        <v>4</v>
      </c>
      <c r="O1171" s="185">
        <f t="shared" si="102"/>
        <v>11202</v>
      </c>
      <c r="P1171" s="186">
        <f t="shared" si="108"/>
        <v>44808</v>
      </c>
      <c r="Q1171" s="186">
        <f t="shared" si="108"/>
        <v>44810</v>
      </c>
      <c r="R1171" s="2"/>
    </row>
    <row r="1172" spans="14:18" x14ac:dyDescent="0.2">
      <c r="N1172" s="184">
        <f t="shared" si="103"/>
        <v>5</v>
      </c>
      <c r="O1172" s="185">
        <f t="shared" si="102"/>
        <v>8962</v>
      </c>
      <c r="P1172" s="186">
        <f t="shared" si="108"/>
        <v>44809</v>
      </c>
      <c r="Q1172" s="186">
        <f t="shared" si="108"/>
        <v>44811</v>
      </c>
      <c r="R1172" s="2"/>
    </row>
    <row r="1173" spans="14:18" x14ac:dyDescent="0.2">
      <c r="N1173" s="184">
        <f t="shared" si="103"/>
        <v>6</v>
      </c>
      <c r="O1173" s="185">
        <f t="shared" si="102"/>
        <v>7468</v>
      </c>
      <c r="P1173" s="186">
        <f t="shared" si="108"/>
        <v>44810</v>
      </c>
      <c r="Q1173" s="186">
        <f t="shared" si="108"/>
        <v>44812</v>
      </c>
      <c r="R1173" s="2"/>
    </row>
    <row r="1174" spans="14:18" x14ac:dyDescent="0.2">
      <c r="N1174" s="184">
        <f t="shared" si="103"/>
        <v>7</v>
      </c>
      <c r="O1174" s="185">
        <f t="shared" si="102"/>
        <v>6402</v>
      </c>
      <c r="P1174" s="186">
        <f t="shared" si="108"/>
        <v>44811</v>
      </c>
      <c r="Q1174" s="186">
        <f t="shared" si="108"/>
        <v>44813</v>
      </c>
      <c r="R1174" s="2"/>
    </row>
    <row r="1175" spans="14:18" x14ac:dyDescent="0.2">
      <c r="N1175" s="184">
        <f t="shared" si="103"/>
        <v>8</v>
      </c>
      <c r="O1175" s="185">
        <f t="shared" si="102"/>
        <v>5602</v>
      </c>
      <c r="P1175" s="186">
        <f t="shared" si="108"/>
        <v>44812</v>
      </c>
      <c r="Q1175" s="186">
        <f t="shared" si="108"/>
        <v>44814</v>
      </c>
      <c r="R1175" s="2"/>
    </row>
    <row r="1176" spans="14:18" x14ac:dyDescent="0.2">
      <c r="N1176" s="184">
        <f t="shared" si="103"/>
        <v>9</v>
      </c>
      <c r="O1176" s="185">
        <f t="shared" si="102"/>
        <v>4979</v>
      </c>
      <c r="P1176" s="186">
        <f t="shared" si="108"/>
        <v>44813</v>
      </c>
      <c r="Q1176" s="186">
        <f t="shared" si="108"/>
        <v>44815</v>
      </c>
      <c r="R1176" s="2"/>
    </row>
    <row r="1177" spans="14:18" x14ac:dyDescent="0.2">
      <c r="N1177" s="184">
        <f t="shared" si="103"/>
        <v>10</v>
      </c>
      <c r="O1177" s="185">
        <f t="shared" si="102"/>
        <v>4481</v>
      </c>
      <c r="P1177" s="186">
        <f t="shared" si="108"/>
        <v>44814</v>
      </c>
      <c r="Q1177" s="186">
        <f t="shared" si="108"/>
        <v>44816</v>
      </c>
      <c r="R1177" s="2"/>
    </row>
    <row r="1178" spans="14:18" x14ac:dyDescent="0.2">
      <c r="N1178" s="184">
        <f t="shared" si="103"/>
        <v>11</v>
      </c>
      <c r="O1178" s="185">
        <f t="shared" si="102"/>
        <v>4074</v>
      </c>
      <c r="P1178" s="186">
        <f t="shared" si="108"/>
        <v>44815</v>
      </c>
      <c r="Q1178" s="186">
        <f t="shared" si="108"/>
        <v>44817</v>
      </c>
      <c r="R1178" s="2"/>
    </row>
    <row r="1179" spans="14:18" x14ac:dyDescent="0.2">
      <c r="N1179" s="184">
        <f t="shared" si="103"/>
        <v>12</v>
      </c>
      <c r="O1179" s="185">
        <f t="shared" si="102"/>
        <v>3735</v>
      </c>
      <c r="P1179" s="186">
        <f t="shared" si="108"/>
        <v>44816</v>
      </c>
      <c r="Q1179" s="186">
        <f t="shared" si="108"/>
        <v>44818</v>
      </c>
      <c r="R1179" s="2"/>
    </row>
    <row r="1180" spans="14:18" x14ac:dyDescent="0.2">
      <c r="N1180" s="184">
        <f t="shared" si="103"/>
        <v>13</v>
      </c>
      <c r="O1180" s="185">
        <f t="shared" si="102"/>
        <v>3447</v>
      </c>
      <c r="P1180" s="186">
        <f t="shared" ref="P1180:Q1195" si="109">P1179+1</f>
        <v>44817</v>
      </c>
      <c r="Q1180" s="186">
        <f t="shared" si="109"/>
        <v>44819</v>
      </c>
      <c r="R1180" s="2"/>
    </row>
    <row r="1181" spans="14:18" x14ac:dyDescent="0.2">
      <c r="N1181" s="184">
        <f t="shared" si="103"/>
        <v>14</v>
      </c>
      <c r="O1181" s="185">
        <f t="shared" si="102"/>
        <v>3201</v>
      </c>
      <c r="P1181" s="186">
        <f t="shared" si="109"/>
        <v>44818</v>
      </c>
      <c r="Q1181" s="186">
        <f t="shared" si="109"/>
        <v>44820</v>
      </c>
      <c r="R1181" s="2"/>
    </row>
    <row r="1182" spans="14:18" x14ac:dyDescent="0.2">
      <c r="N1182" s="184">
        <f t="shared" si="103"/>
        <v>15</v>
      </c>
      <c r="O1182" s="185">
        <f t="shared" si="102"/>
        <v>2988</v>
      </c>
      <c r="P1182" s="186">
        <f t="shared" si="109"/>
        <v>44819</v>
      </c>
      <c r="Q1182" s="186">
        <f t="shared" si="109"/>
        <v>44821</v>
      </c>
      <c r="R1182" s="2"/>
    </row>
    <row r="1183" spans="14:18" x14ac:dyDescent="0.2">
      <c r="N1183" s="184">
        <f t="shared" si="103"/>
        <v>16</v>
      </c>
      <c r="O1183" s="185">
        <f t="shared" si="102"/>
        <v>2801</v>
      </c>
      <c r="P1183" s="186">
        <f t="shared" si="109"/>
        <v>44820</v>
      </c>
      <c r="Q1183" s="186">
        <f t="shared" si="109"/>
        <v>44822</v>
      </c>
      <c r="R1183" s="2"/>
    </row>
    <row r="1184" spans="14:18" x14ac:dyDescent="0.2">
      <c r="N1184" s="184">
        <f t="shared" si="103"/>
        <v>17</v>
      </c>
      <c r="O1184" s="185">
        <f t="shared" si="102"/>
        <v>2637</v>
      </c>
      <c r="P1184" s="186">
        <f t="shared" si="109"/>
        <v>44821</v>
      </c>
      <c r="Q1184" s="186">
        <f t="shared" si="109"/>
        <v>44823</v>
      </c>
      <c r="R1184" s="2"/>
    </row>
    <row r="1185" spans="14:18" x14ac:dyDescent="0.2">
      <c r="N1185" s="184">
        <f t="shared" si="103"/>
        <v>18</v>
      </c>
      <c r="O1185" s="185">
        <f t="shared" si="102"/>
        <v>2490</v>
      </c>
      <c r="P1185" s="186">
        <f t="shared" si="109"/>
        <v>44822</v>
      </c>
      <c r="Q1185" s="186">
        <f t="shared" si="109"/>
        <v>44824</v>
      </c>
      <c r="R1185" s="2"/>
    </row>
    <row r="1186" spans="14:18" x14ac:dyDescent="0.2">
      <c r="N1186" s="184">
        <f t="shared" si="103"/>
        <v>19</v>
      </c>
      <c r="O1186" s="185">
        <f t="shared" si="102"/>
        <v>2359</v>
      </c>
      <c r="P1186" s="186">
        <f t="shared" si="109"/>
        <v>44823</v>
      </c>
      <c r="Q1186" s="186">
        <f t="shared" si="109"/>
        <v>44825</v>
      </c>
      <c r="R1186" s="2"/>
    </row>
    <row r="1187" spans="14:18" x14ac:dyDescent="0.2">
      <c r="N1187" s="184">
        <f t="shared" si="103"/>
        <v>20</v>
      </c>
      <c r="O1187" s="185">
        <f t="shared" si="102"/>
        <v>2241</v>
      </c>
      <c r="P1187" s="186">
        <f t="shared" si="109"/>
        <v>44824</v>
      </c>
      <c r="Q1187" s="186">
        <f t="shared" si="109"/>
        <v>44826</v>
      </c>
      <c r="R1187" s="2"/>
    </row>
    <row r="1188" spans="14:18" x14ac:dyDescent="0.2">
      <c r="N1188" s="184">
        <f t="shared" si="103"/>
        <v>21</v>
      </c>
      <c r="O1188" s="185">
        <f t="shared" si="102"/>
        <v>2135</v>
      </c>
      <c r="P1188" s="186">
        <f t="shared" si="109"/>
        <v>44825</v>
      </c>
      <c r="Q1188" s="186">
        <f t="shared" si="109"/>
        <v>44827</v>
      </c>
      <c r="R1188" s="2"/>
    </row>
    <row r="1189" spans="14:18" x14ac:dyDescent="0.2">
      <c r="N1189" s="184">
        <f t="shared" si="103"/>
        <v>22</v>
      </c>
      <c r="O1189" s="185">
        <f t="shared" si="102"/>
        <v>2038</v>
      </c>
      <c r="P1189" s="186">
        <f t="shared" si="109"/>
        <v>44826</v>
      </c>
      <c r="Q1189" s="186">
        <f t="shared" si="109"/>
        <v>44828</v>
      </c>
      <c r="R1189" s="2"/>
    </row>
    <row r="1190" spans="14:18" x14ac:dyDescent="0.2">
      <c r="N1190" s="184">
        <f t="shared" si="103"/>
        <v>23</v>
      </c>
      <c r="O1190" s="185">
        <f t="shared" si="102"/>
        <v>1949</v>
      </c>
      <c r="P1190" s="186">
        <f t="shared" si="109"/>
        <v>44827</v>
      </c>
      <c r="Q1190" s="186">
        <f t="shared" si="109"/>
        <v>44829</v>
      </c>
      <c r="R1190" s="2"/>
    </row>
    <row r="1191" spans="14:18" x14ac:dyDescent="0.2">
      <c r="N1191" s="184">
        <f t="shared" si="103"/>
        <v>24</v>
      </c>
      <c r="O1191" s="185">
        <f t="shared" si="102"/>
        <v>1868</v>
      </c>
      <c r="P1191" s="186">
        <f t="shared" si="109"/>
        <v>44828</v>
      </c>
      <c r="Q1191" s="186">
        <f t="shared" si="109"/>
        <v>44830</v>
      </c>
      <c r="R1191" s="2"/>
    </row>
    <row r="1192" spans="14:18" x14ac:dyDescent="0.2">
      <c r="N1192" s="184">
        <f t="shared" si="103"/>
        <v>25</v>
      </c>
      <c r="O1192" s="185">
        <f t="shared" si="102"/>
        <v>1793</v>
      </c>
      <c r="P1192" s="186">
        <f t="shared" si="109"/>
        <v>44829</v>
      </c>
      <c r="Q1192" s="186">
        <f t="shared" si="109"/>
        <v>44831</v>
      </c>
      <c r="R1192" s="2"/>
    </row>
    <row r="1193" spans="14:18" x14ac:dyDescent="0.2">
      <c r="N1193" s="184">
        <f t="shared" si="103"/>
        <v>26</v>
      </c>
      <c r="O1193" s="185">
        <f t="shared" si="102"/>
        <v>1724</v>
      </c>
      <c r="P1193" s="186">
        <f t="shared" si="109"/>
        <v>44830</v>
      </c>
      <c r="Q1193" s="186">
        <f t="shared" si="109"/>
        <v>44832</v>
      </c>
      <c r="R1193" s="2"/>
    </row>
    <row r="1194" spans="14:18" x14ac:dyDescent="0.2">
      <c r="N1194" s="184">
        <f t="shared" si="103"/>
        <v>27</v>
      </c>
      <c r="O1194" s="185">
        <f t="shared" si="102"/>
        <v>1660</v>
      </c>
      <c r="P1194" s="186">
        <f t="shared" si="109"/>
        <v>44831</v>
      </c>
      <c r="Q1194" s="186">
        <f t="shared" si="109"/>
        <v>44833</v>
      </c>
      <c r="R1194" s="2"/>
    </row>
    <row r="1195" spans="14:18" x14ac:dyDescent="0.2">
      <c r="N1195" s="184">
        <f t="shared" si="103"/>
        <v>28</v>
      </c>
      <c r="O1195" s="185">
        <f t="shared" si="102"/>
        <v>1601</v>
      </c>
      <c r="P1195" s="186">
        <f t="shared" si="109"/>
        <v>44832</v>
      </c>
      <c r="Q1195" s="186">
        <f t="shared" si="109"/>
        <v>44834</v>
      </c>
      <c r="R1195" s="2"/>
    </row>
    <row r="1196" spans="14:18" x14ac:dyDescent="0.2">
      <c r="N1196" s="184">
        <f t="shared" si="103"/>
        <v>29</v>
      </c>
      <c r="O1196" s="185">
        <f t="shared" si="102"/>
        <v>1546</v>
      </c>
      <c r="P1196" s="186">
        <f t="shared" ref="P1196:Q1211" si="110">P1195+1</f>
        <v>44833</v>
      </c>
      <c r="Q1196" s="186">
        <f t="shared" si="110"/>
        <v>44835</v>
      </c>
      <c r="R1196" s="2"/>
    </row>
    <row r="1197" spans="14:18" x14ac:dyDescent="0.2">
      <c r="N1197" s="184">
        <f t="shared" si="103"/>
        <v>30</v>
      </c>
      <c r="O1197" s="185">
        <f t="shared" si="102"/>
        <v>1494</v>
      </c>
      <c r="P1197" s="186">
        <f t="shared" si="110"/>
        <v>44834</v>
      </c>
      <c r="Q1197" s="186">
        <f t="shared" si="110"/>
        <v>44836</v>
      </c>
      <c r="R1197" s="2"/>
    </row>
    <row r="1198" spans="14:18" x14ac:dyDescent="0.2">
      <c r="N1198" s="184">
        <f t="shared" si="103"/>
        <v>1</v>
      </c>
      <c r="O1198" s="185">
        <f t="shared" si="102"/>
        <v>44835</v>
      </c>
      <c r="P1198" s="186">
        <f t="shared" si="110"/>
        <v>44835</v>
      </c>
      <c r="Q1198" s="186">
        <f t="shared" si="110"/>
        <v>44837</v>
      </c>
      <c r="R1198" s="2"/>
    </row>
    <row r="1199" spans="14:18" x14ac:dyDescent="0.2">
      <c r="N1199" s="184">
        <f t="shared" si="103"/>
        <v>2</v>
      </c>
      <c r="O1199" s="185">
        <f t="shared" si="102"/>
        <v>22418</v>
      </c>
      <c r="P1199" s="186">
        <f t="shared" si="110"/>
        <v>44836</v>
      </c>
      <c r="Q1199" s="186">
        <f t="shared" si="110"/>
        <v>44838</v>
      </c>
      <c r="R1199" s="2"/>
    </row>
    <row r="1200" spans="14:18" x14ac:dyDescent="0.2">
      <c r="N1200" s="184">
        <f t="shared" si="103"/>
        <v>3</v>
      </c>
      <c r="O1200" s="185">
        <f t="shared" si="102"/>
        <v>14946</v>
      </c>
      <c r="P1200" s="186">
        <f t="shared" si="110"/>
        <v>44837</v>
      </c>
      <c r="Q1200" s="186">
        <f t="shared" si="110"/>
        <v>44839</v>
      </c>
      <c r="R1200" s="2"/>
    </row>
    <row r="1201" spans="14:18" x14ac:dyDescent="0.2">
      <c r="N1201" s="184">
        <f t="shared" si="103"/>
        <v>4</v>
      </c>
      <c r="O1201" s="185">
        <f t="shared" si="102"/>
        <v>11210</v>
      </c>
      <c r="P1201" s="186">
        <f t="shared" si="110"/>
        <v>44838</v>
      </c>
      <c r="Q1201" s="186">
        <f t="shared" si="110"/>
        <v>44840</v>
      </c>
      <c r="R1201" s="2"/>
    </row>
    <row r="1202" spans="14:18" x14ac:dyDescent="0.2">
      <c r="N1202" s="184">
        <f t="shared" si="103"/>
        <v>5</v>
      </c>
      <c r="O1202" s="185">
        <f t="shared" si="102"/>
        <v>8968</v>
      </c>
      <c r="P1202" s="186">
        <f t="shared" si="110"/>
        <v>44839</v>
      </c>
      <c r="Q1202" s="186">
        <f t="shared" si="110"/>
        <v>44841</v>
      </c>
      <c r="R1202" s="2"/>
    </row>
    <row r="1203" spans="14:18" x14ac:dyDescent="0.2">
      <c r="N1203" s="184">
        <f t="shared" si="103"/>
        <v>6</v>
      </c>
      <c r="O1203" s="185">
        <f t="shared" si="102"/>
        <v>7473</v>
      </c>
      <c r="P1203" s="186">
        <f t="shared" si="110"/>
        <v>44840</v>
      </c>
      <c r="Q1203" s="186">
        <f t="shared" si="110"/>
        <v>44842</v>
      </c>
      <c r="R1203" s="2"/>
    </row>
    <row r="1204" spans="14:18" x14ac:dyDescent="0.2">
      <c r="N1204" s="184">
        <f t="shared" si="103"/>
        <v>7</v>
      </c>
      <c r="O1204" s="185">
        <f t="shared" si="102"/>
        <v>6406</v>
      </c>
      <c r="P1204" s="186">
        <f t="shared" si="110"/>
        <v>44841</v>
      </c>
      <c r="Q1204" s="186">
        <f t="shared" si="110"/>
        <v>44843</v>
      </c>
      <c r="R1204" s="2"/>
    </row>
    <row r="1205" spans="14:18" x14ac:dyDescent="0.2">
      <c r="N1205" s="184">
        <f t="shared" si="103"/>
        <v>8</v>
      </c>
      <c r="O1205" s="185">
        <f t="shared" si="102"/>
        <v>5605</v>
      </c>
      <c r="P1205" s="186">
        <f t="shared" si="110"/>
        <v>44842</v>
      </c>
      <c r="Q1205" s="186">
        <f t="shared" si="110"/>
        <v>44844</v>
      </c>
      <c r="R1205" s="2"/>
    </row>
    <row r="1206" spans="14:18" x14ac:dyDescent="0.2">
      <c r="N1206" s="184">
        <f t="shared" si="103"/>
        <v>9</v>
      </c>
      <c r="O1206" s="185">
        <f t="shared" si="102"/>
        <v>4983</v>
      </c>
      <c r="P1206" s="186">
        <f t="shared" si="110"/>
        <v>44843</v>
      </c>
      <c r="Q1206" s="186">
        <f t="shared" si="110"/>
        <v>44845</v>
      </c>
      <c r="R1206" s="2"/>
    </row>
    <row r="1207" spans="14:18" x14ac:dyDescent="0.2">
      <c r="N1207" s="184">
        <f t="shared" si="103"/>
        <v>10</v>
      </c>
      <c r="O1207" s="185">
        <f t="shared" si="102"/>
        <v>4484</v>
      </c>
      <c r="P1207" s="186">
        <f t="shared" si="110"/>
        <v>44844</v>
      </c>
      <c r="Q1207" s="186">
        <f t="shared" si="110"/>
        <v>44846</v>
      </c>
      <c r="R1207" s="2"/>
    </row>
    <row r="1208" spans="14:18" x14ac:dyDescent="0.2">
      <c r="N1208" s="184">
        <f t="shared" si="103"/>
        <v>11</v>
      </c>
      <c r="O1208" s="185">
        <f t="shared" si="102"/>
        <v>4077</v>
      </c>
      <c r="P1208" s="186">
        <f t="shared" si="110"/>
        <v>44845</v>
      </c>
      <c r="Q1208" s="186">
        <f t="shared" si="110"/>
        <v>44847</v>
      </c>
      <c r="R1208" s="2"/>
    </row>
    <row r="1209" spans="14:18" x14ac:dyDescent="0.2">
      <c r="N1209" s="184">
        <f t="shared" si="103"/>
        <v>12</v>
      </c>
      <c r="O1209" s="185">
        <f t="shared" si="102"/>
        <v>3737</v>
      </c>
      <c r="P1209" s="186">
        <f t="shared" si="110"/>
        <v>44846</v>
      </c>
      <c r="Q1209" s="186">
        <f t="shared" si="110"/>
        <v>44848</v>
      </c>
      <c r="R1209" s="2"/>
    </row>
    <row r="1210" spans="14:18" x14ac:dyDescent="0.2">
      <c r="N1210" s="184">
        <f t="shared" si="103"/>
        <v>13</v>
      </c>
      <c r="O1210" s="185">
        <f t="shared" si="102"/>
        <v>3450</v>
      </c>
      <c r="P1210" s="186">
        <f t="shared" si="110"/>
        <v>44847</v>
      </c>
      <c r="Q1210" s="186">
        <f t="shared" si="110"/>
        <v>44849</v>
      </c>
      <c r="R1210" s="2"/>
    </row>
    <row r="1211" spans="14:18" x14ac:dyDescent="0.2">
      <c r="N1211" s="184">
        <f t="shared" si="103"/>
        <v>14</v>
      </c>
      <c r="O1211" s="185">
        <f t="shared" si="102"/>
        <v>3203</v>
      </c>
      <c r="P1211" s="186">
        <f t="shared" si="110"/>
        <v>44848</v>
      </c>
      <c r="Q1211" s="186">
        <f t="shared" si="110"/>
        <v>44850</v>
      </c>
      <c r="R1211" s="2"/>
    </row>
    <row r="1212" spans="14:18" x14ac:dyDescent="0.2">
      <c r="N1212" s="184">
        <f t="shared" si="103"/>
        <v>15</v>
      </c>
      <c r="O1212" s="185">
        <f t="shared" si="102"/>
        <v>2990</v>
      </c>
      <c r="P1212" s="186">
        <f t="shared" ref="P1212:Q1227" si="111">P1211+1</f>
        <v>44849</v>
      </c>
      <c r="Q1212" s="186">
        <f t="shared" si="111"/>
        <v>44851</v>
      </c>
      <c r="R1212" s="2"/>
    </row>
    <row r="1213" spans="14:18" x14ac:dyDescent="0.2">
      <c r="N1213" s="184">
        <f t="shared" si="103"/>
        <v>16</v>
      </c>
      <c r="O1213" s="185">
        <f t="shared" si="102"/>
        <v>2803</v>
      </c>
      <c r="P1213" s="186">
        <f t="shared" si="111"/>
        <v>44850</v>
      </c>
      <c r="Q1213" s="186">
        <f t="shared" si="111"/>
        <v>44852</v>
      </c>
      <c r="R1213" s="2"/>
    </row>
    <row r="1214" spans="14:18" x14ac:dyDescent="0.2">
      <c r="N1214" s="184">
        <f t="shared" si="103"/>
        <v>17</v>
      </c>
      <c r="O1214" s="185">
        <f t="shared" si="102"/>
        <v>2638</v>
      </c>
      <c r="P1214" s="186">
        <f t="shared" si="111"/>
        <v>44851</v>
      </c>
      <c r="Q1214" s="186">
        <f t="shared" si="111"/>
        <v>44853</v>
      </c>
      <c r="R1214" s="2"/>
    </row>
    <row r="1215" spans="14:18" x14ac:dyDescent="0.2">
      <c r="N1215" s="184">
        <f t="shared" si="103"/>
        <v>18</v>
      </c>
      <c r="O1215" s="185">
        <f t="shared" si="102"/>
        <v>2492</v>
      </c>
      <c r="P1215" s="186">
        <f t="shared" si="111"/>
        <v>44852</v>
      </c>
      <c r="Q1215" s="186">
        <f t="shared" si="111"/>
        <v>44854</v>
      </c>
      <c r="R1215" s="2"/>
    </row>
    <row r="1216" spans="14:18" x14ac:dyDescent="0.2">
      <c r="N1216" s="184">
        <f t="shared" si="103"/>
        <v>19</v>
      </c>
      <c r="O1216" s="185">
        <f t="shared" si="102"/>
        <v>2361</v>
      </c>
      <c r="P1216" s="186">
        <f t="shared" si="111"/>
        <v>44853</v>
      </c>
      <c r="Q1216" s="186">
        <f t="shared" si="111"/>
        <v>44855</v>
      </c>
      <c r="R1216" s="2"/>
    </row>
    <row r="1217" spans="14:18" x14ac:dyDescent="0.2">
      <c r="N1217" s="184">
        <f t="shared" si="103"/>
        <v>20</v>
      </c>
      <c r="O1217" s="185">
        <f t="shared" si="102"/>
        <v>2243</v>
      </c>
      <c r="P1217" s="186">
        <f t="shared" si="111"/>
        <v>44854</v>
      </c>
      <c r="Q1217" s="186">
        <f t="shared" si="111"/>
        <v>44856</v>
      </c>
      <c r="R1217" s="2"/>
    </row>
    <row r="1218" spans="14:18" x14ac:dyDescent="0.2">
      <c r="N1218" s="184">
        <f t="shared" si="103"/>
        <v>21</v>
      </c>
      <c r="O1218" s="185">
        <f t="shared" si="102"/>
        <v>2136</v>
      </c>
      <c r="P1218" s="186">
        <f t="shared" si="111"/>
        <v>44855</v>
      </c>
      <c r="Q1218" s="186">
        <f t="shared" si="111"/>
        <v>44857</v>
      </c>
      <c r="R1218" s="2"/>
    </row>
    <row r="1219" spans="14:18" x14ac:dyDescent="0.2">
      <c r="N1219" s="184">
        <f t="shared" si="103"/>
        <v>22</v>
      </c>
      <c r="O1219" s="185">
        <f t="shared" si="102"/>
        <v>2039</v>
      </c>
      <c r="P1219" s="186">
        <f t="shared" si="111"/>
        <v>44856</v>
      </c>
      <c r="Q1219" s="186">
        <f t="shared" si="111"/>
        <v>44858</v>
      </c>
      <c r="R1219" s="2"/>
    </row>
    <row r="1220" spans="14:18" x14ac:dyDescent="0.2">
      <c r="N1220" s="184">
        <f t="shared" si="103"/>
        <v>23</v>
      </c>
      <c r="O1220" s="185">
        <f t="shared" si="102"/>
        <v>1950</v>
      </c>
      <c r="P1220" s="186">
        <f t="shared" si="111"/>
        <v>44857</v>
      </c>
      <c r="Q1220" s="186">
        <f t="shared" si="111"/>
        <v>44859</v>
      </c>
      <c r="R1220" s="2"/>
    </row>
    <row r="1221" spans="14:18" x14ac:dyDescent="0.2">
      <c r="N1221" s="184">
        <f t="shared" si="103"/>
        <v>24</v>
      </c>
      <c r="O1221" s="185">
        <f t="shared" si="102"/>
        <v>1869</v>
      </c>
      <c r="P1221" s="186">
        <f t="shared" si="111"/>
        <v>44858</v>
      </c>
      <c r="Q1221" s="186">
        <f t="shared" si="111"/>
        <v>44860</v>
      </c>
      <c r="R1221" s="2"/>
    </row>
    <row r="1222" spans="14:18" x14ac:dyDescent="0.2">
      <c r="N1222" s="184">
        <f t="shared" si="103"/>
        <v>25</v>
      </c>
      <c r="O1222" s="185">
        <f t="shared" si="102"/>
        <v>1794</v>
      </c>
      <c r="P1222" s="186">
        <f t="shared" si="111"/>
        <v>44859</v>
      </c>
      <c r="Q1222" s="186">
        <f t="shared" si="111"/>
        <v>44861</v>
      </c>
      <c r="R1222" s="2"/>
    </row>
    <row r="1223" spans="14:18" x14ac:dyDescent="0.2">
      <c r="N1223" s="184">
        <f t="shared" si="103"/>
        <v>26</v>
      </c>
      <c r="O1223" s="185">
        <f t="shared" si="102"/>
        <v>1725</v>
      </c>
      <c r="P1223" s="186">
        <f t="shared" si="111"/>
        <v>44860</v>
      </c>
      <c r="Q1223" s="186">
        <f t="shared" si="111"/>
        <v>44862</v>
      </c>
      <c r="R1223" s="2"/>
    </row>
    <row r="1224" spans="14:18" x14ac:dyDescent="0.2">
      <c r="N1224" s="184">
        <f t="shared" si="103"/>
        <v>27</v>
      </c>
      <c r="O1224" s="185">
        <f t="shared" si="102"/>
        <v>1662</v>
      </c>
      <c r="P1224" s="186">
        <f t="shared" si="111"/>
        <v>44861</v>
      </c>
      <c r="Q1224" s="186">
        <f t="shared" si="111"/>
        <v>44863</v>
      </c>
      <c r="R1224" s="2"/>
    </row>
    <row r="1225" spans="14:18" x14ac:dyDescent="0.2">
      <c r="N1225" s="184">
        <f t="shared" si="103"/>
        <v>28</v>
      </c>
      <c r="O1225" s="185">
        <f t="shared" si="102"/>
        <v>1602</v>
      </c>
      <c r="P1225" s="186">
        <f t="shared" si="111"/>
        <v>44862</v>
      </c>
      <c r="Q1225" s="186">
        <f t="shared" si="111"/>
        <v>44864</v>
      </c>
      <c r="R1225" s="2"/>
    </row>
    <row r="1226" spans="14:18" x14ac:dyDescent="0.2">
      <c r="N1226" s="184">
        <f t="shared" si="103"/>
        <v>29</v>
      </c>
      <c r="O1226" s="185">
        <f t="shared" si="102"/>
        <v>1547</v>
      </c>
      <c r="P1226" s="186">
        <f t="shared" si="111"/>
        <v>44863</v>
      </c>
      <c r="Q1226" s="186">
        <f t="shared" si="111"/>
        <v>44865</v>
      </c>
      <c r="R1226" s="2"/>
    </row>
    <row r="1227" spans="14:18" x14ac:dyDescent="0.2">
      <c r="N1227" s="184">
        <f t="shared" si="103"/>
        <v>30</v>
      </c>
      <c r="O1227" s="185">
        <f t="shared" si="102"/>
        <v>1495</v>
      </c>
      <c r="P1227" s="186">
        <f t="shared" si="111"/>
        <v>44864</v>
      </c>
      <c r="Q1227" s="186">
        <f t="shared" si="111"/>
        <v>44866</v>
      </c>
      <c r="R1227" s="2"/>
    </row>
    <row r="1228" spans="14:18" x14ac:dyDescent="0.2">
      <c r="N1228" s="184">
        <f t="shared" si="103"/>
        <v>31</v>
      </c>
      <c r="O1228" s="185">
        <f t="shared" si="102"/>
        <v>1447</v>
      </c>
      <c r="P1228" s="186">
        <f t="shared" ref="P1228:Q1243" si="112">P1227+1</f>
        <v>44865</v>
      </c>
      <c r="Q1228" s="186">
        <f t="shared" si="112"/>
        <v>44867</v>
      </c>
      <c r="R1228" s="2"/>
    </row>
    <row r="1229" spans="14:18" x14ac:dyDescent="0.2">
      <c r="N1229" s="184">
        <f t="shared" si="103"/>
        <v>1</v>
      </c>
      <c r="O1229" s="185">
        <f t="shared" si="102"/>
        <v>44866</v>
      </c>
      <c r="P1229" s="186">
        <f t="shared" si="112"/>
        <v>44866</v>
      </c>
      <c r="Q1229" s="186">
        <f t="shared" si="112"/>
        <v>44868</v>
      </c>
      <c r="R1229" s="2"/>
    </row>
    <row r="1230" spans="14:18" x14ac:dyDescent="0.2">
      <c r="N1230" s="184">
        <f t="shared" si="103"/>
        <v>2</v>
      </c>
      <c r="O1230" s="185">
        <f t="shared" si="102"/>
        <v>22434</v>
      </c>
      <c r="P1230" s="186">
        <f t="shared" si="112"/>
        <v>44867</v>
      </c>
      <c r="Q1230" s="186">
        <f t="shared" si="112"/>
        <v>44869</v>
      </c>
      <c r="R1230" s="2"/>
    </row>
    <row r="1231" spans="14:18" x14ac:dyDescent="0.2">
      <c r="N1231" s="184">
        <f t="shared" si="103"/>
        <v>3</v>
      </c>
      <c r="O1231" s="185">
        <f t="shared" si="102"/>
        <v>14956</v>
      </c>
      <c r="P1231" s="186">
        <f t="shared" si="112"/>
        <v>44868</v>
      </c>
      <c r="Q1231" s="186">
        <f t="shared" si="112"/>
        <v>44870</v>
      </c>
      <c r="R1231" s="2"/>
    </row>
    <row r="1232" spans="14:18" x14ac:dyDescent="0.2">
      <c r="N1232" s="184">
        <f t="shared" si="103"/>
        <v>4</v>
      </c>
      <c r="O1232" s="185">
        <f t="shared" si="102"/>
        <v>11217</v>
      </c>
      <c r="P1232" s="186">
        <f t="shared" si="112"/>
        <v>44869</v>
      </c>
      <c r="Q1232" s="186">
        <f t="shared" si="112"/>
        <v>44871</v>
      </c>
      <c r="R1232" s="2"/>
    </row>
    <row r="1233" spans="14:18" x14ac:dyDescent="0.2">
      <c r="N1233" s="184">
        <f t="shared" si="103"/>
        <v>5</v>
      </c>
      <c r="O1233" s="185">
        <f t="shared" si="102"/>
        <v>8974</v>
      </c>
      <c r="P1233" s="186">
        <f t="shared" si="112"/>
        <v>44870</v>
      </c>
      <c r="Q1233" s="186">
        <f t="shared" si="112"/>
        <v>44872</v>
      </c>
      <c r="R1233" s="2"/>
    </row>
    <row r="1234" spans="14:18" x14ac:dyDescent="0.2">
      <c r="N1234" s="184">
        <f t="shared" si="103"/>
        <v>6</v>
      </c>
      <c r="O1234" s="185">
        <f t="shared" si="102"/>
        <v>7479</v>
      </c>
      <c r="P1234" s="186">
        <f t="shared" si="112"/>
        <v>44871</v>
      </c>
      <c r="Q1234" s="186">
        <f t="shared" si="112"/>
        <v>44873</v>
      </c>
      <c r="R1234" s="2"/>
    </row>
    <row r="1235" spans="14:18" x14ac:dyDescent="0.2">
      <c r="N1235" s="184">
        <f t="shared" si="103"/>
        <v>7</v>
      </c>
      <c r="O1235" s="185">
        <f t="shared" si="102"/>
        <v>6410</v>
      </c>
      <c r="P1235" s="186">
        <f t="shared" si="112"/>
        <v>44872</v>
      </c>
      <c r="Q1235" s="186">
        <f t="shared" si="112"/>
        <v>44874</v>
      </c>
      <c r="R1235" s="2"/>
    </row>
    <row r="1236" spans="14:18" x14ac:dyDescent="0.2">
      <c r="N1236" s="184">
        <f t="shared" si="103"/>
        <v>8</v>
      </c>
      <c r="O1236" s="185">
        <f t="shared" si="102"/>
        <v>5609</v>
      </c>
      <c r="P1236" s="186">
        <f t="shared" si="112"/>
        <v>44873</v>
      </c>
      <c r="Q1236" s="186">
        <f t="shared" si="112"/>
        <v>44875</v>
      </c>
      <c r="R1236" s="2"/>
    </row>
    <row r="1237" spans="14:18" x14ac:dyDescent="0.2">
      <c r="N1237" s="184">
        <f t="shared" si="103"/>
        <v>9</v>
      </c>
      <c r="O1237" s="185">
        <f t="shared" si="102"/>
        <v>4986</v>
      </c>
      <c r="P1237" s="186">
        <f t="shared" si="112"/>
        <v>44874</v>
      </c>
      <c r="Q1237" s="186">
        <f t="shared" si="112"/>
        <v>44876</v>
      </c>
      <c r="R1237" s="2"/>
    </row>
    <row r="1238" spans="14:18" x14ac:dyDescent="0.2">
      <c r="N1238" s="184">
        <f t="shared" si="103"/>
        <v>10</v>
      </c>
      <c r="O1238" s="185">
        <f t="shared" si="102"/>
        <v>4488</v>
      </c>
      <c r="P1238" s="186">
        <f t="shared" si="112"/>
        <v>44875</v>
      </c>
      <c r="Q1238" s="186">
        <f t="shared" si="112"/>
        <v>44877</v>
      </c>
      <c r="R1238" s="2"/>
    </row>
    <row r="1239" spans="14:18" x14ac:dyDescent="0.2">
      <c r="N1239" s="184">
        <f t="shared" si="103"/>
        <v>11</v>
      </c>
      <c r="O1239" s="185">
        <f t="shared" si="102"/>
        <v>4080</v>
      </c>
      <c r="P1239" s="186">
        <f t="shared" si="112"/>
        <v>44876</v>
      </c>
      <c r="Q1239" s="186">
        <f t="shared" si="112"/>
        <v>44878</v>
      </c>
      <c r="R1239" s="2"/>
    </row>
    <row r="1240" spans="14:18" x14ac:dyDescent="0.2">
      <c r="N1240" s="184">
        <f t="shared" si="103"/>
        <v>12</v>
      </c>
      <c r="O1240" s="185">
        <f t="shared" si="102"/>
        <v>3740</v>
      </c>
      <c r="P1240" s="186">
        <f t="shared" si="112"/>
        <v>44877</v>
      </c>
      <c r="Q1240" s="186">
        <f t="shared" si="112"/>
        <v>44879</v>
      </c>
      <c r="R1240" s="2"/>
    </row>
    <row r="1241" spans="14:18" x14ac:dyDescent="0.2">
      <c r="N1241" s="184">
        <f t="shared" si="103"/>
        <v>13</v>
      </c>
      <c r="O1241" s="185">
        <f t="shared" si="102"/>
        <v>3452</v>
      </c>
      <c r="P1241" s="186">
        <f t="shared" si="112"/>
        <v>44878</v>
      </c>
      <c r="Q1241" s="186">
        <f t="shared" si="112"/>
        <v>44880</v>
      </c>
      <c r="R1241" s="2"/>
    </row>
    <row r="1242" spans="14:18" x14ac:dyDescent="0.2">
      <c r="N1242" s="184">
        <f t="shared" si="103"/>
        <v>14</v>
      </c>
      <c r="O1242" s="185">
        <f t="shared" si="102"/>
        <v>3206</v>
      </c>
      <c r="P1242" s="186">
        <f t="shared" si="112"/>
        <v>44879</v>
      </c>
      <c r="Q1242" s="186">
        <f t="shared" si="112"/>
        <v>44881</v>
      </c>
      <c r="R1242" s="2"/>
    </row>
    <row r="1243" spans="14:18" x14ac:dyDescent="0.2">
      <c r="N1243" s="184">
        <f t="shared" si="103"/>
        <v>15</v>
      </c>
      <c r="O1243" s="185">
        <f t="shared" si="102"/>
        <v>2992</v>
      </c>
      <c r="P1243" s="186">
        <f t="shared" si="112"/>
        <v>44880</v>
      </c>
      <c r="Q1243" s="186">
        <f t="shared" si="112"/>
        <v>44882</v>
      </c>
      <c r="R1243" s="2"/>
    </row>
    <row r="1244" spans="14:18" x14ac:dyDescent="0.2">
      <c r="N1244" s="184">
        <f t="shared" si="103"/>
        <v>16</v>
      </c>
      <c r="O1244" s="185">
        <f t="shared" si="102"/>
        <v>2805</v>
      </c>
      <c r="P1244" s="186">
        <f t="shared" ref="P1244:Q1259" si="113">P1243+1</f>
        <v>44881</v>
      </c>
      <c r="Q1244" s="186">
        <f t="shared" si="113"/>
        <v>44883</v>
      </c>
      <c r="R1244" s="2"/>
    </row>
    <row r="1245" spans="14:18" x14ac:dyDescent="0.2">
      <c r="N1245" s="184">
        <f t="shared" si="103"/>
        <v>17</v>
      </c>
      <c r="O1245" s="185">
        <f t="shared" si="102"/>
        <v>2640</v>
      </c>
      <c r="P1245" s="186">
        <f t="shared" si="113"/>
        <v>44882</v>
      </c>
      <c r="Q1245" s="186">
        <f t="shared" si="113"/>
        <v>44884</v>
      </c>
      <c r="R1245" s="2"/>
    </row>
    <row r="1246" spans="14:18" x14ac:dyDescent="0.2">
      <c r="N1246" s="184">
        <f t="shared" si="103"/>
        <v>18</v>
      </c>
      <c r="O1246" s="185">
        <f t="shared" si="102"/>
        <v>2494</v>
      </c>
      <c r="P1246" s="186">
        <f t="shared" si="113"/>
        <v>44883</v>
      </c>
      <c r="Q1246" s="186">
        <f t="shared" si="113"/>
        <v>44885</v>
      </c>
      <c r="R1246" s="2"/>
    </row>
    <row r="1247" spans="14:18" x14ac:dyDescent="0.2">
      <c r="N1247" s="184">
        <f t="shared" si="103"/>
        <v>19</v>
      </c>
      <c r="O1247" s="185">
        <f t="shared" si="102"/>
        <v>2362</v>
      </c>
      <c r="P1247" s="186">
        <f t="shared" si="113"/>
        <v>44884</v>
      </c>
      <c r="Q1247" s="186">
        <f t="shared" si="113"/>
        <v>44886</v>
      </c>
      <c r="R1247" s="2"/>
    </row>
    <row r="1248" spans="14:18" x14ac:dyDescent="0.2">
      <c r="N1248" s="184">
        <f t="shared" si="103"/>
        <v>20</v>
      </c>
      <c r="O1248" s="185">
        <f t="shared" si="102"/>
        <v>2244</v>
      </c>
      <c r="P1248" s="186">
        <f t="shared" si="113"/>
        <v>44885</v>
      </c>
      <c r="Q1248" s="186">
        <f t="shared" si="113"/>
        <v>44887</v>
      </c>
      <c r="R1248" s="2"/>
    </row>
    <row r="1249" spans="14:18" x14ac:dyDescent="0.2">
      <c r="N1249" s="184">
        <f t="shared" si="103"/>
        <v>21</v>
      </c>
      <c r="O1249" s="185">
        <f t="shared" si="102"/>
        <v>2137</v>
      </c>
      <c r="P1249" s="186">
        <f t="shared" si="113"/>
        <v>44886</v>
      </c>
      <c r="Q1249" s="186">
        <f t="shared" si="113"/>
        <v>44888</v>
      </c>
      <c r="R1249" s="2"/>
    </row>
    <row r="1250" spans="14:18" x14ac:dyDescent="0.2">
      <c r="N1250" s="184">
        <f t="shared" si="103"/>
        <v>22</v>
      </c>
      <c r="O1250" s="185">
        <f t="shared" si="102"/>
        <v>2040</v>
      </c>
      <c r="P1250" s="186">
        <f t="shared" si="113"/>
        <v>44887</v>
      </c>
      <c r="Q1250" s="186">
        <f t="shared" si="113"/>
        <v>44889</v>
      </c>
      <c r="R1250" s="2"/>
    </row>
    <row r="1251" spans="14:18" x14ac:dyDescent="0.2">
      <c r="N1251" s="184">
        <f t="shared" si="103"/>
        <v>23</v>
      </c>
      <c r="O1251" s="185">
        <f t="shared" si="102"/>
        <v>1952</v>
      </c>
      <c r="P1251" s="186">
        <f t="shared" si="113"/>
        <v>44888</v>
      </c>
      <c r="Q1251" s="186">
        <f t="shared" si="113"/>
        <v>44890</v>
      </c>
      <c r="R1251" s="2"/>
    </row>
    <row r="1252" spans="14:18" x14ac:dyDescent="0.2">
      <c r="N1252" s="184">
        <f t="shared" si="103"/>
        <v>24</v>
      </c>
      <c r="O1252" s="185">
        <f t="shared" si="102"/>
        <v>1870</v>
      </c>
      <c r="P1252" s="186">
        <f t="shared" si="113"/>
        <v>44889</v>
      </c>
      <c r="Q1252" s="186">
        <f t="shared" si="113"/>
        <v>44891</v>
      </c>
      <c r="R1252" s="2"/>
    </row>
    <row r="1253" spans="14:18" x14ac:dyDescent="0.2">
      <c r="N1253" s="184">
        <f t="shared" si="103"/>
        <v>25</v>
      </c>
      <c r="O1253" s="185">
        <f t="shared" si="102"/>
        <v>1796</v>
      </c>
      <c r="P1253" s="186">
        <f t="shared" si="113"/>
        <v>44890</v>
      </c>
      <c r="Q1253" s="186">
        <f t="shared" si="113"/>
        <v>44892</v>
      </c>
      <c r="R1253" s="2"/>
    </row>
    <row r="1254" spans="14:18" x14ac:dyDescent="0.2">
      <c r="N1254" s="184">
        <f t="shared" si="103"/>
        <v>26</v>
      </c>
      <c r="O1254" s="185">
        <f t="shared" si="102"/>
        <v>1727</v>
      </c>
      <c r="P1254" s="186">
        <f t="shared" si="113"/>
        <v>44891</v>
      </c>
      <c r="Q1254" s="186">
        <f t="shared" si="113"/>
        <v>44893</v>
      </c>
      <c r="R1254" s="2"/>
    </row>
    <row r="1255" spans="14:18" x14ac:dyDescent="0.2">
      <c r="N1255" s="184">
        <f t="shared" si="103"/>
        <v>27</v>
      </c>
      <c r="O1255" s="185">
        <f t="shared" si="102"/>
        <v>1663</v>
      </c>
      <c r="P1255" s="186">
        <f t="shared" si="113"/>
        <v>44892</v>
      </c>
      <c r="Q1255" s="186">
        <f t="shared" si="113"/>
        <v>44894</v>
      </c>
      <c r="R1255" s="2"/>
    </row>
    <row r="1256" spans="14:18" x14ac:dyDescent="0.2">
      <c r="N1256" s="184">
        <f t="shared" si="103"/>
        <v>28</v>
      </c>
      <c r="O1256" s="185">
        <f t="shared" si="102"/>
        <v>1603</v>
      </c>
      <c r="P1256" s="186">
        <f t="shared" si="113"/>
        <v>44893</v>
      </c>
      <c r="Q1256" s="186">
        <f t="shared" si="113"/>
        <v>44895</v>
      </c>
      <c r="R1256" s="2"/>
    </row>
    <row r="1257" spans="14:18" x14ac:dyDescent="0.2">
      <c r="N1257" s="184">
        <f t="shared" si="103"/>
        <v>29</v>
      </c>
      <c r="O1257" s="185">
        <f t="shared" si="102"/>
        <v>1548</v>
      </c>
      <c r="P1257" s="186">
        <f t="shared" si="113"/>
        <v>44894</v>
      </c>
      <c r="Q1257" s="186">
        <f t="shared" si="113"/>
        <v>44896</v>
      </c>
      <c r="R1257" s="2"/>
    </row>
    <row r="1258" spans="14:18" x14ac:dyDescent="0.2">
      <c r="N1258" s="184">
        <f t="shared" si="103"/>
        <v>30</v>
      </c>
      <c r="O1258" s="185">
        <f t="shared" si="102"/>
        <v>1497</v>
      </c>
      <c r="P1258" s="186">
        <f t="shared" si="113"/>
        <v>44895</v>
      </c>
      <c r="Q1258" s="186">
        <f t="shared" si="113"/>
        <v>44897</v>
      </c>
      <c r="R1258" s="2"/>
    </row>
    <row r="1259" spans="14:18" x14ac:dyDescent="0.2">
      <c r="N1259" s="184">
        <f t="shared" si="103"/>
        <v>1</v>
      </c>
      <c r="O1259" s="185">
        <f t="shared" si="102"/>
        <v>44896</v>
      </c>
      <c r="P1259" s="186">
        <f t="shared" si="113"/>
        <v>44896</v>
      </c>
      <c r="Q1259" s="186">
        <f t="shared" si="113"/>
        <v>44898</v>
      </c>
      <c r="R1259" s="2"/>
    </row>
    <row r="1260" spans="14:18" x14ac:dyDescent="0.2">
      <c r="N1260" s="184">
        <f t="shared" si="103"/>
        <v>2</v>
      </c>
      <c r="O1260" s="185">
        <f t="shared" si="102"/>
        <v>22449</v>
      </c>
      <c r="P1260" s="186">
        <f t="shared" ref="P1260:Q1275" si="114">P1259+1</f>
        <v>44897</v>
      </c>
      <c r="Q1260" s="186">
        <f t="shared" si="114"/>
        <v>44899</v>
      </c>
      <c r="R1260" s="2"/>
    </row>
    <row r="1261" spans="14:18" x14ac:dyDescent="0.2">
      <c r="N1261" s="184">
        <f t="shared" si="103"/>
        <v>3</v>
      </c>
      <c r="O1261" s="185">
        <f t="shared" si="102"/>
        <v>14966</v>
      </c>
      <c r="P1261" s="186">
        <f t="shared" si="114"/>
        <v>44898</v>
      </c>
      <c r="Q1261" s="186">
        <f t="shared" si="114"/>
        <v>44900</v>
      </c>
      <c r="R1261" s="2"/>
    </row>
    <row r="1262" spans="14:18" x14ac:dyDescent="0.2">
      <c r="N1262" s="184">
        <f t="shared" si="103"/>
        <v>4</v>
      </c>
      <c r="O1262" s="185">
        <f t="shared" si="102"/>
        <v>11225</v>
      </c>
      <c r="P1262" s="186">
        <f t="shared" si="114"/>
        <v>44899</v>
      </c>
      <c r="Q1262" s="186">
        <f t="shared" si="114"/>
        <v>44901</v>
      </c>
      <c r="R1262" s="2"/>
    </row>
    <row r="1263" spans="14:18" x14ac:dyDescent="0.2">
      <c r="N1263" s="184">
        <f t="shared" si="103"/>
        <v>5</v>
      </c>
      <c r="O1263" s="185">
        <f t="shared" si="102"/>
        <v>8980</v>
      </c>
      <c r="P1263" s="186">
        <f t="shared" si="114"/>
        <v>44900</v>
      </c>
      <c r="Q1263" s="186">
        <f t="shared" si="114"/>
        <v>44902</v>
      </c>
      <c r="R1263" s="2"/>
    </row>
    <row r="1264" spans="14:18" x14ac:dyDescent="0.2">
      <c r="N1264" s="184">
        <f t="shared" si="103"/>
        <v>6</v>
      </c>
      <c r="O1264" s="185">
        <f t="shared" si="102"/>
        <v>7484</v>
      </c>
      <c r="P1264" s="186">
        <f t="shared" si="114"/>
        <v>44901</v>
      </c>
      <c r="Q1264" s="186">
        <f t="shared" si="114"/>
        <v>44903</v>
      </c>
      <c r="R1264" s="2"/>
    </row>
    <row r="1265" spans="14:18" x14ac:dyDescent="0.2">
      <c r="N1265" s="184">
        <f t="shared" si="103"/>
        <v>7</v>
      </c>
      <c r="O1265" s="185">
        <f t="shared" si="102"/>
        <v>6415</v>
      </c>
      <c r="P1265" s="186">
        <f t="shared" si="114"/>
        <v>44902</v>
      </c>
      <c r="Q1265" s="186">
        <f t="shared" si="114"/>
        <v>44904</v>
      </c>
      <c r="R1265" s="2"/>
    </row>
    <row r="1266" spans="14:18" x14ac:dyDescent="0.2">
      <c r="N1266" s="184">
        <f t="shared" si="103"/>
        <v>8</v>
      </c>
      <c r="O1266" s="185">
        <f t="shared" si="102"/>
        <v>5613</v>
      </c>
      <c r="P1266" s="186">
        <f t="shared" si="114"/>
        <v>44903</v>
      </c>
      <c r="Q1266" s="186">
        <f t="shared" si="114"/>
        <v>44905</v>
      </c>
      <c r="R1266" s="2"/>
    </row>
    <row r="1267" spans="14:18" x14ac:dyDescent="0.2">
      <c r="N1267" s="184">
        <f t="shared" si="103"/>
        <v>9</v>
      </c>
      <c r="O1267" s="185">
        <f t="shared" si="102"/>
        <v>4989</v>
      </c>
      <c r="P1267" s="186">
        <f t="shared" si="114"/>
        <v>44904</v>
      </c>
      <c r="Q1267" s="186">
        <f t="shared" si="114"/>
        <v>44906</v>
      </c>
      <c r="R1267" s="2"/>
    </row>
    <row r="1268" spans="14:18" x14ac:dyDescent="0.2">
      <c r="N1268" s="184">
        <f t="shared" si="103"/>
        <v>10</v>
      </c>
      <c r="O1268" s="185">
        <f t="shared" si="102"/>
        <v>4491</v>
      </c>
      <c r="P1268" s="186">
        <f t="shared" si="114"/>
        <v>44905</v>
      </c>
      <c r="Q1268" s="186">
        <f t="shared" si="114"/>
        <v>44907</v>
      </c>
      <c r="R1268" s="2"/>
    </row>
    <row r="1269" spans="14:18" x14ac:dyDescent="0.2">
      <c r="N1269" s="184">
        <f t="shared" si="103"/>
        <v>11</v>
      </c>
      <c r="O1269" s="185">
        <f t="shared" si="102"/>
        <v>4082</v>
      </c>
      <c r="P1269" s="186">
        <f t="shared" si="114"/>
        <v>44906</v>
      </c>
      <c r="Q1269" s="186">
        <f t="shared" si="114"/>
        <v>44908</v>
      </c>
      <c r="R1269" s="2"/>
    </row>
    <row r="1270" spans="14:18" x14ac:dyDescent="0.2">
      <c r="N1270" s="184">
        <f t="shared" si="103"/>
        <v>12</v>
      </c>
      <c r="O1270" s="185">
        <f t="shared" si="102"/>
        <v>3742</v>
      </c>
      <c r="P1270" s="186">
        <f t="shared" si="114"/>
        <v>44907</v>
      </c>
      <c r="Q1270" s="186">
        <f t="shared" si="114"/>
        <v>44909</v>
      </c>
      <c r="R1270" s="2"/>
    </row>
    <row r="1271" spans="14:18" x14ac:dyDescent="0.2">
      <c r="N1271" s="184">
        <f t="shared" si="103"/>
        <v>13</v>
      </c>
      <c r="O1271" s="185">
        <f t="shared" si="102"/>
        <v>3454</v>
      </c>
      <c r="P1271" s="186">
        <f t="shared" si="114"/>
        <v>44908</v>
      </c>
      <c r="Q1271" s="186">
        <f t="shared" si="114"/>
        <v>44910</v>
      </c>
      <c r="R1271" s="2"/>
    </row>
    <row r="1272" spans="14:18" x14ac:dyDescent="0.2">
      <c r="N1272" s="184">
        <f t="shared" si="103"/>
        <v>14</v>
      </c>
      <c r="O1272" s="185">
        <f t="shared" si="102"/>
        <v>3208</v>
      </c>
      <c r="P1272" s="186">
        <f t="shared" si="114"/>
        <v>44909</v>
      </c>
      <c r="Q1272" s="186">
        <f t="shared" si="114"/>
        <v>44911</v>
      </c>
      <c r="R1272" s="2"/>
    </row>
    <row r="1273" spans="14:18" x14ac:dyDescent="0.2">
      <c r="N1273" s="184">
        <f t="shared" si="103"/>
        <v>15</v>
      </c>
      <c r="O1273" s="185">
        <f t="shared" si="102"/>
        <v>2994</v>
      </c>
      <c r="P1273" s="186">
        <f t="shared" si="114"/>
        <v>44910</v>
      </c>
      <c r="Q1273" s="186">
        <f t="shared" si="114"/>
        <v>44912</v>
      </c>
      <c r="R1273" s="2"/>
    </row>
    <row r="1274" spans="14:18" x14ac:dyDescent="0.2">
      <c r="N1274" s="184">
        <f t="shared" si="103"/>
        <v>16</v>
      </c>
      <c r="O1274" s="185">
        <f t="shared" si="102"/>
        <v>2807</v>
      </c>
      <c r="P1274" s="186">
        <f t="shared" si="114"/>
        <v>44911</v>
      </c>
      <c r="Q1274" s="186">
        <f t="shared" si="114"/>
        <v>44913</v>
      </c>
      <c r="R1274" s="2"/>
    </row>
    <row r="1275" spans="14:18" x14ac:dyDescent="0.2">
      <c r="N1275" s="184">
        <f t="shared" si="103"/>
        <v>17</v>
      </c>
      <c r="O1275" s="185">
        <f t="shared" si="102"/>
        <v>2642</v>
      </c>
      <c r="P1275" s="186">
        <f t="shared" si="114"/>
        <v>44912</v>
      </c>
      <c r="Q1275" s="186">
        <f t="shared" si="114"/>
        <v>44914</v>
      </c>
      <c r="R1275" s="2"/>
    </row>
    <row r="1276" spans="14:18" x14ac:dyDescent="0.2">
      <c r="N1276" s="184">
        <f t="shared" si="103"/>
        <v>18</v>
      </c>
      <c r="O1276" s="185">
        <f t="shared" si="102"/>
        <v>2495</v>
      </c>
      <c r="P1276" s="186">
        <f t="shared" ref="P1276:Q1291" si="115">P1275+1</f>
        <v>44913</v>
      </c>
      <c r="Q1276" s="186">
        <f t="shared" si="115"/>
        <v>44915</v>
      </c>
      <c r="R1276" s="2"/>
    </row>
    <row r="1277" spans="14:18" x14ac:dyDescent="0.2">
      <c r="N1277" s="184">
        <f t="shared" si="103"/>
        <v>19</v>
      </c>
      <c r="O1277" s="185">
        <f t="shared" si="102"/>
        <v>2364</v>
      </c>
      <c r="P1277" s="186">
        <f t="shared" si="115"/>
        <v>44914</v>
      </c>
      <c r="Q1277" s="186">
        <f t="shared" si="115"/>
        <v>44916</v>
      </c>
      <c r="R1277" s="2"/>
    </row>
    <row r="1278" spans="14:18" x14ac:dyDescent="0.2">
      <c r="N1278" s="184">
        <f t="shared" si="103"/>
        <v>20</v>
      </c>
      <c r="O1278" s="185">
        <f t="shared" si="102"/>
        <v>2246</v>
      </c>
      <c r="P1278" s="186">
        <f t="shared" si="115"/>
        <v>44915</v>
      </c>
      <c r="Q1278" s="186">
        <f t="shared" si="115"/>
        <v>44917</v>
      </c>
      <c r="R1278" s="2"/>
    </row>
    <row r="1279" spans="14:18" x14ac:dyDescent="0.2">
      <c r="N1279" s="184">
        <f t="shared" si="103"/>
        <v>21</v>
      </c>
      <c r="O1279" s="185">
        <f t="shared" si="102"/>
        <v>2139</v>
      </c>
      <c r="P1279" s="186">
        <f t="shared" si="115"/>
        <v>44916</v>
      </c>
      <c r="Q1279" s="186">
        <f t="shared" si="115"/>
        <v>44918</v>
      </c>
      <c r="R1279" s="2"/>
    </row>
    <row r="1280" spans="14:18" x14ac:dyDescent="0.2">
      <c r="N1280" s="184">
        <f t="shared" si="103"/>
        <v>22</v>
      </c>
      <c r="O1280" s="185">
        <f t="shared" si="102"/>
        <v>2042</v>
      </c>
      <c r="P1280" s="186">
        <f t="shared" si="115"/>
        <v>44917</v>
      </c>
      <c r="Q1280" s="186">
        <f t="shared" si="115"/>
        <v>44919</v>
      </c>
      <c r="R1280" s="2"/>
    </row>
    <row r="1281" spans="14:18" x14ac:dyDescent="0.2">
      <c r="N1281" s="184">
        <f t="shared" si="103"/>
        <v>23</v>
      </c>
      <c r="O1281" s="185">
        <f t="shared" si="102"/>
        <v>1953</v>
      </c>
      <c r="P1281" s="186">
        <f t="shared" si="115"/>
        <v>44918</v>
      </c>
      <c r="Q1281" s="186">
        <f t="shared" si="115"/>
        <v>44920</v>
      </c>
      <c r="R1281" s="2"/>
    </row>
    <row r="1282" spans="14:18" x14ac:dyDescent="0.2">
      <c r="N1282" s="184">
        <f t="shared" si="103"/>
        <v>24</v>
      </c>
      <c r="O1282" s="185">
        <f t="shared" si="102"/>
        <v>1872</v>
      </c>
      <c r="P1282" s="186">
        <f t="shared" si="115"/>
        <v>44919</v>
      </c>
      <c r="Q1282" s="186">
        <f t="shared" si="115"/>
        <v>44921</v>
      </c>
      <c r="R1282" s="2"/>
    </row>
    <row r="1283" spans="14:18" x14ac:dyDescent="0.2">
      <c r="N1283" s="184">
        <f t="shared" si="103"/>
        <v>25</v>
      </c>
      <c r="O1283" s="185">
        <f t="shared" si="102"/>
        <v>1797</v>
      </c>
      <c r="P1283" s="186">
        <f t="shared" si="115"/>
        <v>44920</v>
      </c>
      <c r="Q1283" s="186">
        <f t="shared" si="115"/>
        <v>44922</v>
      </c>
      <c r="R1283" s="2"/>
    </row>
    <row r="1284" spans="14:18" x14ac:dyDescent="0.2">
      <c r="N1284" s="184">
        <f t="shared" si="103"/>
        <v>26</v>
      </c>
      <c r="O1284" s="185">
        <f t="shared" si="102"/>
        <v>1728</v>
      </c>
      <c r="P1284" s="186">
        <f t="shared" si="115"/>
        <v>44921</v>
      </c>
      <c r="Q1284" s="186">
        <f t="shared" si="115"/>
        <v>44923</v>
      </c>
      <c r="R1284" s="2"/>
    </row>
    <row r="1285" spans="14:18" x14ac:dyDescent="0.2">
      <c r="N1285" s="184">
        <f t="shared" si="103"/>
        <v>27</v>
      </c>
      <c r="O1285" s="185">
        <f t="shared" si="102"/>
        <v>1664</v>
      </c>
      <c r="P1285" s="186">
        <f t="shared" si="115"/>
        <v>44922</v>
      </c>
      <c r="Q1285" s="186">
        <f t="shared" si="115"/>
        <v>44924</v>
      </c>
      <c r="R1285" s="2"/>
    </row>
    <row r="1286" spans="14:18" x14ac:dyDescent="0.2">
      <c r="N1286" s="184">
        <f t="shared" si="103"/>
        <v>28</v>
      </c>
      <c r="O1286" s="185">
        <f t="shared" si="102"/>
        <v>1604</v>
      </c>
      <c r="P1286" s="186">
        <f t="shared" si="115"/>
        <v>44923</v>
      </c>
      <c r="Q1286" s="186">
        <f t="shared" si="115"/>
        <v>44925</v>
      </c>
      <c r="R1286" s="2"/>
    </row>
    <row r="1287" spans="14:18" x14ac:dyDescent="0.2">
      <c r="N1287" s="184">
        <f t="shared" si="103"/>
        <v>29</v>
      </c>
      <c r="O1287" s="185">
        <f t="shared" si="102"/>
        <v>1549</v>
      </c>
      <c r="P1287" s="186">
        <f t="shared" si="115"/>
        <v>44924</v>
      </c>
      <c r="Q1287" s="186">
        <f t="shared" si="115"/>
        <v>44926</v>
      </c>
      <c r="R1287" s="2"/>
    </row>
    <row r="1288" spans="14:18" x14ac:dyDescent="0.2">
      <c r="N1288" s="184">
        <f t="shared" si="103"/>
        <v>30</v>
      </c>
      <c r="O1288" s="185">
        <f t="shared" si="102"/>
        <v>1498</v>
      </c>
      <c r="P1288" s="186">
        <f t="shared" si="115"/>
        <v>44925</v>
      </c>
      <c r="Q1288" s="186">
        <f t="shared" si="115"/>
        <v>44927</v>
      </c>
      <c r="R1288" s="2"/>
    </row>
    <row r="1289" spans="14:18" x14ac:dyDescent="0.2">
      <c r="N1289" s="184">
        <f t="shared" si="103"/>
        <v>31</v>
      </c>
      <c r="O1289" s="185">
        <f t="shared" si="102"/>
        <v>1449</v>
      </c>
      <c r="P1289" s="186">
        <f t="shared" si="115"/>
        <v>44926</v>
      </c>
      <c r="Q1289" s="186">
        <f t="shared" si="115"/>
        <v>44928</v>
      </c>
      <c r="R1289" s="2"/>
    </row>
    <row r="1290" spans="14:18" x14ac:dyDescent="0.2">
      <c r="N1290" s="184">
        <f t="shared" si="103"/>
        <v>1</v>
      </c>
      <c r="O1290" s="185">
        <f t="shared" si="102"/>
        <v>44927</v>
      </c>
      <c r="P1290" s="186">
        <f t="shared" si="115"/>
        <v>44927</v>
      </c>
      <c r="Q1290" s="186">
        <f t="shared" si="115"/>
        <v>44929</v>
      </c>
      <c r="R1290" s="2"/>
    </row>
    <row r="1291" spans="14:18" x14ac:dyDescent="0.2">
      <c r="N1291" s="184">
        <f t="shared" si="103"/>
        <v>2</v>
      </c>
      <c r="O1291" s="185">
        <f t="shared" si="102"/>
        <v>22464</v>
      </c>
      <c r="P1291" s="186">
        <f t="shared" si="115"/>
        <v>44928</v>
      </c>
      <c r="Q1291" s="186">
        <f t="shared" si="115"/>
        <v>44930</v>
      </c>
      <c r="R1291" s="2"/>
    </row>
    <row r="1292" spans="14:18" x14ac:dyDescent="0.2">
      <c r="N1292" s="184">
        <f t="shared" si="103"/>
        <v>3</v>
      </c>
      <c r="O1292" s="185">
        <f t="shared" si="102"/>
        <v>14976</v>
      </c>
      <c r="P1292" s="186">
        <f t="shared" ref="P1292:Q1307" si="116">P1291+1</f>
        <v>44929</v>
      </c>
      <c r="Q1292" s="186">
        <f t="shared" si="116"/>
        <v>44931</v>
      </c>
      <c r="R1292" s="2"/>
    </row>
    <row r="1293" spans="14:18" x14ac:dyDescent="0.2">
      <c r="N1293" s="184">
        <f t="shared" si="103"/>
        <v>4</v>
      </c>
      <c r="O1293" s="185">
        <f t="shared" si="102"/>
        <v>11233</v>
      </c>
      <c r="P1293" s="186">
        <f t="shared" si="116"/>
        <v>44930</v>
      </c>
      <c r="Q1293" s="186">
        <f t="shared" si="116"/>
        <v>44932</v>
      </c>
      <c r="R1293" s="2"/>
    </row>
    <row r="1294" spans="14:18" x14ac:dyDescent="0.2">
      <c r="N1294" s="184">
        <f t="shared" si="103"/>
        <v>5</v>
      </c>
      <c r="O1294" s="185">
        <f t="shared" si="102"/>
        <v>8986</v>
      </c>
      <c r="P1294" s="186">
        <f t="shared" si="116"/>
        <v>44931</v>
      </c>
      <c r="Q1294" s="186">
        <f t="shared" si="116"/>
        <v>44933</v>
      </c>
      <c r="R1294" s="2"/>
    </row>
    <row r="1295" spans="14:18" x14ac:dyDescent="0.2">
      <c r="N1295" s="184">
        <f t="shared" si="103"/>
        <v>6</v>
      </c>
      <c r="O1295" s="185">
        <f t="shared" si="102"/>
        <v>7489</v>
      </c>
      <c r="P1295" s="186">
        <f t="shared" si="116"/>
        <v>44932</v>
      </c>
      <c r="Q1295" s="186">
        <f t="shared" si="116"/>
        <v>44934</v>
      </c>
      <c r="R1295" s="2"/>
    </row>
    <row r="1296" spans="14:18" x14ac:dyDescent="0.2">
      <c r="N1296" s="184">
        <f t="shared" si="103"/>
        <v>7</v>
      </c>
      <c r="O1296" s="185">
        <f t="shared" si="102"/>
        <v>6419</v>
      </c>
      <c r="P1296" s="186">
        <f t="shared" si="116"/>
        <v>44933</v>
      </c>
      <c r="Q1296" s="186">
        <f t="shared" si="116"/>
        <v>44935</v>
      </c>
      <c r="R1296" s="2"/>
    </row>
    <row r="1297" spans="14:18" x14ac:dyDescent="0.2">
      <c r="N1297" s="184">
        <f t="shared" si="103"/>
        <v>8</v>
      </c>
      <c r="O1297" s="185">
        <f t="shared" si="102"/>
        <v>5617</v>
      </c>
      <c r="P1297" s="186">
        <f t="shared" si="116"/>
        <v>44934</v>
      </c>
      <c r="Q1297" s="186">
        <f t="shared" si="116"/>
        <v>44936</v>
      </c>
      <c r="R1297" s="2"/>
    </row>
    <row r="1298" spans="14:18" x14ac:dyDescent="0.2">
      <c r="N1298" s="184">
        <f t="shared" si="103"/>
        <v>9</v>
      </c>
      <c r="O1298" s="185">
        <f t="shared" si="102"/>
        <v>4993</v>
      </c>
      <c r="P1298" s="186">
        <f t="shared" si="116"/>
        <v>44935</v>
      </c>
      <c r="Q1298" s="186">
        <f t="shared" si="116"/>
        <v>44937</v>
      </c>
      <c r="R1298" s="2"/>
    </row>
    <row r="1299" spans="14:18" x14ac:dyDescent="0.2">
      <c r="N1299" s="184">
        <f t="shared" si="103"/>
        <v>10</v>
      </c>
      <c r="O1299" s="185">
        <f t="shared" si="102"/>
        <v>4494</v>
      </c>
      <c r="P1299" s="186">
        <f t="shared" si="116"/>
        <v>44936</v>
      </c>
      <c r="Q1299" s="186">
        <f t="shared" si="116"/>
        <v>44938</v>
      </c>
      <c r="R1299" s="2"/>
    </row>
    <row r="1300" spans="14:18" x14ac:dyDescent="0.2">
      <c r="N1300" s="184">
        <f t="shared" si="103"/>
        <v>11</v>
      </c>
      <c r="O1300" s="185">
        <f t="shared" si="102"/>
        <v>4085</v>
      </c>
      <c r="P1300" s="186">
        <f t="shared" si="116"/>
        <v>44937</v>
      </c>
      <c r="Q1300" s="186">
        <f t="shared" si="116"/>
        <v>44939</v>
      </c>
      <c r="R1300" s="2"/>
    </row>
    <row r="1301" spans="14:18" x14ac:dyDescent="0.2">
      <c r="N1301" s="184">
        <f t="shared" si="103"/>
        <v>12</v>
      </c>
      <c r="O1301" s="185">
        <f t="shared" si="102"/>
        <v>3745</v>
      </c>
      <c r="P1301" s="186">
        <f t="shared" si="116"/>
        <v>44938</v>
      </c>
      <c r="Q1301" s="186">
        <f t="shared" si="116"/>
        <v>44940</v>
      </c>
      <c r="R1301" s="2"/>
    </row>
    <row r="1302" spans="14:18" x14ac:dyDescent="0.2">
      <c r="N1302" s="184">
        <f t="shared" si="103"/>
        <v>13</v>
      </c>
      <c r="O1302" s="185">
        <f t="shared" si="102"/>
        <v>3457</v>
      </c>
      <c r="P1302" s="186">
        <f t="shared" si="116"/>
        <v>44939</v>
      </c>
      <c r="Q1302" s="186">
        <f t="shared" si="116"/>
        <v>44941</v>
      </c>
      <c r="R1302" s="2"/>
    </row>
    <row r="1303" spans="14:18" x14ac:dyDescent="0.2">
      <c r="N1303" s="184">
        <f t="shared" si="103"/>
        <v>14</v>
      </c>
      <c r="O1303" s="185">
        <f t="shared" si="102"/>
        <v>3210</v>
      </c>
      <c r="P1303" s="186">
        <f t="shared" si="116"/>
        <v>44940</v>
      </c>
      <c r="Q1303" s="186">
        <f t="shared" si="116"/>
        <v>44942</v>
      </c>
      <c r="R1303" s="2"/>
    </row>
    <row r="1304" spans="14:18" x14ac:dyDescent="0.2">
      <c r="N1304" s="184">
        <f t="shared" si="103"/>
        <v>15</v>
      </c>
      <c r="O1304" s="185">
        <f t="shared" si="102"/>
        <v>2996</v>
      </c>
      <c r="P1304" s="186">
        <f t="shared" si="116"/>
        <v>44941</v>
      </c>
      <c r="Q1304" s="186">
        <f t="shared" si="116"/>
        <v>44943</v>
      </c>
      <c r="R1304" s="2"/>
    </row>
    <row r="1305" spans="14:18" x14ac:dyDescent="0.2">
      <c r="N1305" s="184">
        <f t="shared" si="103"/>
        <v>16</v>
      </c>
      <c r="O1305" s="185">
        <f t="shared" si="102"/>
        <v>2809</v>
      </c>
      <c r="P1305" s="186">
        <f t="shared" si="116"/>
        <v>44942</v>
      </c>
      <c r="Q1305" s="186">
        <f t="shared" si="116"/>
        <v>44944</v>
      </c>
      <c r="R1305" s="2"/>
    </row>
    <row r="1306" spans="14:18" x14ac:dyDescent="0.2">
      <c r="N1306" s="184">
        <f t="shared" si="103"/>
        <v>17</v>
      </c>
      <c r="O1306" s="185">
        <f t="shared" si="102"/>
        <v>2644</v>
      </c>
      <c r="P1306" s="186">
        <f t="shared" si="116"/>
        <v>44943</v>
      </c>
      <c r="Q1306" s="186">
        <f t="shared" si="116"/>
        <v>44945</v>
      </c>
      <c r="R1306" s="2"/>
    </row>
    <row r="1307" spans="14:18" x14ac:dyDescent="0.2">
      <c r="N1307" s="184">
        <f t="shared" si="103"/>
        <v>18</v>
      </c>
      <c r="O1307" s="185">
        <f t="shared" si="102"/>
        <v>2497</v>
      </c>
      <c r="P1307" s="186">
        <f t="shared" si="116"/>
        <v>44944</v>
      </c>
      <c r="Q1307" s="186">
        <f t="shared" si="116"/>
        <v>44946</v>
      </c>
      <c r="R1307" s="2"/>
    </row>
    <row r="1308" spans="14:18" x14ac:dyDescent="0.2">
      <c r="N1308" s="184">
        <f t="shared" si="103"/>
        <v>19</v>
      </c>
      <c r="O1308" s="185">
        <f t="shared" si="102"/>
        <v>2366</v>
      </c>
      <c r="P1308" s="186">
        <f t="shared" ref="P1308:Q1323" si="117">P1307+1</f>
        <v>44945</v>
      </c>
      <c r="Q1308" s="186">
        <f t="shared" si="117"/>
        <v>44947</v>
      </c>
      <c r="R1308" s="2"/>
    </row>
    <row r="1309" spans="14:18" x14ac:dyDescent="0.2">
      <c r="N1309" s="184">
        <f t="shared" si="103"/>
        <v>20</v>
      </c>
      <c r="O1309" s="185">
        <f t="shared" si="102"/>
        <v>2247</v>
      </c>
      <c r="P1309" s="186">
        <f t="shared" si="117"/>
        <v>44946</v>
      </c>
      <c r="Q1309" s="186">
        <f t="shared" si="117"/>
        <v>44948</v>
      </c>
      <c r="R1309" s="2"/>
    </row>
    <row r="1310" spans="14:18" x14ac:dyDescent="0.2">
      <c r="N1310" s="184">
        <f t="shared" si="103"/>
        <v>21</v>
      </c>
      <c r="O1310" s="185">
        <f t="shared" si="102"/>
        <v>2140</v>
      </c>
      <c r="P1310" s="186">
        <f t="shared" si="117"/>
        <v>44947</v>
      </c>
      <c r="Q1310" s="186">
        <f t="shared" si="117"/>
        <v>44949</v>
      </c>
      <c r="R1310" s="2"/>
    </row>
    <row r="1311" spans="14:18" x14ac:dyDescent="0.2">
      <c r="N1311" s="184">
        <f t="shared" si="103"/>
        <v>22</v>
      </c>
      <c r="O1311" s="185">
        <f t="shared" si="102"/>
        <v>2043</v>
      </c>
      <c r="P1311" s="186">
        <f t="shared" si="117"/>
        <v>44948</v>
      </c>
      <c r="Q1311" s="186">
        <f t="shared" si="117"/>
        <v>44950</v>
      </c>
      <c r="R1311" s="2"/>
    </row>
    <row r="1312" spans="14:18" x14ac:dyDescent="0.2">
      <c r="N1312" s="184">
        <f t="shared" si="103"/>
        <v>23</v>
      </c>
      <c r="O1312" s="185">
        <f t="shared" si="102"/>
        <v>1954</v>
      </c>
      <c r="P1312" s="186">
        <f t="shared" si="117"/>
        <v>44949</v>
      </c>
      <c r="Q1312" s="186">
        <f t="shared" si="117"/>
        <v>44951</v>
      </c>
      <c r="R1312" s="2"/>
    </row>
    <row r="1313" spans="14:18" x14ac:dyDescent="0.2">
      <c r="N1313" s="184">
        <f t="shared" si="103"/>
        <v>24</v>
      </c>
      <c r="O1313" s="185">
        <f t="shared" si="102"/>
        <v>1873</v>
      </c>
      <c r="P1313" s="186">
        <f t="shared" si="117"/>
        <v>44950</v>
      </c>
      <c r="Q1313" s="186">
        <f t="shared" si="117"/>
        <v>44952</v>
      </c>
      <c r="R1313" s="2"/>
    </row>
    <row r="1314" spans="14:18" x14ac:dyDescent="0.2">
      <c r="N1314" s="184">
        <f t="shared" si="103"/>
        <v>25</v>
      </c>
      <c r="O1314" s="185">
        <f t="shared" si="102"/>
        <v>1798</v>
      </c>
      <c r="P1314" s="186">
        <f t="shared" si="117"/>
        <v>44951</v>
      </c>
      <c r="Q1314" s="186">
        <f t="shared" si="117"/>
        <v>44953</v>
      </c>
      <c r="R1314" s="2"/>
    </row>
    <row r="1315" spans="14:18" x14ac:dyDescent="0.2">
      <c r="N1315" s="184">
        <f t="shared" si="103"/>
        <v>26</v>
      </c>
      <c r="O1315" s="185">
        <f t="shared" si="102"/>
        <v>1729</v>
      </c>
      <c r="P1315" s="186">
        <f t="shared" si="117"/>
        <v>44952</v>
      </c>
      <c r="Q1315" s="186">
        <f t="shared" si="117"/>
        <v>44954</v>
      </c>
      <c r="R1315" s="2"/>
    </row>
    <row r="1316" spans="14:18" x14ac:dyDescent="0.2">
      <c r="N1316" s="184">
        <f t="shared" si="103"/>
        <v>27</v>
      </c>
      <c r="O1316" s="185">
        <f t="shared" si="102"/>
        <v>1665</v>
      </c>
      <c r="P1316" s="186">
        <f t="shared" si="117"/>
        <v>44953</v>
      </c>
      <c r="Q1316" s="186">
        <f t="shared" si="117"/>
        <v>44955</v>
      </c>
      <c r="R1316" s="2"/>
    </row>
    <row r="1317" spans="14:18" x14ac:dyDescent="0.2">
      <c r="N1317" s="184">
        <f t="shared" si="103"/>
        <v>28</v>
      </c>
      <c r="O1317" s="185">
        <f t="shared" si="102"/>
        <v>1606</v>
      </c>
      <c r="P1317" s="186">
        <f t="shared" si="117"/>
        <v>44954</v>
      </c>
      <c r="Q1317" s="186">
        <f t="shared" si="117"/>
        <v>44956</v>
      </c>
      <c r="R1317" s="2"/>
    </row>
    <row r="1318" spans="14:18" x14ac:dyDescent="0.2">
      <c r="N1318" s="184">
        <f t="shared" si="103"/>
        <v>29</v>
      </c>
      <c r="O1318" s="185">
        <f t="shared" si="102"/>
        <v>1550</v>
      </c>
      <c r="P1318" s="186">
        <f t="shared" si="117"/>
        <v>44955</v>
      </c>
      <c r="Q1318" s="186">
        <f t="shared" si="117"/>
        <v>44957</v>
      </c>
      <c r="R1318" s="2"/>
    </row>
    <row r="1319" spans="14:18" x14ac:dyDescent="0.2">
      <c r="N1319" s="184">
        <f t="shared" si="103"/>
        <v>30</v>
      </c>
      <c r="O1319" s="185">
        <f t="shared" si="102"/>
        <v>1499</v>
      </c>
      <c r="P1319" s="186">
        <f t="shared" si="117"/>
        <v>44956</v>
      </c>
      <c r="Q1319" s="186">
        <f t="shared" si="117"/>
        <v>44958</v>
      </c>
      <c r="R1319" s="2"/>
    </row>
    <row r="1320" spans="14:18" x14ac:dyDescent="0.2">
      <c r="N1320" s="184">
        <f t="shared" si="103"/>
        <v>31</v>
      </c>
      <c r="O1320" s="185">
        <f t="shared" si="102"/>
        <v>1450</v>
      </c>
      <c r="P1320" s="186">
        <f t="shared" si="117"/>
        <v>44957</v>
      </c>
      <c r="Q1320" s="186">
        <f t="shared" si="117"/>
        <v>44959</v>
      </c>
      <c r="R1320" s="2"/>
    </row>
    <row r="1321" spans="14:18" x14ac:dyDescent="0.2">
      <c r="N1321" s="184">
        <f t="shared" si="103"/>
        <v>1</v>
      </c>
      <c r="O1321" s="185">
        <f t="shared" si="102"/>
        <v>44958</v>
      </c>
      <c r="P1321" s="186">
        <f t="shared" si="117"/>
        <v>44958</v>
      </c>
      <c r="Q1321" s="186">
        <f t="shared" si="117"/>
        <v>44960</v>
      </c>
      <c r="R1321" s="2"/>
    </row>
    <row r="1322" spans="14:18" x14ac:dyDescent="0.2">
      <c r="N1322" s="184">
        <f t="shared" si="103"/>
        <v>2</v>
      </c>
      <c r="O1322" s="185">
        <f t="shared" si="102"/>
        <v>22480</v>
      </c>
      <c r="P1322" s="186">
        <f t="shared" si="117"/>
        <v>44959</v>
      </c>
      <c r="Q1322" s="186">
        <f t="shared" si="117"/>
        <v>44961</v>
      </c>
      <c r="R1322" s="2"/>
    </row>
    <row r="1323" spans="14:18" x14ac:dyDescent="0.2">
      <c r="N1323" s="184">
        <f t="shared" si="103"/>
        <v>3</v>
      </c>
      <c r="O1323" s="185">
        <f t="shared" si="102"/>
        <v>14987</v>
      </c>
      <c r="P1323" s="186">
        <f t="shared" si="117"/>
        <v>44960</v>
      </c>
      <c r="Q1323" s="186">
        <f t="shared" si="117"/>
        <v>44962</v>
      </c>
      <c r="R1323" s="2"/>
    </row>
    <row r="1324" spans="14:18" x14ac:dyDescent="0.2">
      <c r="N1324" s="184">
        <f t="shared" si="103"/>
        <v>4</v>
      </c>
      <c r="O1324" s="185">
        <f t="shared" si="102"/>
        <v>11240</v>
      </c>
      <c r="P1324" s="186">
        <f t="shared" ref="P1324:Q1339" si="118">P1323+1</f>
        <v>44961</v>
      </c>
      <c r="Q1324" s="186">
        <f t="shared" si="118"/>
        <v>44963</v>
      </c>
      <c r="R1324" s="2"/>
    </row>
    <row r="1325" spans="14:18" x14ac:dyDescent="0.2">
      <c r="N1325" s="184">
        <f t="shared" si="103"/>
        <v>5</v>
      </c>
      <c r="O1325" s="185">
        <f t="shared" si="102"/>
        <v>8992</v>
      </c>
      <c r="P1325" s="186">
        <f t="shared" si="118"/>
        <v>44962</v>
      </c>
      <c r="Q1325" s="186">
        <f t="shared" si="118"/>
        <v>44964</v>
      </c>
      <c r="R1325" s="2"/>
    </row>
    <row r="1326" spans="14:18" x14ac:dyDescent="0.2">
      <c r="N1326" s="184">
        <f t="shared" si="103"/>
        <v>6</v>
      </c>
      <c r="O1326" s="185">
        <f t="shared" si="102"/>
        <v>7494</v>
      </c>
      <c r="P1326" s="186">
        <f t="shared" si="118"/>
        <v>44963</v>
      </c>
      <c r="Q1326" s="186">
        <f t="shared" si="118"/>
        <v>44965</v>
      </c>
      <c r="R1326" s="2"/>
    </row>
    <row r="1327" spans="14:18" x14ac:dyDescent="0.2">
      <c r="N1327" s="184">
        <f t="shared" si="103"/>
        <v>7</v>
      </c>
      <c r="O1327" s="185">
        <f t="shared" si="102"/>
        <v>6423</v>
      </c>
      <c r="P1327" s="186">
        <f t="shared" si="118"/>
        <v>44964</v>
      </c>
      <c r="Q1327" s="186">
        <f t="shared" si="118"/>
        <v>44966</v>
      </c>
      <c r="R1327" s="2"/>
    </row>
    <row r="1328" spans="14:18" x14ac:dyDescent="0.2">
      <c r="N1328" s="184">
        <f t="shared" si="103"/>
        <v>8</v>
      </c>
      <c r="O1328" s="185">
        <f t="shared" si="102"/>
        <v>5621</v>
      </c>
      <c r="P1328" s="186">
        <f t="shared" si="118"/>
        <v>44965</v>
      </c>
      <c r="Q1328" s="186">
        <f t="shared" si="118"/>
        <v>44967</v>
      </c>
      <c r="R1328" s="2"/>
    </row>
    <row r="1329" spans="14:18" x14ac:dyDescent="0.2">
      <c r="N1329" s="184">
        <f t="shared" si="103"/>
        <v>9</v>
      </c>
      <c r="O1329" s="185">
        <f t="shared" si="102"/>
        <v>4996</v>
      </c>
      <c r="P1329" s="186">
        <f t="shared" si="118"/>
        <v>44966</v>
      </c>
      <c r="Q1329" s="186">
        <f t="shared" si="118"/>
        <v>44968</v>
      </c>
      <c r="R1329" s="2"/>
    </row>
    <row r="1330" spans="14:18" x14ac:dyDescent="0.2">
      <c r="N1330" s="184">
        <f t="shared" si="103"/>
        <v>10</v>
      </c>
      <c r="O1330" s="185">
        <f t="shared" si="102"/>
        <v>4497</v>
      </c>
      <c r="P1330" s="186">
        <f t="shared" si="118"/>
        <v>44967</v>
      </c>
      <c r="Q1330" s="186">
        <f t="shared" si="118"/>
        <v>44969</v>
      </c>
      <c r="R1330" s="2"/>
    </row>
    <row r="1331" spans="14:18" x14ac:dyDescent="0.2">
      <c r="N1331" s="184">
        <f t="shared" si="103"/>
        <v>11</v>
      </c>
      <c r="O1331" s="185">
        <f t="shared" si="102"/>
        <v>4088</v>
      </c>
      <c r="P1331" s="186">
        <f t="shared" si="118"/>
        <v>44968</v>
      </c>
      <c r="Q1331" s="186">
        <f t="shared" si="118"/>
        <v>44970</v>
      </c>
      <c r="R1331" s="2"/>
    </row>
    <row r="1332" spans="14:18" x14ac:dyDescent="0.2">
      <c r="N1332" s="184">
        <f t="shared" si="103"/>
        <v>12</v>
      </c>
      <c r="O1332" s="185">
        <f t="shared" si="102"/>
        <v>3747</v>
      </c>
      <c r="P1332" s="186">
        <f t="shared" si="118"/>
        <v>44969</v>
      </c>
      <c r="Q1332" s="186">
        <f t="shared" si="118"/>
        <v>44971</v>
      </c>
      <c r="R1332" s="2"/>
    </row>
    <row r="1333" spans="14:18" x14ac:dyDescent="0.2">
      <c r="N1333" s="184">
        <f t="shared" si="103"/>
        <v>13</v>
      </c>
      <c r="O1333" s="185">
        <f t="shared" si="102"/>
        <v>3459</v>
      </c>
      <c r="P1333" s="186">
        <f t="shared" si="118"/>
        <v>44970</v>
      </c>
      <c r="Q1333" s="186">
        <f t="shared" si="118"/>
        <v>44972</v>
      </c>
      <c r="R1333" s="2"/>
    </row>
    <row r="1334" spans="14:18" x14ac:dyDescent="0.2">
      <c r="N1334" s="184">
        <f t="shared" si="103"/>
        <v>14</v>
      </c>
      <c r="O1334" s="185">
        <f t="shared" si="102"/>
        <v>3212</v>
      </c>
      <c r="P1334" s="186">
        <f t="shared" si="118"/>
        <v>44971</v>
      </c>
      <c r="Q1334" s="186">
        <f t="shared" si="118"/>
        <v>44973</v>
      </c>
      <c r="R1334" s="2"/>
    </row>
    <row r="1335" spans="14:18" x14ac:dyDescent="0.2">
      <c r="N1335" s="184">
        <f t="shared" si="103"/>
        <v>15</v>
      </c>
      <c r="O1335" s="185">
        <f t="shared" si="102"/>
        <v>2998</v>
      </c>
      <c r="P1335" s="186">
        <f t="shared" si="118"/>
        <v>44972</v>
      </c>
      <c r="Q1335" s="186">
        <f t="shared" si="118"/>
        <v>44974</v>
      </c>
      <c r="R1335" s="2"/>
    </row>
    <row r="1336" spans="14:18" x14ac:dyDescent="0.2">
      <c r="N1336" s="184">
        <f t="shared" si="103"/>
        <v>16</v>
      </c>
      <c r="O1336" s="185">
        <f t="shared" si="102"/>
        <v>2811</v>
      </c>
      <c r="P1336" s="186">
        <f t="shared" si="118"/>
        <v>44973</v>
      </c>
      <c r="Q1336" s="186">
        <f t="shared" si="118"/>
        <v>44975</v>
      </c>
      <c r="R1336" s="2"/>
    </row>
    <row r="1337" spans="14:18" x14ac:dyDescent="0.2">
      <c r="N1337" s="184">
        <f t="shared" si="103"/>
        <v>17</v>
      </c>
      <c r="O1337" s="185">
        <f t="shared" si="102"/>
        <v>2646</v>
      </c>
      <c r="P1337" s="186">
        <f t="shared" si="118"/>
        <v>44974</v>
      </c>
      <c r="Q1337" s="186">
        <f t="shared" si="118"/>
        <v>44976</v>
      </c>
      <c r="R1337" s="2"/>
    </row>
    <row r="1338" spans="14:18" x14ac:dyDescent="0.2">
      <c r="N1338" s="184">
        <f t="shared" si="103"/>
        <v>18</v>
      </c>
      <c r="O1338" s="185">
        <f t="shared" si="102"/>
        <v>2499</v>
      </c>
      <c r="P1338" s="186">
        <f t="shared" si="118"/>
        <v>44975</v>
      </c>
      <c r="Q1338" s="186">
        <f t="shared" si="118"/>
        <v>44977</v>
      </c>
      <c r="R1338" s="2"/>
    </row>
    <row r="1339" spans="14:18" x14ac:dyDescent="0.2">
      <c r="N1339" s="184">
        <f t="shared" si="103"/>
        <v>19</v>
      </c>
      <c r="O1339" s="185">
        <f t="shared" si="102"/>
        <v>2367</v>
      </c>
      <c r="P1339" s="186">
        <f t="shared" si="118"/>
        <v>44976</v>
      </c>
      <c r="Q1339" s="186">
        <f t="shared" si="118"/>
        <v>44978</v>
      </c>
      <c r="R1339" s="2"/>
    </row>
    <row r="1340" spans="14:18" x14ac:dyDescent="0.2">
      <c r="N1340" s="184">
        <f t="shared" si="103"/>
        <v>20</v>
      </c>
      <c r="O1340" s="185">
        <f t="shared" si="102"/>
        <v>2249</v>
      </c>
      <c r="P1340" s="186">
        <f t="shared" ref="P1340:Q1355" si="119">P1339+1</f>
        <v>44977</v>
      </c>
      <c r="Q1340" s="186">
        <f t="shared" si="119"/>
        <v>44979</v>
      </c>
      <c r="R1340" s="2"/>
    </row>
    <row r="1341" spans="14:18" x14ac:dyDescent="0.2">
      <c r="N1341" s="184">
        <f t="shared" si="103"/>
        <v>21</v>
      </c>
      <c r="O1341" s="185">
        <f t="shared" si="102"/>
        <v>2142</v>
      </c>
      <c r="P1341" s="186">
        <f t="shared" si="119"/>
        <v>44978</v>
      </c>
      <c r="Q1341" s="186">
        <f t="shared" si="119"/>
        <v>44980</v>
      </c>
      <c r="R1341" s="2"/>
    </row>
    <row r="1342" spans="14:18" x14ac:dyDescent="0.2">
      <c r="N1342" s="184">
        <f t="shared" si="103"/>
        <v>22</v>
      </c>
      <c r="O1342" s="185">
        <f t="shared" si="102"/>
        <v>2045</v>
      </c>
      <c r="P1342" s="186">
        <f t="shared" si="119"/>
        <v>44979</v>
      </c>
      <c r="Q1342" s="186">
        <f t="shared" si="119"/>
        <v>44981</v>
      </c>
      <c r="R1342" s="2"/>
    </row>
    <row r="1343" spans="14:18" x14ac:dyDescent="0.2">
      <c r="N1343" s="184">
        <f t="shared" si="103"/>
        <v>23</v>
      </c>
      <c r="O1343" s="185">
        <f t="shared" si="102"/>
        <v>1956</v>
      </c>
      <c r="P1343" s="186">
        <f t="shared" si="119"/>
        <v>44980</v>
      </c>
      <c r="Q1343" s="186">
        <f t="shared" si="119"/>
        <v>44982</v>
      </c>
      <c r="R1343" s="2"/>
    </row>
    <row r="1344" spans="14:18" x14ac:dyDescent="0.2">
      <c r="N1344" s="184">
        <f t="shared" si="103"/>
        <v>24</v>
      </c>
      <c r="O1344" s="185">
        <f t="shared" si="102"/>
        <v>1874</v>
      </c>
      <c r="P1344" s="186">
        <f t="shared" si="119"/>
        <v>44981</v>
      </c>
      <c r="Q1344" s="186">
        <f t="shared" si="119"/>
        <v>44983</v>
      </c>
      <c r="R1344" s="2"/>
    </row>
    <row r="1345" spans="14:18" x14ac:dyDescent="0.2">
      <c r="N1345" s="184">
        <f t="shared" si="103"/>
        <v>25</v>
      </c>
      <c r="O1345" s="185">
        <f t="shared" si="102"/>
        <v>1799</v>
      </c>
      <c r="P1345" s="186">
        <f t="shared" si="119"/>
        <v>44982</v>
      </c>
      <c r="Q1345" s="186">
        <f t="shared" si="119"/>
        <v>44984</v>
      </c>
      <c r="R1345" s="2"/>
    </row>
    <row r="1346" spans="14:18" x14ac:dyDescent="0.2">
      <c r="N1346" s="184">
        <f t="shared" si="103"/>
        <v>26</v>
      </c>
      <c r="O1346" s="185">
        <f t="shared" si="102"/>
        <v>1730</v>
      </c>
      <c r="P1346" s="186">
        <f t="shared" si="119"/>
        <v>44983</v>
      </c>
      <c r="Q1346" s="186">
        <f t="shared" si="119"/>
        <v>44985</v>
      </c>
      <c r="R1346" s="2"/>
    </row>
    <row r="1347" spans="14:18" x14ac:dyDescent="0.2">
      <c r="N1347" s="184">
        <f t="shared" si="103"/>
        <v>27</v>
      </c>
      <c r="O1347" s="185">
        <f t="shared" si="102"/>
        <v>1666</v>
      </c>
      <c r="P1347" s="186">
        <f t="shared" si="119"/>
        <v>44984</v>
      </c>
      <c r="Q1347" s="186">
        <f t="shared" si="119"/>
        <v>44986</v>
      </c>
      <c r="R1347" s="2"/>
    </row>
    <row r="1348" spans="14:18" x14ac:dyDescent="0.2">
      <c r="N1348" s="184">
        <f t="shared" si="103"/>
        <v>28</v>
      </c>
      <c r="O1348" s="185">
        <f t="shared" si="102"/>
        <v>1607</v>
      </c>
      <c r="P1348" s="186">
        <f t="shared" si="119"/>
        <v>44985</v>
      </c>
      <c r="Q1348" s="186">
        <f t="shared" si="119"/>
        <v>44987</v>
      </c>
      <c r="R1348" s="2"/>
    </row>
    <row r="1349" spans="14:18" x14ac:dyDescent="0.2">
      <c r="N1349" s="184">
        <f t="shared" si="103"/>
        <v>1</v>
      </c>
      <c r="O1349" s="185">
        <f t="shared" si="102"/>
        <v>44986</v>
      </c>
      <c r="P1349" s="186">
        <f t="shared" si="119"/>
        <v>44986</v>
      </c>
      <c r="Q1349" s="186">
        <f t="shared" si="119"/>
        <v>44988</v>
      </c>
      <c r="R1349" s="2"/>
    </row>
    <row r="1350" spans="14:18" x14ac:dyDescent="0.2">
      <c r="N1350" s="184">
        <f t="shared" si="103"/>
        <v>2</v>
      </c>
      <c r="O1350" s="185">
        <f t="shared" si="102"/>
        <v>22494</v>
      </c>
      <c r="P1350" s="186">
        <f t="shared" si="119"/>
        <v>44987</v>
      </c>
      <c r="Q1350" s="186">
        <f t="shared" si="119"/>
        <v>44989</v>
      </c>
      <c r="R1350" s="2"/>
    </row>
    <row r="1351" spans="14:18" x14ac:dyDescent="0.2">
      <c r="N1351" s="184">
        <f t="shared" si="103"/>
        <v>3</v>
      </c>
      <c r="O1351" s="185">
        <f t="shared" si="102"/>
        <v>14996</v>
      </c>
      <c r="P1351" s="186">
        <f t="shared" si="119"/>
        <v>44988</v>
      </c>
      <c r="Q1351" s="186">
        <f t="shared" si="119"/>
        <v>44990</v>
      </c>
      <c r="R1351" s="2"/>
    </row>
    <row r="1352" spans="14:18" x14ac:dyDescent="0.2">
      <c r="N1352" s="184">
        <f t="shared" si="103"/>
        <v>4</v>
      </c>
      <c r="O1352" s="185">
        <f t="shared" si="102"/>
        <v>11247</v>
      </c>
      <c r="P1352" s="186">
        <f t="shared" si="119"/>
        <v>44989</v>
      </c>
      <c r="Q1352" s="186">
        <f t="shared" si="119"/>
        <v>44991</v>
      </c>
      <c r="R1352" s="2"/>
    </row>
    <row r="1353" spans="14:18" x14ac:dyDescent="0.2">
      <c r="N1353" s="184">
        <f t="shared" si="103"/>
        <v>5</v>
      </c>
      <c r="O1353" s="185">
        <f t="shared" ref="O1353:O1416" si="120">ROUND(P1353/N1353,0)</f>
        <v>8998</v>
      </c>
      <c r="P1353" s="186">
        <f t="shared" si="119"/>
        <v>44990</v>
      </c>
      <c r="Q1353" s="186">
        <f t="shared" si="119"/>
        <v>44992</v>
      </c>
      <c r="R1353" s="2"/>
    </row>
    <row r="1354" spans="14:18" x14ac:dyDescent="0.2">
      <c r="N1354" s="184">
        <f t="shared" ref="N1354:N1417" si="121">DAY(P1354)</f>
        <v>6</v>
      </c>
      <c r="O1354" s="185">
        <f t="shared" si="120"/>
        <v>7499</v>
      </c>
      <c r="P1354" s="186">
        <f t="shared" si="119"/>
        <v>44991</v>
      </c>
      <c r="Q1354" s="186">
        <f t="shared" si="119"/>
        <v>44993</v>
      </c>
      <c r="R1354" s="2"/>
    </row>
    <row r="1355" spans="14:18" x14ac:dyDescent="0.2">
      <c r="N1355" s="184">
        <f t="shared" si="121"/>
        <v>7</v>
      </c>
      <c r="O1355" s="185">
        <f t="shared" si="120"/>
        <v>6427</v>
      </c>
      <c r="P1355" s="186">
        <f t="shared" si="119"/>
        <v>44992</v>
      </c>
      <c r="Q1355" s="186">
        <f t="shared" si="119"/>
        <v>44994</v>
      </c>
      <c r="R1355" s="2"/>
    </row>
    <row r="1356" spans="14:18" x14ac:dyDescent="0.2">
      <c r="N1356" s="184">
        <f t="shared" si="121"/>
        <v>8</v>
      </c>
      <c r="O1356" s="185">
        <f t="shared" si="120"/>
        <v>5624</v>
      </c>
      <c r="P1356" s="186">
        <f t="shared" ref="P1356:Q1371" si="122">P1355+1</f>
        <v>44993</v>
      </c>
      <c r="Q1356" s="186">
        <f t="shared" si="122"/>
        <v>44995</v>
      </c>
      <c r="R1356" s="2"/>
    </row>
    <row r="1357" spans="14:18" x14ac:dyDescent="0.2">
      <c r="N1357" s="184">
        <f t="shared" si="121"/>
        <v>9</v>
      </c>
      <c r="O1357" s="185">
        <f t="shared" si="120"/>
        <v>4999</v>
      </c>
      <c r="P1357" s="186">
        <f t="shared" si="122"/>
        <v>44994</v>
      </c>
      <c r="Q1357" s="186">
        <f t="shared" si="122"/>
        <v>44996</v>
      </c>
      <c r="R1357" s="2"/>
    </row>
    <row r="1358" spans="14:18" x14ac:dyDescent="0.2">
      <c r="N1358" s="184">
        <f t="shared" si="121"/>
        <v>10</v>
      </c>
      <c r="O1358" s="185">
        <f t="shared" si="120"/>
        <v>4500</v>
      </c>
      <c r="P1358" s="186">
        <f t="shared" si="122"/>
        <v>44995</v>
      </c>
      <c r="Q1358" s="186">
        <f t="shared" si="122"/>
        <v>44997</v>
      </c>
      <c r="R1358" s="2"/>
    </row>
    <row r="1359" spans="14:18" x14ac:dyDescent="0.2">
      <c r="N1359" s="184">
        <f t="shared" si="121"/>
        <v>11</v>
      </c>
      <c r="O1359" s="185">
        <f t="shared" si="120"/>
        <v>4091</v>
      </c>
      <c r="P1359" s="186">
        <f t="shared" si="122"/>
        <v>44996</v>
      </c>
      <c r="Q1359" s="186">
        <f t="shared" si="122"/>
        <v>44998</v>
      </c>
      <c r="R1359" s="2"/>
    </row>
    <row r="1360" spans="14:18" x14ac:dyDescent="0.2">
      <c r="N1360" s="184">
        <f t="shared" si="121"/>
        <v>12</v>
      </c>
      <c r="O1360" s="185">
        <f t="shared" si="120"/>
        <v>3750</v>
      </c>
      <c r="P1360" s="186">
        <f t="shared" si="122"/>
        <v>44997</v>
      </c>
      <c r="Q1360" s="186">
        <f t="shared" si="122"/>
        <v>44999</v>
      </c>
      <c r="R1360" s="2"/>
    </row>
    <row r="1361" spans="14:18" x14ac:dyDescent="0.2">
      <c r="N1361" s="184">
        <f t="shared" si="121"/>
        <v>13</v>
      </c>
      <c r="O1361" s="185">
        <f t="shared" si="120"/>
        <v>3461</v>
      </c>
      <c r="P1361" s="186">
        <f t="shared" si="122"/>
        <v>44998</v>
      </c>
      <c r="Q1361" s="186">
        <f t="shared" si="122"/>
        <v>45000</v>
      </c>
      <c r="R1361" s="2"/>
    </row>
    <row r="1362" spans="14:18" x14ac:dyDescent="0.2">
      <c r="N1362" s="184">
        <f t="shared" si="121"/>
        <v>14</v>
      </c>
      <c r="O1362" s="185">
        <f t="shared" si="120"/>
        <v>3214</v>
      </c>
      <c r="P1362" s="186">
        <f t="shared" si="122"/>
        <v>44999</v>
      </c>
      <c r="Q1362" s="186">
        <f t="shared" si="122"/>
        <v>45001</v>
      </c>
      <c r="R1362" s="2"/>
    </row>
    <row r="1363" spans="14:18" x14ac:dyDescent="0.2">
      <c r="N1363" s="184">
        <f t="shared" si="121"/>
        <v>15</v>
      </c>
      <c r="O1363" s="185">
        <f t="shared" si="120"/>
        <v>3000</v>
      </c>
      <c r="P1363" s="186">
        <f t="shared" si="122"/>
        <v>45000</v>
      </c>
      <c r="Q1363" s="186">
        <f t="shared" si="122"/>
        <v>45002</v>
      </c>
      <c r="R1363" s="2"/>
    </row>
    <row r="1364" spans="14:18" x14ac:dyDescent="0.2">
      <c r="N1364" s="184">
        <f t="shared" si="121"/>
        <v>16</v>
      </c>
      <c r="O1364" s="185">
        <f t="shared" si="120"/>
        <v>2813</v>
      </c>
      <c r="P1364" s="186">
        <f t="shared" si="122"/>
        <v>45001</v>
      </c>
      <c r="Q1364" s="186">
        <f t="shared" si="122"/>
        <v>45003</v>
      </c>
      <c r="R1364" s="2"/>
    </row>
    <row r="1365" spans="14:18" x14ac:dyDescent="0.2">
      <c r="N1365" s="184">
        <f t="shared" si="121"/>
        <v>17</v>
      </c>
      <c r="O1365" s="185">
        <f t="shared" si="120"/>
        <v>2647</v>
      </c>
      <c r="P1365" s="186">
        <f t="shared" si="122"/>
        <v>45002</v>
      </c>
      <c r="Q1365" s="186">
        <f t="shared" si="122"/>
        <v>45004</v>
      </c>
      <c r="R1365" s="2"/>
    </row>
    <row r="1366" spans="14:18" x14ac:dyDescent="0.2">
      <c r="N1366" s="184">
        <f t="shared" si="121"/>
        <v>18</v>
      </c>
      <c r="O1366" s="185">
        <f t="shared" si="120"/>
        <v>2500</v>
      </c>
      <c r="P1366" s="186">
        <f t="shared" si="122"/>
        <v>45003</v>
      </c>
      <c r="Q1366" s="186">
        <f t="shared" si="122"/>
        <v>45005</v>
      </c>
      <c r="R1366" s="2"/>
    </row>
    <row r="1367" spans="14:18" x14ac:dyDescent="0.2">
      <c r="N1367" s="184">
        <f t="shared" si="121"/>
        <v>19</v>
      </c>
      <c r="O1367" s="185">
        <f t="shared" si="120"/>
        <v>2369</v>
      </c>
      <c r="P1367" s="186">
        <f t="shared" si="122"/>
        <v>45004</v>
      </c>
      <c r="Q1367" s="186">
        <f t="shared" si="122"/>
        <v>45006</v>
      </c>
      <c r="R1367" s="2"/>
    </row>
    <row r="1368" spans="14:18" x14ac:dyDescent="0.2">
      <c r="N1368" s="184">
        <f t="shared" si="121"/>
        <v>20</v>
      </c>
      <c r="O1368" s="185">
        <f t="shared" si="120"/>
        <v>2250</v>
      </c>
      <c r="P1368" s="186">
        <f t="shared" si="122"/>
        <v>45005</v>
      </c>
      <c r="Q1368" s="186">
        <f t="shared" si="122"/>
        <v>45007</v>
      </c>
      <c r="R1368" s="2"/>
    </row>
    <row r="1369" spans="14:18" x14ac:dyDescent="0.2">
      <c r="N1369" s="184">
        <f t="shared" si="121"/>
        <v>21</v>
      </c>
      <c r="O1369" s="185">
        <f t="shared" si="120"/>
        <v>2143</v>
      </c>
      <c r="P1369" s="186">
        <f t="shared" si="122"/>
        <v>45006</v>
      </c>
      <c r="Q1369" s="186">
        <f t="shared" si="122"/>
        <v>45008</v>
      </c>
      <c r="R1369" s="2"/>
    </row>
    <row r="1370" spans="14:18" x14ac:dyDescent="0.2">
      <c r="N1370" s="184">
        <f t="shared" si="121"/>
        <v>22</v>
      </c>
      <c r="O1370" s="185">
        <f t="shared" si="120"/>
        <v>2046</v>
      </c>
      <c r="P1370" s="186">
        <f t="shared" si="122"/>
        <v>45007</v>
      </c>
      <c r="Q1370" s="186">
        <f t="shared" si="122"/>
        <v>45009</v>
      </c>
      <c r="R1370" s="2"/>
    </row>
    <row r="1371" spans="14:18" x14ac:dyDescent="0.2">
      <c r="N1371" s="184">
        <f t="shared" si="121"/>
        <v>23</v>
      </c>
      <c r="O1371" s="185">
        <f t="shared" si="120"/>
        <v>1957</v>
      </c>
      <c r="P1371" s="186">
        <f t="shared" si="122"/>
        <v>45008</v>
      </c>
      <c r="Q1371" s="186">
        <f t="shared" si="122"/>
        <v>45010</v>
      </c>
      <c r="R1371" s="2"/>
    </row>
    <row r="1372" spans="14:18" x14ac:dyDescent="0.2">
      <c r="N1372" s="184">
        <f t="shared" si="121"/>
        <v>24</v>
      </c>
      <c r="O1372" s="185">
        <f t="shared" si="120"/>
        <v>1875</v>
      </c>
      <c r="P1372" s="186">
        <f t="shared" ref="P1372:Q1387" si="123">P1371+1</f>
        <v>45009</v>
      </c>
      <c r="Q1372" s="186">
        <f t="shared" si="123"/>
        <v>45011</v>
      </c>
      <c r="R1372" s="2"/>
    </row>
    <row r="1373" spans="14:18" x14ac:dyDescent="0.2">
      <c r="N1373" s="184">
        <f t="shared" si="121"/>
        <v>25</v>
      </c>
      <c r="O1373" s="185">
        <f t="shared" si="120"/>
        <v>1800</v>
      </c>
      <c r="P1373" s="186">
        <f t="shared" si="123"/>
        <v>45010</v>
      </c>
      <c r="Q1373" s="186">
        <f t="shared" si="123"/>
        <v>45012</v>
      </c>
      <c r="R1373" s="2"/>
    </row>
    <row r="1374" spans="14:18" x14ac:dyDescent="0.2">
      <c r="N1374" s="184">
        <f t="shared" si="121"/>
        <v>26</v>
      </c>
      <c r="O1374" s="185">
        <f t="shared" si="120"/>
        <v>1731</v>
      </c>
      <c r="P1374" s="186">
        <f t="shared" si="123"/>
        <v>45011</v>
      </c>
      <c r="Q1374" s="186">
        <f t="shared" si="123"/>
        <v>45013</v>
      </c>
      <c r="R1374" s="2"/>
    </row>
    <row r="1375" spans="14:18" x14ac:dyDescent="0.2">
      <c r="N1375" s="184">
        <f t="shared" si="121"/>
        <v>27</v>
      </c>
      <c r="O1375" s="185">
        <f t="shared" si="120"/>
        <v>1667</v>
      </c>
      <c r="P1375" s="186">
        <f t="shared" si="123"/>
        <v>45012</v>
      </c>
      <c r="Q1375" s="186">
        <f t="shared" si="123"/>
        <v>45014</v>
      </c>
      <c r="R1375" s="2"/>
    </row>
    <row r="1376" spans="14:18" x14ac:dyDescent="0.2">
      <c r="N1376" s="184">
        <f t="shared" si="121"/>
        <v>28</v>
      </c>
      <c r="O1376" s="185">
        <f t="shared" si="120"/>
        <v>1608</v>
      </c>
      <c r="P1376" s="186">
        <f t="shared" si="123"/>
        <v>45013</v>
      </c>
      <c r="Q1376" s="186">
        <f t="shared" si="123"/>
        <v>45015</v>
      </c>
      <c r="R1376" s="2"/>
    </row>
    <row r="1377" spans="14:18" x14ac:dyDescent="0.2">
      <c r="N1377" s="184">
        <f t="shared" si="121"/>
        <v>29</v>
      </c>
      <c r="O1377" s="185">
        <f t="shared" si="120"/>
        <v>1552</v>
      </c>
      <c r="P1377" s="186">
        <f t="shared" si="123"/>
        <v>45014</v>
      </c>
      <c r="Q1377" s="186">
        <f t="shared" si="123"/>
        <v>45016</v>
      </c>
      <c r="R1377" s="2"/>
    </row>
    <row r="1378" spans="14:18" x14ac:dyDescent="0.2">
      <c r="N1378" s="184">
        <f t="shared" si="121"/>
        <v>30</v>
      </c>
      <c r="O1378" s="185">
        <f t="shared" si="120"/>
        <v>1501</v>
      </c>
      <c r="P1378" s="186">
        <f t="shared" si="123"/>
        <v>45015</v>
      </c>
      <c r="Q1378" s="186">
        <f t="shared" si="123"/>
        <v>45017</v>
      </c>
      <c r="R1378" s="2"/>
    </row>
    <row r="1379" spans="14:18" x14ac:dyDescent="0.2">
      <c r="N1379" s="184">
        <f t="shared" si="121"/>
        <v>31</v>
      </c>
      <c r="O1379" s="185">
        <f t="shared" si="120"/>
        <v>1452</v>
      </c>
      <c r="P1379" s="186">
        <f t="shared" si="123"/>
        <v>45016</v>
      </c>
      <c r="Q1379" s="186">
        <f t="shared" si="123"/>
        <v>45018</v>
      </c>
      <c r="R1379" s="2"/>
    </row>
    <row r="1380" spans="14:18" x14ac:dyDescent="0.2">
      <c r="N1380" s="184">
        <f t="shared" si="121"/>
        <v>1</v>
      </c>
      <c r="O1380" s="185">
        <f t="shared" si="120"/>
        <v>45017</v>
      </c>
      <c r="P1380" s="186">
        <f t="shared" si="123"/>
        <v>45017</v>
      </c>
      <c r="Q1380" s="186">
        <f t="shared" si="123"/>
        <v>45019</v>
      </c>
      <c r="R1380" s="2"/>
    </row>
    <row r="1381" spans="14:18" x14ac:dyDescent="0.2">
      <c r="N1381" s="184">
        <f t="shared" si="121"/>
        <v>2</v>
      </c>
      <c r="O1381" s="185">
        <f t="shared" si="120"/>
        <v>22509</v>
      </c>
      <c r="P1381" s="186">
        <f t="shared" si="123"/>
        <v>45018</v>
      </c>
      <c r="Q1381" s="186">
        <f t="shared" si="123"/>
        <v>45020</v>
      </c>
      <c r="R1381" s="2"/>
    </row>
    <row r="1382" spans="14:18" x14ac:dyDescent="0.2">
      <c r="N1382" s="184">
        <f t="shared" si="121"/>
        <v>3</v>
      </c>
      <c r="O1382" s="185">
        <f t="shared" si="120"/>
        <v>15006</v>
      </c>
      <c r="P1382" s="186">
        <f t="shared" si="123"/>
        <v>45019</v>
      </c>
      <c r="Q1382" s="186">
        <f t="shared" si="123"/>
        <v>45021</v>
      </c>
      <c r="R1382" s="2"/>
    </row>
    <row r="1383" spans="14:18" x14ac:dyDescent="0.2">
      <c r="N1383" s="184">
        <f t="shared" si="121"/>
        <v>4</v>
      </c>
      <c r="O1383" s="185">
        <f t="shared" si="120"/>
        <v>11255</v>
      </c>
      <c r="P1383" s="186">
        <f t="shared" si="123"/>
        <v>45020</v>
      </c>
      <c r="Q1383" s="186">
        <f t="shared" si="123"/>
        <v>45022</v>
      </c>
      <c r="R1383" s="2"/>
    </row>
    <row r="1384" spans="14:18" x14ac:dyDescent="0.2">
      <c r="N1384" s="184">
        <f t="shared" si="121"/>
        <v>5</v>
      </c>
      <c r="O1384" s="185">
        <f t="shared" si="120"/>
        <v>9004</v>
      </c>
      <c r="P1384" s="186">
        <f t="shared" si="123"/>
        <v>45021</v>
      </c>
      <c r="Q1384" s="186">
        <f t="shared" si="123"/>
        <v>45023</v>
      </c>
      <c r="R1384" s="2"/>
    </row>
    <row r="1385" spans="14:18" x14ac:dyDescent="0.2">
      <c r="N1385" s="184">
        <f t="shared" si="121"/>
        <v>6</v>
      </c>
      <c r="O1385" s="185">
        <f t="shared" si="120"/>
        <v>7504</v>
      </c>
      <c r="P1385" s="186">
        <f t="shared" si="123"/>
        <v>45022</v>
      </c>
      <c r="Q1385" s="186">
        <f t="shared" si="123"/>
        <v>45024</v>
      </c>
      <c r="R1385" s="2"/>
    </row>
    <row r="1386" spans="14:18" x14ac:dyDescent="0.2">
      <c r="N1386" s="184">
        <f t="shared" si="121"/>
        <v>7</v>
      </c>
      <c r="O1386" s="185">
        <f t="shared" si="120"/>
        <v>6432</v>
      </c>
      <c r="P1386" s="186">
        <f t="shared" si="123"/>
        <v>45023</v>
      </c>
      <c r="Q1386" s="186">
        <f t="shared" si="123"/>
        <v>45025</v>
      </c>
      <c r="R1386" s="2"/>
    </row>
    <row r="1387" spans="14:18" x14ac:dyDescent="0.2">
      <c r="N1387" s="184">
        <f t="shared" si="121"/>
        <v>8</v>
      </c>
      <c r="O1387" s="185">
        <f t="shared" si="120"/>
        <v>5628</v>
      </c>
      <c r="P1387" s="186">
        <f t="shared" si="123"/>
        <v>45024</v>
      </c>
      <c r="Q1387" s="186">
        <f t="shared" si="123"/>
        <v>45026</v>
      </c>
      <c r="R1387" s="2"/>
    </row>
    <row r="1388" spans="14:18" x14ac:dyDescent="0.2">
      <c r="N1388" s="184">
        <f t="shared" si="121"/>
        <v>9</v>
      </c>
      <c r="O1388" s="185">
        <f t="shared" si="120"/>
        <v>5003</v>
      </c>
      <c r="P1388" s="186">
        <f t="shared" ref="P1388:Q1403" si="124">P1387+1</f>
        <v>45025</v>
      </c>
      <c r="Q1388" s="186">
        <f t="shared" si="124"/>
        <v>45027</v>
      </c>
      <c r="R1388" s="2"/>
    </row>
    <row r="1389" spans="14:18" x14ac:dyDescent="0.2">
      <c r="N1389" s="184">
        <f t="shared" si="121"/>
        <v>10</v>
      </c>
      <c r="O1389" s="185">
        <f t="shared" si="120"/>
        <v>4503</v>
      </c>
      <c r="P1389" s="186">
        <f t="shared" si="124"/>
        <v>45026</v>
      </c>
      <c r="Q1389" s="186">
        <f t="shared" si="124"/>
        <v>45028</v>
      </c>
      <c r="R1389" s="2"/>
    </row>
    <row r="1390" spans="14:18" x14ac:dyDescent="0.2">
      <c r="N1390" s="184">
        <f t="shared" si="121"/>
        <v>11</v>
      </c>
      <c r="O1390" s="185">
        <f t="shared" si="120"/>
        <v>4093</v>
      </c>
      <c r="P1390" s="186">
        <f t="shared" si="124"/>
        <v>45027</v>
      </c>
      <c r="Q1390" s="186">
        <f t="shared" si="124"/>
        <v>45029</v>
      </c>
      <c r="R1390" s="2"/>
    </row>
    <row r="1391" spans="14:18" x14ac:dyDescent="0.2">
      <c r="N1391" s="184">
        <f t="shared" si="121"/>
        <v>12</v>
      </c>
      <c r="O1391" s="185">
        <f t="shared" si="120"/>
        <v>3752</v>
      </c>
      <c r="P1391" s="186">
        <f t="shared" si="124"/>
        <v>45028</v>
      </c>
      <c r="Q1391" s="186">
        <f t="shared" si="124"/>
        <v>45030</v>
      </c>
      <c r="R1391" s="2"/>
    </row>
    <row r="1392" spans="14:18" x14ac:dyDescent="0.2">
      <c r="N1392" s="184">
        <f t="shared" si="121"/>
        <v>13</v>
      </c>
      <c r="O1392" s="185">
        <f t="shared" si="120"/>
        <v>3464</v>
      </c>
      <c r="P1392" s="186">
        <f t="shared" si="124"/>
        <v>45029</v>
      </c>
      <c r="Q1392" s="186">
        <f t="shared" si="124"/>
        <v>45031</v>
      </c>
      <c r="R1392" s="2"/>
    </row>
    <row r="1393" spans="14:18" x14ac:dyDescent="0.2">
      <c r="N1393" s="184">
        <f t="shared" si="121"/>
        <v>14</v>
      </c>
      <c r="O1393" s="185">
        <f t="shared" si="120"/>
        <v>3216</v>
      </c>
      <c r="P1393" s="186">
        <f t="shared" si="124"/>
        <v>45030</v>
      </c>
      <c r="Q1393" s="186">
        <f t="shared" si="124"/>
        <v>45032</v>
      </c>
      <c r="R1393" s="2"/>
    </row>
    <row r="1394" spans="14:18" x14ac:dyDescent="0.2">
      <c r="N1394" s="184">
        <f t="shared" si="121"/>
        <v>15</v>
      </c>
      <c r="O1394" s="185">
        <f t="shared" si="120"/>
        <v>3002</v>
      </c>
      <c r="P1394" s="186">
        <f t="shared" si="124"/>
        <v>45031</v>
      </c>
      <c r="Q1394" s="186">
        <f t="shared" si="124"/>
        <v>45033</v>
      </c>
      <c r="R1394" s="2"/>
    </row>
    <row r="1395" spans="14:18" x14ac:dyDescent="0.2">
      <c r="N1395" s="184">
        <f t="shared" si="121"/>
        <v>16</v>
      </c>
      <c r="O1395" s="185">
        <f t="shared" si="120"/>
        <v>2815</v>
      </c>
      <c r="P1395" s="186">
        <f t="shared" si="124"/>
        <v>45032</v>
      </c>
      <c r="Q1395" s="186">
        <f t="shared" si="124"/>
        <v>45034</v>
      </c>
      <c r="R1395" s="2"/>
    </row>
    <row r="1396" spans="14:18" x14ac:dyDescent="0.2">
      <c r="N1396" s="184">
        <f t="shared" si="121"/>
        <v>17</v>
      </c>
      <c r="O1396" s="185">
        <f t="shared" si="120"/>
        <v>2649</v>
      </c>
      <c r="P1396" s="186">
        <f t="shared" si="124"/>
        <v>45033</v>
      </c>
      <c r="Q1396" s="186">
        <f t="shared" si="124"/>
        <v>45035</v>
      </c>
      <c r="R1396" s="2"/>
    </row>
    <row r="1397" spans="14:18" x14ac:dyDescent="0.2">
      <c r="N1397" s="184">
        <f t="shared" si="121"/>
        <v>18</v>
      </c>
      <c r="O1397" s="185">
        <f t="shared" si="120"/>
        <v>2502</v>
      </c>
      <c r="P1397" s="186">
        <f t="shared" si="124"/>
        <v>45034</v>
      </c>
      <c r="Q1397" s="186">
        <f t="shared" si="124"/>
        <v>45036</v>
      </c>
      <c r="R1397" s="2"/>
    </row>
    <row r="1398" spans="14:18" x14ac:dyDescent="0.2">
      <c r="N1398" s="184">
        <f t="shared" si="121"/>
        <v>19</v>
      </c>
      <c r="O1398" s="185">
        <f t="shared" si="120"/>
        <v>2370</v>
      </c>
      <c r="P1398" s="186">
        <f t="shared" si="124"/>
        <v>45035</v>
      </c>
      <c r="Q1398" s="186">
        <f t="shared" si="124"/>
        <v>45037</v>
      </c>
      <c r="R1398" s="2"/>
    </row>
    <row r="1399" spans="14:18" x14ac:dyDescent="0.2">
      <c r="N1399" s="184">
        <f t="shared" si="121"/>
        <v>20</v>
      </c>
      <c r="O1399" s="185">
        <f t="shared" si="120"/>
        <v>2252</v>
      </c>
      <c r="P1399" s="186">
        <f t="shared" si="124"/>
        <v>45036</v>
      </c>
      <c r="Q1399" s="186">
        <f t="shared" si="124"/>
        <v>45038</v>
      </c>
      <c r="R1399" s="2"/>
    </row>
    <row r="1400" spans="14:18" x14ac:dyDescent="0.2">
      <c r="N1400" s="184">
        <f t="shared" si="121"/>
        <v>21</v>
      </c>
      <c r="O1400" s="185">
        <f t="shared" si="120"/>
        <v>2145</v>
      </c>
      <c r="P1400" s="186">
        <f t="shared" si="124"/>
        <v>45037</v>
      </c>
      <c r="Q1400" s="186">
        <f t="shared" si="124"/>
        <v>45039</v>
      </c>
      <c r="R1400" s="2"/>
    </row>
    <row r="1401" spans="14:18" x14ac:dyDescent="0.2">
      <c r="N1401" s="184">
        <f t="shared" si="121"/>
        <v>22</v>
      </c>
      <c r="O1401" s="185">
        <f t="shared" si="120"/>
        <v>2047</v>
      </c>
      <c r="P1401" s="186">
        <f t="shared" si="124"/>
        <v>45038</v>
      </c>
      <c r="Q1401" s="186">
        <f t="shared" si="124"/>
        <v>45040</v>
      </c>
      <c r="R1401" s="2"/>
    </row>
    <row r="1402" spans="14:18" x14ac:dyDescent="0.2">
      <c r="N1402" s="184">
        <f t="shared" si="121"/>
        <v>23</v>
      </c>
      <c r="O1402" s="185">
        <f t="shared" si="120"/>
        <v>1958</v>
      </c>
      <c r="P1402" s="186">
        <f t="shared" si="124"/>
        <v>45039</v>
      </c>
      <c r="Q1402" s="186">
        <f t="shared" si="124"/>
        <v>45041</v>
      </c>
      <c r="R1402" s="2"/>
    </row>
    <row r="1403" spans="14:18" x14ac:dyDescent="0.2">
      <c r="N1403" s="184">
        <f t="shared" si="121"/>
        <v>24</v>
      </c>
      <c r="O1403" s="185">
        <f t="shared" si="120"/>
        <v>1877</v>
      </c>
      <c r="P1403" s="186">
        <f t="shared" si="124"/>
        <v>45040</v>
      </c>
      <c r="Q1403" s="186">
        <f t="shared" si="124"/>
        <v>45042</v>
      </c>
      <c r="R1403" s="2"/>
    </row>
    <row r="1404" spans="14:18" x14ac:dyDescent="0.2">
      <c r="N1404" s="184">
        <f t="shared" si="121"/>
        <v>25</v>
      </c>
      <c r="O1404" s="185">
        <f t="shared" si="120"/>
        <v>1802</v>
      </c>
      <c r="P1404" s="186">
        <f t="shared" ref="P1404:Q1419" si="125">P1403+1</f>
        <v>45041</v>
      </c>
      <c r="Q1404" s="186">
        <f t="shared" si="125"/>
        <v>45043</v>
      </c>
      <c r="R1404" s="2"/>
    </row>
    <row r="1405" spans="14:18" x14ac:dyDescent="0.2">
      <c r="N1405" s="184">
        <f t="shared" si="121"/>
        <v>26</v>
      </c>
      <c r="O1405" s="185">
        <f t="shared" si="120"/>
        <v>1732</v>
      </c>
      <c r="P1405" s="186">
        <f t="shared" si="125"/>
        <v>45042</v>
      </c>
      <c r="Q1405" s="186">
        <f t="shared" si="125"/>
        <v>45044</v>
      </c>
      <c r="R1405" s="2"/>
    </row>
    <row r="1406" spans="14:18" x14ac:dyDescent="0.2">
      <c r="N1406" s="184">
        <f t="shared" si="121"/>
        <v>27</v>
      </c>
      <c r="O1406" s="185">
        <f t="shared" si="120"/>
        <v>1668</v>
      </c>
      <c r="P1406" s="186">
        <f t="shared" si="125"/>
        <v>45043</v>
      </c>
      <c r="Q1406" s="186">
        <f t="shared" si="125"/>
        <v>45045</v>
      </c>
      <c r="R1406" s="2"/>
    </row>
    <row r="1407" spans="14:18" x14ac:dyDescent="0.2">
      <c r="N1407" s="184">
        <f t="shared" si="121"/>
        <v>28</v>
      </c>
      <c r="O1407" s="185">
        <f t="shared" si="120"/>
        <v>1609</v>
      </c>
      <c r="P1407" s="186">
        <f t="shared" si="125"/>
        <v>45044</v>
      </c>
      <c r="Q1407" s="186">
        <f t="shared" si="125"/>
        <v>45046</v>
      </c>
      <c r="R1407" s="2"/>
    </row>
    <row r="1408" spans="14:18" x14ac:dyDescent="0.2">
      <c r="N1408" s="184">
        <f t="shared" si="121"/>
        <v>29</v>
      </c>
      <c r="O1408" s="185">
        <f t="shared" si="120"/>
        <v>1553</v>
      </c>
      <c r="P1408" s="186">
        <f t="shared" si="125"/>
        <v>45045</v>
      </c>
      <c r="Q1408" s="186">
        <f t="shared" si="125"/>
        <v>45047</v>
      </c>
      <c r="R1408" s="2"/>
    </row>
    <row r="1409" spans="14:18" x14ac:dyDescent="0.2">
      <c r="N1409" s="184">
        <f t="shared" si="121"/>
        <v>30</v>
      </c>
      <c r="O1409" s="185">
        <f t="shared" si="120"/>
        <v>1502</v>
      </c>
      <c r="P1409" s="186">
        <f t="shared" si="125"/>
        <v>45046</v>
      </c>
      <c r="Q1409" s="186">
        <f t="shared" si="125"/>
        <v>45048</v>
      </c>
      <c r="R1409" s="2"/>
    </row>
    <row r="1410" spans="14:18" x14ac:dyDescent="0.2">
      <c r="N1410" s="184">
        <f t="shared" si="121"/>
        <v>1</v>
      </c>
      <c r="O1410" s="185">
        <f t="shared" si="120"/>
        <v>45047</v>
      </c>
      <c r="P1410" s="186">
        <f t="shared" si="125"/>
        <v>45047</v>
      </c>
      <c r="Q1410" s="186">
        <f t="shared" si="125"/>
        <v>45049</v>
      </c>
      <c r="R1410" s="2"/>
    </row>
    <row r="1411" spans="14:18" x14ac:dyDescent="0.2">
      <c r="N1411" s="184">
        <f t="shared" si="121"/>
        <v>2</v>
      </c>
      <c r="O1411" s="185">
        <f t="shared" si="120"/>
        <v>22524</v>
      </c>
      <c r="P1411" s="186">
        <f t="shared" si="125"/>
        <v>45048</v>
      </c>
      <c r="Q1411" s="186">
        <f t="shared" si="125"/>
        <v>45050</v>
      </c>
      <c r="R1411" s="2"/>
    </row>
    <row r="1412" spans="14:18" x14ac:dyDescent="0.2">
      <c r="N1412" s="184">
        <f t="shared" si="121"/>
        <v>3</v>
      </c>
      <c r="O1412" s="185">
        <f t="shared" si="120"/>
        <v>15016</v>
      </c>
      <c r="P1412" s="186">
        <f t="shared" si="125"/>
        <v>45049</v>
      </c>
      <c r="Q1412" s="186">
        <f t="shared" si="125"/>
        <v>45051</v>
      </c>
      <c r="R1412" s="2"/>
    </row>
    <row r="1413" spans="14:18" x14ac:dyDescent="0.2">
      <c r="N1413" s="184">
        <f t="shared" si="121"/>
        <v>4</v>
      </c>
      <c r="O1413" s="185">
        <f t="shared" si="120"/>
        <v>11263</v>
      </c>
      <c r="P1413" s="186">
        <f t="shared" si="125"/>
        <v>45050</v>
      </c>
      <c r="Q1413" s="186">
        <f t="shared" si="125"/>
        <v>45052</v>
      </c>
      <c r="R1413" s="2"/>
    </row>
    <row r="1414" spans="14:18" x14ac:dyDescent="0.2">
      <c r="N1414" s="184">
        <f t="shared" si="121"/>
        <v>5</v>
      </c>
      <c r="O1414" s="185">
        <f t="shared" si="120"/>
        <v>9010</v>
      </c>
      <c r="P1414" s="186">
        <f t="shared" si="125"/>
        <v>45051</v>
      </c>
      <c r="Q1414" s="186">
        <f t="shared" si="125"/>
        <v>45053</v>
      </c>
      <c r="R1414" s="2"/>
    </row>
    <row r="1415" spans="14:18" x14ac:dyDescent="0.2">
      <c r="N1415" s="184">
        <f t="shared" si="121"/>
        <v>6</v>
      </c>
      <c r="O1415" s="185">
        <f t="shared" si="120"/>
        <v>7509</v>
      </c>
      <c r="P1415" s="186">
        <f t="shared" si="125"/>
        <v>45052</v>
      </c>
      <c r="Q1415" s="186">
        <f t="shared" si="125"/>
        <v>45054</v>
      </c>
      <c r="R1415" s="2"/>
    </row>
    <row r="1416" spans="14:18" x14ac:dyDescent="0.2">
      <c r="N1416" s="184">
        <f t="shared" si="121"/>
        <v>7</v>
      </c>
      <c r="O1416" s="185">
        <f t="shared" si="120"/>
        <v>6436</v>
      </c>
      <c r="P1416" s="186">
        <f t="shared" si="125"/>
        <v>45053</v>
      </c>
      <c r="Q1416" s="186">
        <f t="shared" si="125"/>
        <v>45055</v>
      </c>
      <c r="R1416" s="2"/>
    </row>
    <row r="1417" spans="14:18" x14ac:dyDescent="0.2">
      <c r="N1417" s="184">
        <f t="shared" si="121"/>
        <v>8</v>
      </c>
      <c r="O1417" s="185">
        <f t="shared" ref="O1417:O1480" si="126">ROUND(P1417/N1417,0)</f>
        <v>5632</v>
      </c>
      <c r="P1417" s="186">
        <f t="shared" si="125"/>
        <v>45054</v>
      </c>
      <c r="Q1417" s="186">
        <f t="shared" si="125"/>
        <v>45056</v>
      </c>
      <c r="R1417" s="2"/>
    </row>
    <row r="1418" spans="14:18" x14ac:dyDescent="0.2">
      <c r="N1418" s="184">
        <f t="shared" ref="N1418:N1481" si="127">DAY(P1418)</f>
        <v>9</v>
      </c>
      <c r="O1418" s="185">
        <f t="shared" si="126"/>
        <v>5006</v>
      </c>
      <c r="P1418" s="186">
        <f t="shared" si="125"/>
        <v>45055</v>
      </c>
      <c r="Q1418" s="186">
        <f t="shared" si="125"/>
        <v>45057</v>
      </c>
      <c r="R1418" s="2"/>
    </row>
    <row r="1419" spans="14:18" x14ac:dyDescent="0.2">
      <c r="N1419" s="184">
        <f t="shared" si="127"/>
        <v>10</v>
      </c>
      <c r="O1419" s="185">
        <f t="shared" si="126"/>
        <v>4506</v>
      </c>
      <c r="P1419" s="186">
        <f t="shared" si="125"/>
        <v>45056</v>
      </c>
      <c r="Q1419" s="186">
        <f t="shared" si="125"/>
        <v>45058</v>
      </c>
      <c r="R1419" s="2"/>
    </row>
    <row r="1420" spans="14:18" x14ac:dyDescent="0.2">
      <c r="N1420" s="184">
        <f t="shared" si="127"/>
        <v>11</v>
      </c>
      <c r="O1420" s="185">
        <f t="shared" si="126"/>
        <v>4096</v>
      </c>
      <c r="P1420" s="186">
        <f t="shared" ref="P1420:Q1435" si="128">P1419+1</f>
        <v>45057</v>
      </c>
      <c r="Q1420" s="186">
        <f t="shared" si="128"/>
        <v>45059</v>
      </c>
      <c r="R1420" s="2"/>
    </row>
    <row r="1421" spans="14:18" x14ac:dyDescent="0.2">
      <c r="N1421" s="184">
        <f t="shared" si="127"/>
        <v>12</v>
      </c>
      <c r="O1421" s="185">
        <f t="shared" si="126"/>
        <v>3755</v>
      </c>
      <c r="P1421" s="186">
        <f t="shared" si="128"/>
        <v>45058</v>
      </c>
      <c r="Q1421" s="186">
        <f t="shared" si="128"/>
        <v>45060</v>
      </c>
      <c r="R1421" s="2"/>
    </row>
    <row r="1422" spans="14:18" x14ac:dyDescent="0.2">
      <c r="N1422" s="184">
        <f t="shared" si="127"/>
        <v>13</v>
      </c>
      <c r="O1422" s="185">
        <f t="shared" si="126"/>
        <v>3466</v>
      </c>
      <c r="P1422" s="186">
        <f t="shared" si="128"/>
        <v>45059</v>
      </c>
      <c r="Q1422" s="186">
        <f t="shared" si="128"/>
        <v>45061</v>
      </c>
      <c r="R1422" s="2"/>
    </row>
    <row r="1423" spans="14:18" x14ac:dyDescent="0.2">
      <c r="N1423" s="184">
        <f t="shared" si="127"/>
        <v>14</v>
      </c>
      <c r="O1423" s="185">
        <f t="shared" si="126"/>
        <v>3219</v>
      </c>
      <c r="P1423" s="186">
        <f t="shared" si="128"/>
        <v>45060</v>
      </c>
      <c r="Q1423" s="186">
        <f t="shared" si="128"/>
        <v>45062</v>
      </c>
      <c r="R1423" s="2"/>
    </row>
    <row r="1424" spans="14:18" x14ac:dyDescent="0.2">
      <c r="N1424" s="184">
        <f t="shared" si="127"/>
        <v>15</v>
      </c>
      <c r="O1424" s="185">
        <f t="shared" si="126"/>
        <v>3004</v>
      </c>
      <c r="P1424" s="186">
        <f t="shared" si="128"/>
        <v>45061</v>
      </c>
      <c r="Q1424" s="186">
        <f t="shared" si="128"/>
        <v>45063</v>
      </c>
      <c r="R1424" s="2"/>
    </row>
    <row r="1425" spans="14:18" x14ac:dyDescent="0.2">
      <c r="N1425" s="184">
        <f t="shared" si="127"/>
        <v>16</v>
      </c>
      <c r="O1425" s="185">
        <f t="shared" si="126"/>
        <v>2816</v>
      </c>
      <c r="P1425" s="186">
        <f t="shared" si="128"/>
        <v>45062</v>
      </c>
      <c r="Q1425" s="186">
        <f t="shared" si="128"/>
        <v>45064</v>
      </c>
      <c r="R1425" s="2"/>
    </row>
    <row r="1426" spans="14:18" x14ac:dyDescent="0.2">
      <c r="N1426" s="184">
        <f t="shared" si="127"/>
        <v>17</v>
      </c>
      <c r="O1426" s="185">
        <f t="shared" si="126"/>
        <v>2651</v>
      </c>
      <c r="P1426" s="186">
        <f t="shared" si="128"/>
        <v>45063</v>
      </c>
      <c r="Q1426" s="186">
        <f t="shared" si="128"/>
        <v>45065</v>
      </c>
      <c r="R1426" s="2"/>
    </row>
    <row r="1427" spans="14:18" x14ac:dyDescent="0.2">
      <c r="N1427" s="184">
        <f t="shared" si="127"/>
        <v>18</v>
      </c>
      <c r="O1427" s="185">
        <f t="shared" si="126"/>
        <v>2504</v>
      </c>
      <c r="P1427" s="186">
        <f t="shared" si="128"/>
        <v>45064</v>
      </c>
      <c r="Q1427" s="186">
        <f t="shared" si="128"/>
        <v>45066</v>
      </c>
      <c r="R1427" s="2"/>
    </row>
    <row r="1428" spans="14:18" x14ac:dyDescent="0.2">
      <c r="N1428" s="184">
        <f t="shared" si="127"/>
        <v>19</v>
      </c>
      <c r="O1428" s="185">
        <f t="shared" si="126"/>
        <v>2372</v>
      </c>
      <c r="P1428" s="186">
        <f t="shared" si="128"/>
        <v>45065</v>
      </c>
      <c r="Q1428" s="186">
        <f t="shared" si="128"/>
        <v>45067</v>
      </c>
      <c r="R1428" s="2"/>
    </row>
    <row r="1429" spans="14:18" x14ac:dyDescent="0.2">
      <c r="N1429" s="184">
        <f t="shared" si="127"/>
        <v>20</v>
      </c>
      <c r="O1429" s="185">
        <f t="shared" si="126"/>
        <v>2253</v>
      </c>
      <c r="P1429" s="186">
        <f t="shared" si="128"/>
        <v>45066</v>
      </c>
      <c r="Q1429" s="186">
        <f t="shared" si="128"/>
        <v>45068</v>
      </c>
      <c r="R1429" s="2"/>
    </row>
    <row r="1430" spans="14:18" x14ac:dyDescent="0.2">
      <c r="N1430" s="184">
        <f t="shared" si="127"/>
        <v>21</v>
      </c>
      <c r="O1430" s="185">
        <f t="shared" si="126"/>
        <v>2146</v>
      </c>
      <c r="P1430" s="186">
        <f t="shared" si="128"/>
        <v>45067</v>
      </c>
      <c r="Q1430" s="186">
        <f t="shared" si="128"/>
        <v>45069</v>
      </c>
      <c r="R1430" s="2"/>
    </row>
    <row r="1431" spans="14:18" x14ac:dyDescent="0.2">
      <c r="N1431" s="184">
        <f t="shared" si="127"/>
        <v>22</v>
      </c>
      <c r="O1431" s="185">
        <f t="shared" si="126"/>
        <v>2049</v>
      </c>
      <c r="P1431" s="186">
        <f t="shared" si="128"/>
        <v>45068</v>
      </c>
      <c r="Q1431" s="186">
        <f t="shared" si="128"/>
        <v>45070</v>
      </c>
      <c r="R1431" s="2"/>
    </row>
    <row r="1432" spans="14:18" x14ac:dyDescent="0.2">
      <c r="N1432" s="184">
        <f t="shared" si="127"/>
        <v>23</v>
      </c>
      <c r="O1432" s="185">
        <f t="shared" si="126"/>
        <v>1960</v>
      </c>
      <c r="P1432" s="186">
        <f t="shared" si="128"/>
        <v>45069</v>
      </c>
      <c r="Q1432" s="186">
        <f t="shared" si="128"/>
        <v>45071</v>
      </c>
      <c r="R1432" s="2"/>
    </row>
    <row r="1433" spans="14:18" x14ac:dyDescent="0.2">
      <c r="N1433" s="184">
        <f t="shared" si="127"/>
        <v>24</v>
      </c>
      <c r="O1433" s="185">
        <f t="shared" si="126"/>
        <v>1878</v>
      </c>
      <c r="P1433" s="186">
        <f t="shared" si="128"/>
        <v>45070</v>
      </c>
      <c r="Q1433" s="186">
        <f t="shared" si="128"/>
        <v>45072</v>
      </c>
      <c r="R1433" s="2"/>
    </row>
    <row r="1434" spans="14:18" x14ac:dyDescent="0.2">
      <c r="N1434" s="184">
        <f t="shared" si="127"/>
        <v>25</v>
      </c>
      <c r="O1434" s="185">
        <f t="shared" si="126"/>
        <v>1803</v>
      </c>
      <c r="P1434" s="186">
        <f t="shared" si="128"/>
        <v>45071</v>
      </c>
      <c r="Q1434" s="186">
        <f t="shared" si="128"/>
        <v>45073</v>
      </c>
      <c r="R1434" s="2"/>
    </row>
    <row r="1435" spans="14:18" x14ac:dyDescent="0.2">
      <c r="N1435" s="184">
        <f t="shared" si="127"/>
        <v>26</v>
      </c>
      <c r="O1435" s="185">
        <f t="shared" si="126"/>
        <v>1734</v>
      </c>
      <c r="P1435" s="186">
        <f t="shared" si="128"/>
        <v>45072</v>
      </c>
      <c r="Q1435" s="186">
        <f t="shared" si="128"/>
        <v>45074</v>
      </c>
      <c r="R1435" s="2"/>
    </row>
    <row r="1436" spans="14:18" x14ac:dyDescent="0.2">
      <c r="N1436" s="184">
        <f t="shared" si="127"/>
        <v>27</v>
      </c>
      <c r="O1436" s="185">
        <f t="shared" si="126"/>
        <v>1669</v>
      </c>
      <c r="P1436" s="186">
        <f t="shared" ref="P1436:Q1451" si="129">P1435+1</f>
        <v>45073</v>
      </c>
      <c r="Q1436" s="186">
        <f t="shared" si="129"/>
        <v>45075</v>
      </c>
      <c r="R1436" s="2"/>
    </row>
    <row r="1437" spans="14:18" x14ac:dyDescent="0.2">
      <c r="N1437" s="184">
        <f t="shared" si="127"/>
        <v>28</v>
      </c>
      <c r="O1437" s="185">
        <f t="shared" si="126"/>
        <v>1610</v>
      </c>
      <c r="P1437" s="186">
        <f t="shared" si="129"/>
        <v>45074</v>
      </c>
      <c r="Q1437" s="186">
        <f t="shared" si="129"/>
        <v>45076</v>
      </c>
      <c r="R1437" s="2"/>
    </row>
    <row r="1438" spans="14:18" x14ac:dyDescent="0.2">
      <c r="N1438" s="184">
        <f t="shared" si="127"/>
        <v>29</v>
      </c>
      <c r="O1438" s="185">
        <f t="shared" si="126"/>
        <v>1554</v>
      </c>
      <c r="P1438" s="186">
        <f t="shared" si="129"/>
        <v>45075</v>
      </c>
      <c r="Q1438" s="186">
        <f t="shared" si="129"/>
        <v>45077</v>
      </c>
      <c r="R1438" s="2"/>
    </row>
    <row r="1439" spans="14:18" x14ac:dyDescent="0.2">
      <c r="N1439" s="184">
        <f t="shared" si="127"/>
        <v>30</v>
      </c>
      <c r="O1439" s="185">
        <f t="shared" si="126"/>
        <v>1503</v>
      </c>
      <c r="P1439" s="186">
        <f t="shared" si="129"/>
        <v>45076</v>
      </c>
      <c r="Q1439" s="186">
        <f t="shared" si="129"/>
        <v>45078</v>
      </c>
      <c r="R1439" s="2"/>
    </row>
    <row r="1440" spans="14:18" x14ac:dyDescent="0.2">
      <c r="N1440" s="184">
        <f t="shared" si="127"/>
        <v>31</v>
      </c>
      <c r="O1440" s="185">
        <f t="shared" si="126"/>
        <v>1454</v>
      </c>
      <c r="P1440" s="186">
        <f t="shared" si="129"/>
        <v>45077</v>
      </c>
      <c r="Q1440" s="186">
        <f t="shared" si="129"/>
        <v>45079</v>
      </c>
      <c r="R1440" s="2"/>
    </row>
    <row r="1441" spans="14:18" x14ac:dyDescent="0.2">
      <c r="N1441" s="184">
        <f t="shared" si="127"/>
        <v>1</v>
      </c>
      <c r="O1441" s="185">
        <f t="shared" si="126"/>
        <v>45078</v>
      </c>
      <c r="P1441" s="186">
        <f t="shared" si="129"/>
        <v>45078</v>
      </c>
      <c r="Q1441" s="186">
        <f t="shared" si="129"/>
        <v>45080</v>
      </c>
      <c r="R1441" s="2"/>
    </row>
    <row r="1442" spans="14:18" x14ac:dyDescent="0.2">
      <c r="N1442" s="184">
        <f t="shared" si="127"/>
        <v>2</v>
      </c>
      <c r="O1442" s="185">
        <f t="shared" si="126"/>
        <v>22540</v>
      </c>
      <c r="P1442" s="186">
        <f t="shared" si="129"/>
        <v>45079</v>
      </c>
      <c r="Q1442" s="186">
        <f t="shared" si="129"/>
        <v>45081</v>
      </c>
      <c r="R1442" s="2"/>
    </row>
    <row r="1443" spans="14:18" x14ac:dyDescent="0.2">
      <c r="N1443" s="184">
        <f t="shared" si="127"/>
        <v>3</v>
      </c>
      <c r="O1443" s="185">
        <f t="shared" si="126"/>
        <v>15027</v>
      </c>
      <c r="P1443" s="186">
        <f t="shared" si="129"/>
        <v>45080</v>
      </c>
      <c r="Q1443" s="186">
        <f t="shared" si="129"/>
        <v>45082</v>
      </c>
      <c r="R1443" s="2"/>
    </row>
    <row r="1444" spans="14:18" x14ac:dyDescent="0.2">
      <c r="N1444" s="184">
        <f t="shared" si="127"/>
        <v>4</v>
      </c>
      <c r="O1444" s="185">
        <f t="shared" si="126"/>
        <v>11270</v>
      </c>
      <c r="P1444" s="186">
        <f t="shared" si="129"/>
        <v>45081</v>
      </c>
      <c r="Q1444" s="186">
        <f t="shared" si="129"/>
        <v>45083</v>
      </c>
      <c r="R1444" s="2"/>
    </row>
    <row r="1445" spans="14:18" x14ac:dyDescent="0.2">
      <c r="N1445" s="184">
        <f t="shared" si="127"/>
        <v>5</v>
      </c>
      <c r="O1445" s="185">
        <f t="shared" si="126"/>
        <v>9016</v>
      </c>
      <c r="P1445" s="186">
        <f t="shared" si="129"/>
        <v>45082</v>
      </c>
      <c r="Q1445" s="186">
        <f t="shared" si="129"/>
        <v>45084</v>
      </c>
      <c r="R1445" s="2"/>
    </row>
    <row r="1446" spans="14:18" x14ac:dyDescent="0.2">
      <c r="N1446" s="184">
        <f t="shared" si="127"/>
        <v>6</v>
      </c>
      <c r="O1446" s="185">
        <f t="shared" si="126"/>
        <v>7514</v>
      </c>
      <c r="P1446" s="186">
        <f t="shared" si="129"/>
        <v>45083</v>
      </c>
      <c r="Q1446" s="186">
        <f t="shared" si="129"/>
        <v>45085</v>
      </c>
      <c r="R1446" s="2"/>
    </row>
    <row r="1447" spans="14:18" x14ac:dyDescent="0.2">
      <c r="N1447" s="184">
        <f t="shared" si="127"/>
        <v>7</v>
      </c>
      <c r="O1447" s="185">
        <f t="shared" si="126"/>
        <v>6441</v>
      </c>
      <c r="P1447" s="186">
        <f t="shared" si="129"/>
        <v>45084</v>
      </c>
      <c r="Q1447" s="186">
        <f t="shared" si="129"/>
        <v>45086</v>
      </c>
      <c r="R1447" s="2"/>
    </row>
    <row r="1448" spans="14:18" x14ac:dyDescent="0.2">
      <c r="N1448" s="184">
        <f t="shared" si="127"/>
        <v>8</v>
      </c>
      <c r="O1448" s="185">
        <f t="shared" si="126"/>
        <v>5636</v>
      </c>
      <c r="P1448" s="186">
        <f t="shared" si="129"/>
        <v>45085</v>
      </c>
      <c r="Q1448" s="186">
        <f t="shared" si="129"/>
        <v>45087</v>
      </c>
      <c r="R1448" s="2"/>
    </row>
    <row r="1449" spans="14:18" x14ac:dyDescent="0.2">
      <c r="N1449" s="184">
        <f t="shared" si="127"/>
        <v>9</v>
      </c>
      <c r="O1449" s="185">
        <f t="shared" si="126"/>
        <v>5010</v>
      </c>
      <c r="P1449" s="186">
        <f t="shared" si="129"/>
        <v>45086</v>
      </c>
      <c r="Q1449" s="186">
        <f t="shared" si="129"/>
        <v>45088</v>
      </c>
      <c r="R1449" s="2"/>
    </row>
    <row r="1450" spans="14:18" x14ac:dyDescent="0.2">
      <c r="N1450" s="184">
        <f t="shared" si="127"/>
        <v>10</v>
      </c>
      <c r="O1450" s="185">
        <f t="shared" si="126"/>
        <v>4509</v>
      </c>
      <c r="P1450" s="186">
        <f t="shared" si="129"/>
        <v>45087</v>
      </c>
      <c r="Q1450" s="186">
        <f t="shared" si="129"/>
        <v>45089</v>
      </c>
      <c r="R1450" s="2"/>
    </row>
    <row r="1451" spans="14:18" x14ac:dyDescent="0.2">
      <c r="N1451" s="184">
        <f t="shared" si="127"/>
        <v>11</v>
      </c>
      <c r="O1451" s="185">
        <f t="shared" si="126"/>
        <v>4099</v>
      </c>
      <c r="P1451" s="186">
        <f t="shared" si="129"/>
        <v>45088</v>
      </c>
      <c r="Q1451" s="186">
        <f t="shared" si="129"/>
        <v>45090</v>
      </c>
      <c r="R1451" s="2"/>
    </row>
    <row r="1452" spans="14:18" x14ac:dyDescent="0.2">
      <c r="N1452" s="184">
        <f t="shared" si="127"/>
        <v>12</v>
      </c>
      <c r="O1452" s="185">
        <f t="shared" si="126"/>
        <v>3757</v>
      </c>
      <c r="P1452" s="186">
        <f t="shared" ref="P1452:Q1467" si="130">P1451+1</f>
        <v>45089</v>
      </c>
      <c r="Q1452" s="186">
        <f t="shared" si="130"/>
        <v>45091</v>
      </c>
      <c r="R1452" s="2"/>
    </row>
    <row r="1453" spans="14:18" x14ac:dyDescent="0.2">
      <c r="N1453" s="184">
        <f t="shared" si="127"/>
        <v>13</v>
      </c>
      <c r="O1453" s="185">
        <f t="shared" si="126"/>
        <v>3468</v>
      </c>
      <c r="P1453" s="186">
        <f t="shared" si="130"/>
        <v>45090</v>
      </c>
      <c r="Q1453" s="186">
        <f t="shared" si="130"/>
        <v>45092</v>
      </c>
      <c r="R1453" s="2"/>
    </row>
    <row r="1454" spans="14:18" x14ac:dyDescent="0.2">
      <c r="N1454" s="184">
        <f t="shared" si="127"/>
        <v>14</v>
      </c>
      <c r="O1454" s="185">
        <f t="shared" si="126"/>
        <v>3221</v>
      </c>
      <c r="P1454" s="186">
        <f t="shared" si="130"/>
        <v>45091</v>
      </c>
      <c r="Q1454" s="186">
        <f t="shared" si="130"/>
        <v>45093</v>
      </c>
      <c r="R1454" s="2"/>
    </row>
    <row r="1455" spans="14:18" x14ac:dyDescent="0.2">
      <c r="N1455" s="184">
        <f t="shared" si="127"/>
        <v>15</v>
      </c>
      <c r="O1455" s="185">
        <f t="shared" si="126"/>
        <v>3006</v>
      </c>
      <c r="P1455" s="186">
        <f t="shared" si="130"/>
        <v>45092</v>
      </c>
      <c r="Q1455" s="186">
        <f t="shared" si="130"/>
        <v>45094</v>
      </c>
      <c r="R1455" s="2"/>
    </row>
    <row r="1456" spans="14:18" x14ac:dyDescent="0.2">
      <c r="N1456" s="184">
        <f t="shared" si="127"/>
        <v>16</v>
      </c>
      <c r="O1456" s="185">
        <f t="shared" si="126"/>
        <v>2818</v>
      </c>
      <c r="P1456" s="186">
        <f t="shared" si="130"/>
        <v>45093</v>
      </c>
      <c r="Q1456" s="186">
        <f t="shared" si="130"/>
        <v>45095</v>
      </c>
      <c r="R1456" s="2"/>
    </row>
    <row r="1457" spans="14:18" x14ac:dyDescent="0.2">
      <c r="N1457" s="184">
        <f t="shared" si="127"/>
        <v>17</v>
      </c>
      <c r="O1457" s="185">
        <f t="shared" si="126"/>
        <v>2653</v>
      </c>
      <c r="P1457" s="186">
        <f t="shared" si="130"/>
        <v>45094</v>
      </c>
      <c r="Q1457" s="186">
        <f t="shared" si="130"/>
        <v>45096</v>
      </c>
      <c r="R1457" s="2"/>
    </row>
    <row r="1458" spans="14:18" x14ac:dyDescent="0.2">
      <c r="N1458" s="184">
        <f t="shared" si="127"/>
        <v>18</v>
      </c>
      <c r="O1458" s="185">
        <f t="shared" si="126"/>
        <v>2505</v>
      </c>
      <c r="P1458" s="186">
        <f t="shared" si="130"/>
        <v>45095</v>
      </c>
      <c r="Q1458" s="186">
        <f t="shared" si="130"/>
        <v>45097</v>
      </c>
      <c r="R1458" s="2"/>
    </row>
    <row r="1459" spans="14:18" x14ac:dyDescent="0.2">
      <c r="N1459" s="184">
        <f t="shared" si="127"/>
        <v>19</v>
      </c>
      <c r="O1459" s="185">
        <f t="shared" si="126"/>
        <v>2373</v>
      </c>
      <c r="P1459" s="186">
        <f t="shared" si="130"/>
        <v>45096</v>
      </c>
      <c r="Q1459" s="186">
        <f t="shared" si="130"/>
        <v>45098</v>
      </c>
      <c r="R1459" s="2"/>
    </row>
    <row r="1460" spans="14:18" x14ac:dyDescent="0.2">
      <c r="N1460" s="184">
        <f t="shared" si="127"/>
        <v>20</v>
      </c>
      <c r="O1460" s="185">
        <f t="shared" si="126"/>
        <v>2255</v>
      </c>
      <c r="P1460" s="186">
        <f t="shared" si="130"/>
        <v>45097</v>
      </c>
      <c r="Q1460" s="186">
        <f t="shared" si="130"/>
        <v>45099</v>
      </c>
      <c r="R1460" s="2"/>
    </row>
    <row r="1461" spans="14:18" x14ac:dyDescent="0.2">
      <c r="N1461" s="184">
        <f t="shared" si="127"/>
        <v>21</v>
      </c>
      <c r="O1461" s="185">
        <f t="shared" si="126"/>
        <v>2148</v>
      </c>
      <c r="P1461" s="186">
        <f t="shared" si="130"/>
        <v>45098</v>
      </c>
      <c r="Q1461" s="186">
        <f t="shared" si="130"/>
        <v>45100</v>
      </c>
      <c r="R1461" s="2"/>
    </row>
    <row r="1462" spans="14:18" x14ac:dyDescent="0.2">
      <c r="N1462" s="184">
        <f t="shared" si="127"/>
        <v>22</v>
      </c>
      <c r="O1462" s="185">
        <f t="shared" si="126"/>
        <v>2050</v>
      </c>
      <c r="P1462" s="186">
        <f t="shared" si="130"/>
        <v>45099</v>
      </c>
      <c r="Q1462" s="186">
        <f t="shared" si="130"/>
        <v>45101</v>
      </c>
      <c r="R1462" s="2"/>
    </row>
    <row r="1463" spans="14:18" x14ac:dyDescent="0.2">
      <c r="N1463" s="184">
        <f t="shared" si="127"/>
        <v>23</v>
      </c>
      <c r="O1463" s="185">
        <f t="shared" si="126"/>
        <v>1961</v>
      </c>
      <c r="P1463" s="186">
        <f t="shared" si="130"/>
        <v>45100</v>
      </c>
      <c r="Q1463" s="186">
        <f t="shared" si="130"/>
        <v>45102</v>
      </c>
      <c r="R1463" s="2"/>
    </row>
    <row r="1464" spans="14:18" x14ac:dyDescent="0.2">
      <c r="N1464" s="184">
        <f t="shared" si="127"/>
        <v>24</v>
      </c>
      <c r="O1464" s="185">
        <f t="shared" si="126"/>
        <v>1879</v>
      </c>
      <c r="P1464" s="186">
        <f t="shared" si="130"/>
        <v>45101</v>
      </c>
      <c r="Q1464" s="186">
        <f t="shared" si="130"/>
        <v>45103</v>
      </c>
      <c r="R1464" s="2"/>
    </row>
    <row r="1465" spans="14:18" x14ac:dyDescent="0.2">
      <c r="N1465" s="184">
        <f t="shared" si="127"/>
        <v>25</v>
      </c>
      <c r="O1465" s="185">
        <f t="shared" si="126"/>
        <v>1804</v>
      </c>
      <c r="P1465" s="186">
        <f t="shared" si="130"/>
        <v>45102</v>
      </c>
      <c r="Q1465" s="186">
        <f t="shared" si="130"/>
        <v>45104</v>
      </c>
      <c r="R1465" s="2"/>
    </row>
    <row r="1466" spans="14:18" x14ac:dyDescent="0.2">
      <c r="N1466" s="184">
        <f t="shared" si="127"/>
        <v>26</v>
      </c>
      <c r="O1466" s="185">
        <f t="shared" si="126"/>
        <v>1735</v>
      </c>
      <c r="P1466" s="186">
        <f t="shared" si="130"/>
        <v>45103</v>
      </c>
      <c r="Q1466" s="186">
        <f t="shared" si="130"/>
        <v>45105</v>
      </c>
      <c r="R1466" s="2"/>
    </row>
    <row r="1467" spans="14:18" x14ac:dyDescent="0.2">
      <c r="N1467" s="184">
        <f t="shared" si="127"/>
        <v>27</v>
      </c>
      <c r="O1467" s="185">
        <f t="shared" si="126"/>
        <v>1671</v>
      </c>
      <c r="P1467" s="186">
        <f t="shared" si="130"/>
        <v>45104</v>
      </c>
      <c r="Q1467" s="186">
        <f t="shared" si="130"/>
        <v>45106</v>
      </c>
      <c r="R1467" s="2"/>
    </row>
    <row r="1468" spans="14:18" x14ac:dyDescent="0.2">
      <c r="N1468" s="184">
        <f t="shared" si="127"/>
        <v>28</v>
      </c>
      <c r="O1468" s="185">
        <f t="shared" si="126"/>
        <v>1611</v>
      </c>
      <c r="P1468" s="186">
        <f t="shared" ref="P1468:Q1483" si="131">P1467+1</f>
        <v>45105</v>
      </c>
      <c r="Q1468" s="186">
        <f t="shared" si="131"/>
        <v>45107</v>
      </c>
      <c r="R1468" s="2"/>
    </row>
    <row r="1469" spans="14:18" x14ac:dyDescent="0.2">
      <c r="N1469" s="184">
        <f t="shared" si="127"/>
        <v>29</v>
      </c>
      <c r="O1469" s="185">
        <f t="shared" si="126"/>
        <v>1555</v>
      </c>
      <c r="P1469" s="186">
        <f t="shared" si="131"/>
        <v>45106</v>
      </c>
      <c r="Q1469" s="186">
        <f t="shared" si="131"/>
        <v>45108</v>
      </c>
      <c r="R1469" s="2"/>
    </row>
    <row r="1470" spans="14:18" x14ac:dyDescent="0.2">
      <c r="N1470" s="184">
        <f t="shared" si="127"/>
        <v>30</v>
      </c>
      <c r="O1470" s="185">
        <f t="shared" si="126"/>
        <v>1504</v>
      </c>
      <c r="P1470" s="186">
        <f t="shared" si="131"/>
        <v>45107</v>
      </c>
      <c r="Q1470" s="186">
        <f t="shared" si="131"/>
        <v>45109</v>
      </c>
      <c r="R1470" s="2"/>
    </row>
    <row r="1471" spans="14:18" x14ac:dyDescent="0.2">
      <c r="N1471" s="184">
        <f t="shared" si="127"/>
        <v>1</v>
      </c>
      <c r="O1471" s="185">
        <f t="shared" si="126"/>
        <v>45108</v>
      </c>
      <c r="P1471" s="186">
        <f t="shared" si="131"/>
        <v>45108</v>
      </c>
      <c r="Q1471" s="186">
        <f t="shared" si="131"/>
        <v>45110</v>
      </c>
      <c r="R1471" s="2"/>
    </row>
    <row r="1472" spans="14:18" x14ac:dyDescent="0.2">
      <c r="N1472" s="184">
        <f t="shared" si="127"/>
        <v>2</v>
      </c>
      <c r="O1472" s="185">
        <f t="shared" si="126"/>
        <v>22555</v>
      </c>
      <c r="P1472" s="186">
        <f t="shared" si="131"/>
        <v>45109</v>
      </c>
      <c r="Q1472" s="186">
        <f t="shared" si="131"/>
        <v>45111</v>
      </c>
      <c r="R1472" s="2"/>
    </row>
    <row r="1473" spans="14:18" x14ac:dyDescent="0.2">
      <c r="N1473" s="184">
        <f t="shared" si="127"/>
        <v>3</v>
      </c>
      <c r="O1473" s="185">
        <f t="shared" si="126"/>
        <v>15037</v>
      </c>
      <c r="P1473" s="186">
        <f t="shared" si="131"/>
        <v>45110</v>
      </c>
      <c r="Q1473" s="186">
        <f t="shared" si="131"/>
        <v>45112</v>
      </c>
      <c r="R1473" s="2"/>
    </row>
    <row r="1474" spans="14:18" x14ac:dyDescent="0.2">
      <c r="N1474" s="184">
        <f t="shared" si="127"/>
        <v>4</v>
      </c>
      <c r="O1474" s="185">
        <f t="shared" si="126"/>
        <v>11278</v>
      </c>
      <c r="P1474" s="186">
        <f t="shared" si="131"/>
        <v>45111</v>
      </c>
      <c r="Q1474" s="186">
        <f t="shared" si="131"/>
        <v>45113</v>
      </c>
      <c r="R1474" s="2"/>
    </row>
    <row r="1475" spans="14:18" x14ac:dyDescent="0.2">
      <c r="N1475" s="184">
        <f t="shared" si="127"/>
        <v>5</v>
      </c>
      <c r="O1475" s="185">
        <f t="shared" si="126"/>
        <v>9022</v>
      </c>
      <c r="P1475" s="186">
        <f t="shared" si="131"/>
        <v>45112</v>
      </c>
      <c r="Q1475" s="186">
        <f t="shared" si="131"/>
        <v>45114</v>
      </c>
      <c r="R1475" s="2"/>
    </row>
    <row r="1476" spans="14:18" x14ac:dyDescent="0.2">
      <c r="N1476" s="184">
        <f t="shared" si="127"/>
        <v>6</v>
      </c>
      <c r="O1476" s="185">
        <f t="shared" si="126"/>
        <v>7519</v>
      </c>
      <c r="P1476" s="186">
        <f t="shared" si="131"/>
        <v>45113</v>
      </c>
      <c r="Q1476" s="186">
        <f t="shared" si="131"/>
        <v>45115</v>
      </c>
      <c r="R1476" s="2"/>
    </row>
    <row r="1477" spans="14:18" x14ac:dyDescent="0.2">
      <c r="N1477" s="184">
        <f t="shared" si="127"/>
        <v>7</v>
      </c>
      <c r="O1477" s="185">
        <f t="shared" si="126"/>
        <v>6445</v>
      </c>
      <c r="P1477" s="186">
        <f t="shared" si="131"/>
        <v>45114</v>
      </c>
      <c r="Q1477" s="186">
        <f t="shared" si="131"/>
        <v>45116</v>
      </c>
      <c r="R1477" s="2"/>
    </row>
    <row r="1478" spans="14:18" x14ac:dyDescent="0.2">
      <c r="N1478" s="184">
        <f t="shared" si="127"/>
        <v>8</v>
      </c>
      <c r="O1478" s="185">
        <f t="shared" si="126"/>
        <v>5639</v>
      </c>
      <c r="P1478" s="186">
        <f t="shared" si="131"/>
        <v>45115</v>
      </c>
      <c r="Q1478" s="186">
        <f t="shared" si="131"/>
        <v>45117</v>
      </c>
      <c r="R1478" s="2"/>
    </row>
    <row r="1479" spans="14:18" x14ac:dyDescent="0.2">
      <c r="N1479" s="184">
        <f t="shared" si="127"/>
        <v>9</v>
      </c>
      <c r="O1479" s="185">
        <f t="shared" si="126"/>
        <v>5013</v>
      </c>
      <c r="P1479" s="186">
        <f t="shared" si="131"/>
        <v>45116</v>
      </c>
      <c r="Q1479" s="186">
        <f t="shared" si="131"/>
        <v>45118</v>
      </c>
      <c r="R1479" s="2"/>
    </row>
    <row r="1480" spans="14:18" x14ac:dyDescent="0.2">
      <c r="N1480" s="184">
        <f t="shared" si="127"/>
        <v>10</v>
      </c>
      <c r="O1480" s="185">
        <f t="shared" si="126"/>
        <v>4512</v>
      </c>
      <c r="P1480" s="186">
        <f t="shared" si="131"/>
        <v>45117</v>
      </c>
      <c r="Q1480" s="186">
        <f t="shared" si="131"/>
        <v>45119</v>
      </c>
      <c r="R1480" s="2"/>
    </row>
    <row r="1481" spans="14:18" x14ac:dyDescent="0.2">
      <c r="N1481" s="184">
        <f t="shared" si="127"/>
        <v>11</v>
      </c>
      <c r="O1481" s="185">
        <f t="shared" ref="O1481:O1544" si="132">ROUND(P1481/N1481,0)</f>
        <v>4102</v>
      </c>
      <c r="P1481" s="186">
        <f t="shared" si="131"/>
        <v>45118</v>
      </c>
      <c r="Q1481" s="186">
        <f t="shared" si="131"/>
        <v>45120</v>
      </c>
      <c r="R1481" s="2"/>
    </row>
    <row r="1482" spans="14:18" x14ac:dyDescent="0.2">
      <c r="N1482" s="184">
        <f t="shared" ref="N1482:N1545" si="133">DAY(P1482)</f>
        <v>12</v>
      </c>
      <c r="O1482" s="185">
        <f t="shared" si="132"/>
        <v>3760</v>
      </c>
      <c r="P1482" s="186">
        <f t="shared" si="131"/>
        <v>45119</v>
      </c>
      <c r="Q1482" s="186">
        <f t="shared" si="131"/>
        <v>45121</v>
      </c>
      <c r="R1482" s="2"/>
    </row>
    <row r="1483" spans="14:18" x14ac:dyDescent="0.2">
      <c r="N1483" s="184">
        <f t="shared" si="133"/>
        <v>13</v>
      </c>
      <c r="O1483" s="185">
        <f t="shared" si="132"/>
        <v>3471</v>
      </c>
      <c r="P1483" s="186">
        <f t="shared" si="131"/>
        <v>45120</v>
      </c>
      <c r="Q1483" s="186">
        <f t="shared" si="131"/>
        <v>45122</v>
      </c>
      <c r="R1483" s="2"/>
    </row>
    <row r="1484" spans="14:18" x14ac:dyDescent="0.2">
      <c r="N1484" s="184">
        <f t="shared" si="133"/>
        <v>14</v>
      </c>
      <c r="O1484" s="185">
        <f t="shared" si="132"/>
        <v>3223</v>
      </c>
      <c r="P1484" s="186">
        <f t="shared" ref="P1484:Q1499" si="134">P1483+1</f>
        <v>45121</v>
      </c>
      <c r="Q1484" s="186">
        <f t="shared" si="134"/>
        <v>45123</v>
      </c>
      <c r="R1484" s="2"/>
    </row>
    <row r="1485" spans="14:18" x14ac:dyDescent="0.2">
      <c r="N1485" s="184">
        <f t="shared" si="133"/>
        <v>15</v>
      </c>
      <c r="O1485" s="185">
        <f t="shared" si="132"/>
        <v>3008</v>
      </c>
      <c r="P1485" s="186">
        <f t="shared" si="134"/>
        <v>45122</v>
      </c>
      <c r="Q1485" s="186">
        <f t="shared" si="134"/>
        <v>45124</v>
      </c>
      <c r="R1485" s="2"/>
    </row>
    <row r="1486" spans="14:18" x14ac:dyDescent="0.2">
      <c r="N1486" s="184">
        <f t="shared" si="133"/>
        <v>16</v>
      </c>
      <c r="O1486" s="185">
        <f t="shared" si="132"/>
        <v>2820</v>
      </c>
      <c r="P1486" s="186">
        <f t="shared" si="134"/>
        <v>45123</v>
      </c>
      <c r="Q1486" s="186">
        <f t="shared" si="134"/>
        <v>45125</v>
      </c>
      <c r="R1486" s="2"/>
    </row>
    <row r="1487" spans="14:18" x14ac:dyDescent="0.2">
      <c r="N1487" s="184">
        <f t="shared" si="133"/>
        <v>17</v>
      </c>
      <c r="O1487" s="185">
        <f t="shared" si="132"/>
        <v>2654</v>
      </c>
      <c r="P1487" s="186">
        <f t="shared" si="134"/>
        <v>45124</v>
      </c>
      <c r="Q1487" s="186">
        <f t="shared" si="134"/>
        <v>45126</v>
      </c>
      <c r="R1487" s="2"/>
    </row>
    <row r="1488" spans="14:18" x14ac:dyDescent="0.2">
      <c r="N1488" s="184">
        <f t="shared" si="133"/>
        <v>18</v>
      </c>
      <c r="O1488" s="185">
        <f t="shared" si="132"/>
        <v>2507</v>
      </c>
      <c r="P1488" s="186">
        <f t="shared" si="134"/>
        <v>45125</v>
      </c>
      <c r="Q1488" s="186">
        <f t="shared" si="134"/>
        <v>45127</v>
      </c>
      <c r="R1488" s="2"/>
    </row>
    <row r="1489" spans="14:18" x14ac:dyDescent="0.2">
      <c r="N1489" s="184">
        <f t="shared" si="133"/>
        <v>19</v>
      </c>
      <c r="O1489" s="185">
        <f t="shared" si="132"/>
        <v>2375</v>
      </c>
      <c r="P1489" s="186">
        <f t="shared" si="134"/>
        <v>45126</v>
      </c>
      <c r="Q1489" s="186">
        <f t="shared" si="134"/>
        <v>45128</v>
      </c>
      <c r="R1489" s="2"/>
    </row>
    <row r="1490" spans="14:18" x14ac:dyDescent="0.2">
      <c r="N1490" s="184">
        <f t="shared" si="133"/>
        <v>20</v>
      </c>
      <c r="O1490" s="185">
        <f t="shared" si="132"/>
        <v>2256</v>
      </c>
      <c r="P1490" s="186">
        <f t="shared" si="134"/>
        <v>45127</v>
      </c>
      <c r="Q1490" s="186">
        <f t="shared" si="134"/>
        <v>45129</v>
      </c>
      <c r="R1490" s="2"/>
    </row>
    <row r="1491" spans="14:18" x14ac:dyDescent="0.2">
      <c r="N1491" s="184">
        <f t="shared" si="133"/>
        <v>21</v>
      </c>
      <c r="O1491" s="185">
        <f t="shared" si="132"/>
        <v>2149</v>
      </c>
      <c r="P1491" s="186">
        <f t="shared" si="134"/>
        <v>45128</v>
      </c>
      <c r="Q1491" s="186">
        <f t="shared" si="134"/>
        <v>45130</v>
      </c>
      <c r="R1491" s="2"/>
    </row>
    <row r="1492" spans="14:18" x14ac:dyDescent="0.2">
      <c r="N1492" s="184">
        <f t="shared" si="133"/>
        <v>22</v>
      </c>
      <c r="O1492" s="185">
        <f t="shared" si="132"/>
        <v>2051</v>
      </c>
      <c r="P1492" s="186">
        <f t="shared" si="134"/>
        <v>45129</v>
      </c>
      <c r="Q1492" s="186">
        <f t="shared" si="134"/>
        <v>45131</v>
      </c>
      <c r="R1492" s="2"/>
    </row>
    <row r="1493" spans="14:18" x14ac:dyDescent="0.2">
      <c r="N1493" s="184">
        <f t="shared" si="133"/>
        <v>23</v>
      </c>
      <c r="O1493" s="185">
        <f t="shared" si="132"/>
        <v>1962</v>
      </c>
      <c r="P1493" s="186">
        <f t="shared" si="134"/>
        <v>45130</v>
      </c>
      <c r="Q1493" s="186">
        <f t="shared" si="134"/>
        <v>45132</v>
      </c>
      <c r="R1493" s="2"/>
    </row>
    <row r="1494" spans="14:18" x14ac:dyDescent="0.2">
      <c r="N1494" s="184">
        <f t="shared" si="133"/>
        <v>24</v>
      </c>
      <c r="O1494" s="185">
        <f t="shared" si="132"/>
        <v>1880</v>
      </c>
      <c r="P1494" s="186">
        <f t="shared" si="134"/>
        <v>45131</v>
      </c>
      <c r="Q1494" s="186">
        <f t="shared" si="134"/>
        <v>45133</v>
      </c>
      <c r="R1494" s="2"/>
    </row>
    <row r="1495" spans="14:18" x14ac:dyDescent="0.2">
      <c r="N1495" s="184">
        <f t="shared" si="133"/>
        <v>25</v>
      </c>
      <c r="O1495" s="185">
        <f t="shared" si="132"/>
        <v>1805</v>
      </c>
      <c r="P1495" s="186">
        <f t="shared" si="134"/>
        <v>45132</v>
      </c>
      <c r="Q1495" s="186">
        <f t="shared" si="134"/>
        <v>45134</v>
      </c>
      <c r="R1495" s="2"/>
    </row>
    <row r="1496" spans="14:18" x14ac:dyDescent="0.2">
      <c r="N1496" s="184">
        <f t="shared" si="133"/>
        <v>26</v>
      </c>
      <c r="O1496" s="185">
        <f t="shared" si="132"/>
        <v>1736</v>
      </c>
      <c r="P1496" s="186">
        <f t="shared" si="134"/>
        <v>45133</v>
      </c>
      <c r="Q1496" s="186">
        <f t="shared" si="134"/>
        <v>45135</v>
      </c>
      <c r="R1496" s="2"/>
    </row>
    <row r="1497" spans="14:18" x14ac:dyDescent="0.2">
      <c r="N1497" s="184">
        <f t="shared" si="133"/>
        <v>27</v>
      </c>
      <c r="O1497" s="185">
        <f t="shared" si="132"/>
        <v>1672</v>
      </c>
      <c r="P1497" s="186">
        <f t="shared" si="134"/>
        <v>45134</v>
      </c>
      <c r="Q1497" s="186">
        <f t="shared" si="134"/>
        <v>45136</v>
      </c>
      <c r="R1497" s="2"/>
    </row>
    <row r="1498" spans="14:18" x14ac:dyDescent="0.2">
      <c r="N1498" s="184">
        <f t="shared" si="133"/>
        <v>28</v>
      </c>
      <c r="O1498" s="185">
        <f t="shared" si="132"/>
        <v>1612</v>
      </c>
      <c r="P1498" s="186">
        <f t="shared" si="134"/>
        <v>45135</v>
      </c>
      <c r="Q1498" s="186">
        <f t="shared" si="134"/>
        <v>45137</v>
      </c>
      <c r="R1498" s="2"/>
    </row>
    <row r="1499" spans="14:18" x14ac:dyDescent="0.2">
      <c r="N1499" s="184">
        <f t="shared" si="133"/>
        <v>29</v>
      </c>
      <c r="O1499" s="185">
        <f t="shared" si="132"/>
        <v>1556</v>
      </c>
      <c r="P1499" s="186">
        <f t="shared" si="134"/>
        <v>45136</v>
      </c>
      <c r="Q1499" s="186">
        <f t="shared" si="134"/>
        <v>45138</v>
      </c>
      <c r="R1499" s="2"/>
    </row>
    <row r="1500" spans="14:18" x14ac:dyDescent="0.2">
      <c r="N1500" s="184">
        <f t="shared" si="133"/>
        <v>30</v>
      </c>
      <c r="O1500" s="185">
        <f t="shared" si="132"/>
        <v>1505</v>
      </c>
      <c r="P1500" s="186">
        <f t="shared" ref="P1500:Q1515" si="135">P1499+1</f>
        <v>45137</v>
      </c>
      <c r="Q1500" s="186">
        <f t="shared" si="135"/>
        <v>45139</v>
      </c>
      <c r="R1500" s="2"/>
    </row>
    <row r="1501" spans="14:18" x14ac:dyDescent="0.2">
      <c r="N1501" s="184">
        <f t="shared" si="133"/>
        <v>31</v>
      </c>
      <c r="O1501" s="185">
        <f t="shared" si="132"/>
        <v>1456</v>
      </c>
      <c r="P1501" s="186">
        <f t="shared" si="135"/>
        <v>45138</v>
      </c>
      <c r="Q1501" s="186">
        <f t="shared" si="135"/>
        <v>45140</v>
      </c>
      <c r="R1501" s="2"/>
    </row>
    <row r="1502" spans="14:18" x14ac:dyDescent="0.2">
      <c r="N1502" s="184">
        <f t="shared" si="133"/>
        <v>1</v>
      </c>
      <c r="O1502" s="185">
        <f t="shared" si="132"/>
        <v>45139</v>
      </c>
      <c r="P1502" s="186">
        <f t="shared" si="135"/>
        <v>45139</v>
      </c>
      <c r="Q1502" s="186">
        <f t="shared" si="135"/>
        <v>45141</v>
      </c>
      <c r="R1502" s="2"/>
    </row>
    <row r="1503" spans="14:18" x14ac:dyDescent="0.2">
      <c r="N1503" s="184">
        <f t="shared" si="133"/>
        <v>2</v>
      </c>
      <c r="O1503" s="185">
        <f t="shared" si="132"/>
        <v>22570</v>
      </c>
      <c r="P1503" s="186">
        <f t="shared" si="135"/>
        <v>45140</v>
      </c>
      <c r="Q1503" s="186">
        <f t="shared" si="135"/>
        <v>45142</v>
      </c>
      <c r="R1503" s="2"/>
    </row>
    <row r="1504" spans="14:18" x14ac:dyDescent="0.2">
      <c r="N1504" s="184">
        <f t="shared" si="133"/>
        <v>3</v>
      </c>
      <c r="O1504" s="185">
        <f t="shared" si="132"/>
        <v>15047</v>
      </c>
      <c r="P1504" s="186">
        <f t="shared" si="135"/>
        <v>45141</v>
      </c>
      <c r="Q1504" s="186">
        <f t="shared" si="135"/>
        <v>45143</v>
      </c>
      <c r="R1504" s="2"/>
    </row>
    <row r="1505" spans="14:18" x14ac:dyDescent="0.2">
      <c r="N1505" s="184">
        <f t="shared" si="133"/>
        <v>4</v>
      </c>
      <c r="O1505" s="185">
        <f t="shared" si="132"/>
        <v>11286</v>
      </c>
      <c r="P1505" s="186">
        <f t="shared" si="135"/>
        <v>45142</v>
      </c>
      <c r="Q1505" s="186">
        <f t="shared" si="135"/>
        <v>45144</v>
      </c>
      <c r="R1505" s="2"/>
    </row>
    <row r="1506" spans="14:18" x14ac:dyDescent="0.2">
      <c r="N1506" s="184">
        <f t="shared" si="133"/>
        <v>5</v>
      </c>
      <c r="O1506" s="185">
        <f t="shared" si="132"/>
        <v>9029</v>
      </c>
      <c r="P1506" s="186">
        <f t="shared" si="135"/>
        <v>45143</v>
      </c>
      <c r="Q1506" s="186">
        <f t="shared" si="135"/>
        <v>45145</v>
      </c>
      <c r="R1506" s="2"/>
    </row>
    <row r="1507" spans="14:18" x14ac:dyDescent="0.2">
      <c r="N1507" s="184">
        <f t="shared" si="133"/>
        <v>6</v>
      </c>
      <c r="O1507" s="185">
        <f t="shared" si="132"/>
        <v>7524</v>
      </c>
      <c r="P1507" s="186">
        <f t="shared" si="135"/>
        <v>45144</v>
      </c>
      <c r="Q1507" s="186">
        <f t="shared" si="135"/>
        <v>45146</v>
      </c>
      <c r="R1507" s="2"/>
    </row>
    <row r="1508" spans="14:18" x14ac:dyDescent="0.2">
      <c r="N1508" s="184">
        <f t="shared" si="133"/>
        <v>7</v>
      </c>
      <c r="O1508" s="185">
        <f t="shared" si="132"/>
        <v>6449</v>
      </c>
      <c r="P1508" s="186">
        <f t="shared" si="135"/>
        <v>45145</v>
      </c>
      <c r="Q1508" s="186">
        <f t="shared" si="135"/>
        <v>45147</v>
      </c>
      <c r="R1508" s="2"/>
    </row>
    <row r="1509" spans="14:18" x14ac:dyDescent="0.2">
      <c r="N1509" s="184">
        <f t="shared" si="133"/>
        <v>8</v>
      </c>
      <c r="O1509" s="185">
        <f t="shared" si="132"/>
        <v>5643</v>
      </c>
      <c r="P1509" s="186">
        <f t="shared" si="135"/>
        <v>45146</v>
      </c>
      <c r="Q1509" s="186">
        <f t="shared" si="135"/>
        <v>45148</v>
      </c>
      <c r="R1509" s="2"/>
    </row>
    <row r="1510" spans="14:18" x14ac:dyDescent="0.2">
      <c r="N1510" s="184">
        <f t="shared" si="133"/>
        <v>9</v>
      </c>
      <c r="O1510" s="185">
        <f t="shared" si="132"/>
        <v>5016</v>
      </c>
      <c r="P1510" s="186">
        <f t="shared" si="135"/>
        <v>45147</v>
      </c>
      <c r="Q1510" s="186">
        <f t="shared" si="135"/>
        <v>45149</v>
      </c>
      <c r="R1510" s="2"/>
    </row>
    <row r="1511" spans="14:18" x14ac:dyDescent="0.2">
      <c r="N1511" s="184">
        <f t="shared" si="133"/>
        <v>10</v>
      </c>
      <c r="O1511" s="185">
        <f t="shared" si="132"/>
        <v>4515</v>
      </c>
      <c r="P1511" s="186">
        <f t="shared" si="135"/>
        <v>45148</v>
      </c>
      <c r="Q1511" s="186">
        <f t="shared" si="135"/>
        <v>45150</v>
      </c>
      <c r="R1511" s="2"/>
    </row>
    <row r="1512" spans="14:18" x14ac:dyDescent="0.2">
      <c r="N1512" s="184">
        <f t="shared" si="133"/>
        <v>11</v>
      </c>
      <c r="O1512" s="185">
        <f t="shared" si="132"/>
        <v>4104</v>
      </c>
      <c r="P1512" s="186">
        <f t="shared" si="135"/>
        <v>45149</v>
      </c>
      <c r="Q1512" s="186">
        <f t="shared" si="135"/>
        <v>45151</v>
      </c>
      <c r="R1512" s="2"/>
    </row>
    <row r="1513" spans="14:18" x14ac:dyDescent="0.2">
      <c r="N1513" s="184">
        <f t="shared" si="133"/>
        <v>12</v>
      </c>
      <c r="O1513" s="185">
        <f t="shared" si="132"/>
        <v>3763</v>
      </c>
      <c r="P1513" s="186">
        <f t="shared" si="135"/>
        <v>45150</v>
      </c>
      <c r="Q1513" s="186">
        <f t="shared" si="135"/>
        <v>45152</v>
      </c>
      <c r="R1513" s="2"/>
    </row>
    <row r="1514" spans="14:18" x14ac:dyDescent="0.2">
      <c r="N1514" s="184">
        <f t="shared" si="133"/>
        <v>13</v>
      </c>
      <c r="O1514" s="185">
        <f t="shared" si="132"/>
        <v>3473</v>
      </c>
      <c r="P1514" s="186">
        <f t="shared" si="135"/>
        <v>45151</v>
      </c>
      <c r="Q1514" s="186">
        <f t="shared" si="135"/>
        <v>45153</v>
      </c>
      <c r="R1514" s="2"/>
    </row>
    <row r="1515" spans="14:18" x14ac:dyDescent="0.2">
      <c r="N1515" s="184">
        <f t="shared" si="133"/>
        <v>14</v>
      </c>
      <c r="O1515" s="185">
        <f t="shared" si="132"/>
        <v>3225</v>
      </c>
      <c r="P1515" s="186">
        <f t="shared" si="135"/>
        <v>45152</v>
      </c>
      <c r="Q1515" s="186">
        <f t="shared" si="135"/>
        <v>45154</v>
      </c>
      <c r="R1515" s="2"/>
    </row>
    <row r="1516" spans="14:18" x14ac:dyDescent="0.2">
      <c r="N1516" s="184">
        <f t="shared" si="133"/>
        <v>15</v>
      </c>
      <c r="O1516" s="185">
        <f t="shared" si="132"/>
        <v>3010</v>
      </c>
      <c r="P1516" s="186">
        <f t="shared" ref="P1516:Q1531" si="136">P1515+1</f>
        <v>45153</v>
      </c>
      <c r="Q1516" s="186">
        <f t="shared" si="136"/>
        <v>45155</v>
      </c>
      <c r="R1516" s="2"/>
    </row>
    <row r="1517" spans="14:18" x14ac:dyDescent="0.2">
      <c r="N1517" s="184">
        <f t="shared" si="133"/>
        <v>16</v>
      </c>
      <c r="O1517" s="185">
        <f t="shared" si="132"/>
        <v>2822</v>
      </c>
      <c r="P1517" s="186">
        <f t="shared" si="136"/>
        <v>45154</v>
      </c>
      <c r="Q1517" s="186">
        <f t="shared" si="136"/>
        <v>45156</v>
      </c>
      <c r="R1517" s="2"/>
    </row>
    <row r="1518" spans="14:18" x14ac:dyDescent="0.2">
      <c r="N1518" s="184">
        <f t="shared" si="133"/>
        <v>17</v>
      </c>
      <c r="O1518" s="185">
        <f t="shared" si="132"/>
        <v>2656</v>
      </c>
      <c r="P1518" s="186">
        <f t="shared" si="136"/>
        <v>45155</v>
      </c>
      <c r="Q1518" s="186">
        <f t="shared" si="136"/>
        <v>45157</v>
      </c>
      <c r="R1518" s="2"/>
    </row>
    <row r="1519" spans="14:18" x14ac:dyDescent="0.2">
      <c r="N1519" s="184">
        <f t="shared" si="133"/>
        <v>18</v>
      </c>
      <c r="O1519" s="185">
        <f t="shared" si="132"/>
        <v>2509</v>
      </c>
      <c r="P1519" s="186">
        <f t="shared" si="136"/>
        <v>45156</v>
      </c>
      <c r="Q1519" s="186">
        <f t="shared" si="136"/>
        <v>45158</v>
      </c>
      <c r="R1519" s="2"/>
    </row>
    <row r="1520" spans="14:18" x14ac:dyDescent="0.2">
      <c r="N1520" s="184">
        <f t="shared" si="133"/>
        <v>19</v>
      </c>
      <c r="O1520" s="185">
        <f t="shared" si="132"/>
        <v>2377</v>
      </c>
      <c r="P1520" s="186">
        <f t="shared" si="136"/>
        <v>45157</v>
      </c>
      <c r="Q1520" s="186">
        <f t="shared" si="136"/>
        <v>45159</v>
      </c>
      <c r="R1520" s="2"/>
    </row>
    <row r="1521" spans="14:18" x14ac:dyDescent="0.2">
      <c r="N1521" s="184">
        <f t="shared" si="133"/>
        <v>20</v>
      </c>
      <c r="O1521" s="185">
        <f t="shared" si="132"/>
        <v>2258</v>
      </c>
      <c r="P1521" s="186">
        <f t="shared" si="136"/>
        <v>45158</v>
      </c>
      <c r="Q1521" s="186">
        <f t="shared" si="136"/>
        <v>45160</v>
      </c>
      <c r="R1521" s="2"/>
    </row>
    <row r="1522" spans="14:18" x14ac:dyDescent="0.2">
      <c r="N1522" s="184">
        <f t="shared" si="133"/>
        <v>21</v>
      </c>
      <c r="O1522" s="185">
        <f t="shared" si="132"/>
        <v>2150</v>
      </c>
      <c r="P1522" s="186">
        <f t="shared" si="136"/>
        <v>45159</v>
      </c>
      <c r="Q1522" s="186">
        <f t="shared" si="136"/>
        <v>45161</v>
      </c>
      <c r="R1522" s="2"/>
    </row>
    <row r="1523" spans="14:18" x14ac:dyDescent="0.2">
      <c r="N1523" s="184">
        <f t="shared" si="133"/>
        <v>22</v>
      </c>
      <c r="O1523" s="185">
        <f t="shared" si="132"/>
        <v>2053</v>
      </c>
      <c r="P1523" s="186">
        <f t="shared" si="136"/>
        <v>45160</v>
      </c>
      <c r="Q1523" s="186">
        <f t="shared" si="136"/>
        <v>45162</v>
      </c>
      <c r="R1523" s="2"/>
    </row>
    <row r="1524" spans="14:18" x14ac:dyDescent="0.2">
      <c r="N1524" s="184">
        <f t="shared" si="133"/>
        <v>23</v>
      </c>
      <c r="O1524" s="185">
        <f t="shared" si="132"/>
        <v>1964</v>
      </c>
      <c r="P1524" s="186">
        <f t="shared" si="136"/>
        <v>45161</v>
      </c>
      <c r="Q1524" s="186">
        <f t="shared" si="136"/>
        <v>45163</v>
      </c>
      <c r="R1524" s="2"/>
    </row>
    <row r="1525" spans="14:18" x14ac:dyDescent="0.2">
      <c r="N1525" s="184">
        <f t="shared" si="133"/>
        <v>24</v>
      </c>
      <c r="O1525" s="185">
        <f t="shared" si="132"/>
        <v>1882</v>
      </c>
      <c r="P1525" s="186">
        <f t="shared" si="136"/>
        <v>45162</v>
      </c>
      <c r="Q1525" s="186">
        <f t="shared" si="136"/>
        <v>45164</v>
      </c>
      <c r="R1525" s="2"/>
    </row>
    <row r="1526" spans="14:18" x14ac:dyDescent="0.2">
      <c r="N1526" s="184">
        <f t="shared" si="133"/>
        <v>25</v>
      </c>
      <c r="O1526" s="185">
        <f t="shared" si="132"/>
        <v>1807</v>
      </c>
      <c r="P1526" s="186">
        <f t="shared" si="136"/>
        <v>45163</v>
      </c>
      <c r="Q1526" s="186">
        <f t="shared" si="136"/>
        <v>45165</v>
      </c>
      <c r="R1526" s="2"/>
    </row>
    <row r="1527" spans="14:18" x14ac:dyDescent="0.2">
      <c r="N1527" s="184">
        <f t="shared" si="133"/>
        <v>26</v>
      </c>
      <c r="O1527" s="185">
        <f t="shared" si="132"/>
        <v>1737</v>
      </c>
      <c r="P1527" s="186">
        <f t="shared" si="136"/>
        <v>45164</v>
      </c>
      <c r="Q1527" s="186">
        <f t="shared" si="136"/>
        <v>45166</v>
      </c>
      <c r="R1527" s="2"/>
    </row>
    <row r="1528" spans="14:18" x14ac:dyDescent="0.2">
      <c r="N1528" s="184">
        <f t="shared" si="133"/>
        <v>27</v>
      </c>
      <c r="O1528" s="185">
        <f t="shared" si="132"/>
        <v>1673</v>
      </c>
      <c r="P1528" s="186">
        <f t="shared" si="136"/>
        <v>45165</v>
      </c>
      <c r="Q1528" s="186">
        <f t="shared" si="136"/>
        <v>45167</v>
      </c>
      <c r="R1528" s="2"/>
    </row>
    <row r="1529" spans="14:18" x14ac:dyDescent="0.2">
      <c r="N1529" s="184">
        <f t="shared" si="133"/>
        <v>28</v>
      </c>
      <c r="O1529" s="185">
        <f t="shared" si="132"/>
        <v>1613</v>
      </c>
      <c r="P1529" s="186">
        <f t="shared" si="136"/>
        <v>45166</v>
      </c>
      <c r="Q1529" s="186">
        <f t="shared" si="136"/>
        <v>45168</v>
      </c>
      <c r="R1529" s="2"/>
    </row>
    <row r="1530" spans="14:18" x14ac:dyDescent="0.2">
      <c r="N1530" s="184">
        <f t="shared" si="133"/>
        <v>29</v>
      </c>
      <c r="O1530" s="185">
        <f t="shared" si="132"/>
        <v>1557</v>
      </c>
      <c r="P1530" s="186">
        <f t="shared" si="136"/>
        <v>45167</v>
      </c>
      <c r="Q1530" s="186">
        <f t="shared" si="136"/>
        <v>45169</v>
      </c>
      <c r="R1530" s="2"/>
    </row>
    <row r="1531" spans="14:18" x14ac:dyDescent="0.2">
      <c r="N1531" s="184">
        <f t="shared" si="133"/>
        <v>30</v>
      </c>
      <c r="O1531" s="185">
        <f t="shared" si="132"/>
        <v>1506</v>
      </c>
      <c r="P1531" s="186">
        <f t="shared" si="136"/>
        <v>45168</v>
      </c>
      <c r="Q1531" s="186">
        <f t="shared" si="136"/>
        <v>45170</v>
      </c>
      <c r="R1531" s="2"/>
    </row>
    <row r="1532" spans="14:18" x14ac:dyDescent="0.2">
      <c r="N1532" s="184">
        <f t="shared" si="133"/>
        <v>31</v>
      </c>
      <c r="O1532" s="185">
        <f t="shared" si="132"/>
        <v>1457</v>
      </c>
      <c r="P1532" s="186">
        <f t="shared" ref="P1532:Q1547" si="137">P1531+1</f>
        <v>45169</v>
      </c>
      <c r="Q1532" s="186">
        <f t="shared" si="137"/>
        <v>45171</v>
      </c>
      <c r="R1532" s="2"/>
    </row>
    <row r="1533" spans="14:18" x14ac:dyDescent="0.2">
      <c r="N1533" s="184">
        <f t="shared" si="133"/>
        <v>1</v>
      </c>
      <c r="O1533" s="185">
        <f t="shared" si="132"/>
        <v>45170</v>
      </c>
      <c r="P1533" s="186">
        <f t="shared" si="137"/>
        <v>45170</v>
      </c>
      <c r="Q1533" s="186">
        <f t="shared" si="137"/>
        <v>45172</v>
      </c>
      <c r="R1533" s="2"/>
    </row>
    <row r="1534" spans="14:18" x14ac:dyDescent="0.2">
      <c r="N1534" s="184">
        <f t="shared" si="133"/>
        <v>2</v>
      </c>
      <c r="O1534" s="185">
        <f t="shared" si="132"/>
        <v>22586</v>
      </c>
      <c r="P1534" s="186">
        <f t="shared" si="137"/>
        <v>45171</v>
      </c>
      <c r="Q1534" s="186">
        <f t="shared" si="137"/>
        <v>45173</v>
      </c>
      <c r="R1534" s="2"/>
    </row>
    <row r="1535" spans="14:18" x14ac:dyDescent="0.2">
      <c r="N1535" s="184">
        <f t="shared" si="133"/>
        <v>3</v>
      </c>
      <c r="O1535" s="185">
        <f t="shared" si="132"/>
        <v>15057</v>
      </c>
      <c r="P1535" s="186">
        <f t="shared" si="137"/>
        <v>45172</v>
      </c>
      <c r="Q1535" s="186">
        <f t="shared" si="137"/>
        <v>45174</v>
      </c>
      <c r="R1535" s="2"/>
    </row>
    <row r="1536" spans="14:18" x14ac:dyDescent="0.2">
      <c r="N1536" s="184">
        <f t="shared" si="133"/>
        <v>4</v>
      </c>
      <c r="O1536" s="185">
        <f t="shared" si="132"/>
        <v>11293</v>
      </c>
      <c r="P1536" s="186">
        <f t="shared" si="137"/>
        <v>45173</v>
      </c>
      <c r="Q1536" s="186">
        <f t="shared" si="137"/>
        <v>45175</v>
      </c>
      <c r="R1536" s="2"/>
    </row>
    <row r="1537" spans="14:18" x14ac:dyDescent="0.2">
      <c r="N1537" s="184">
        <f t="shared" si="133"/>
        <v>5</v>
      </c>
      <c r="O1537" s="185">
        <f t="shared" si="132"/>
        <v>9035</v>
      </c>
      <c r="P1537" s="186">
        <f t="shared" si="137"/>
        <v>45174</v>
      </c>
      <c r="Q1537" s="186">
        <f t="shared" si="137"/>
        <v>45176</v>
      </c>
      <c r="R1537" s="2"/>
    </row>
    <row r="1538" spans="14:18" x14ac:dyDescent="0.2">
      <c r="N1538" s="184">
        <f t="shared" si="133"/>
        <v>6</v>
      </c>
      <c r="O1538" s="185">
        <f t="shared" si="132"/>
        <v>7529</v>
      </c>
      <c r="P1538" s="186">
        <f t="shared" si="137"/>
        <v>45175</v>
      </c>
      <c r="Q1538" s="186">
        <f t="shared" si="137"/>
        <v>45177</v>
      </c>
      <c r="R1538" s="2"/>
    </row>
    <row r="1539" spans="14:18" x14ac:dyDescent="0.2">
      <c r="N1539" s="184">
        <f t="shared" si="133"/>
        <v>7</v>
      </c>
      <c r="O1539" s="185">
        <f t="shared" si="132"/>
        <v>6454</v>
      </c>
      <c r="P1539" s="186">
        <f t="shared" si="137"/>
        <v>45176</v>
      </c>
      <c r="Q1539" s="186">
        <f t="shared" si="137"/>
        <v>45178</v>
      </c>
      <c r="R1539" s="2"/>
    </row>
    <row r="1540" spans="14:18" x14ac:dyDescent="0.2">
      <c r="N1540" s="184">
        <f t="shared" si="133"/>
        <v>8</v>
      </c>
      <c r="O1540" s="185">
        <f t="shared" si="132"/>
        <v>5647</v>
      </c>
      <c r="P1540" s="186">
        <f t="shared" si="137"/>
        <v>45177</v>
      </c>
      <c r="Q1540" s="186">
        <f t="shared" si="137"/>
        <v>45179</v>
      </c>
      <c r="R1540" s="2"/>
    </row>
    <row r="1541" spans="14:18" x14ac:dyDescent="0.2">
      <c r="N1541" s="184">
        <f t="shared" si="133"/>
        <v>9</v>
      </c>
      <c r="O1541" s="185">
        <f t="shared" si="132"/>
        <v>5020</v>
      </c>
      <c r="P1541" s="186">
        <f t="shared" si="137"/>
        <v>45178</v>
      </c>
      <c r="Q1541" s="186">
        <f t="shared" si="137"/>
        <v>45180</v>
      </c>
      <c r="R1541" s="2"/>
    </row>
    <row r="1542" spans="14:18" x14ac:dyDescent="0.2">
      <c r="N1542" s="184">
        <f t="shared" si="133"/>
        <v>10</v>
      </c>
      <c r="O1542" s="185">
        <f t="shared" si="132"/>
        <v>4518</v>
      </c>
      <c r="P1542" s="186">
        <f t="shared" si="137"/>
        <v>45179</v>
      </c>
      <c r="Q1542" s="186">
        <f t="shared" si="137"/>
        <v>45181</v>
      </c>
      <c r="R1542" s="2"/>
    </row>
    <row r="1543" spans="14:18" x14ac:dyDescent="0.2">
      <c r="N1543" s="184">
        <f t="shared" si="133"/>
        <v>11</v>
      </c>
      <c r="O1543" s="185">
        <f t="shared" si="132"/>
        <v>4107</v>
      </c>
      <c r="P1543" s="186">
        <f t="shared" si="137"/>
        <v>45180</v>
      </c>
      <c r="Q1543" s="186">
        <f t="shared" si="137"/>
        <v>45182</v>
      </c>
      <c r="R1543" s="2"/>
    </row>
    <row r="1544" spans="14:18" x14ac:dyDescent="0.2">
      <c r="N1544" s="184">
        <f t="shared" si="133"/>
        <v>12</v>
      </c>
      <c r="O1544" s="185">
        <f t="shared" si="132"/>
        <v>3765</v>
      </c>
      <c r="P1544" s="186">
        <f t="shared" si="137"/>
        <v>45181</v>
      </c>
      <c r="Q1544" s="186">
        <f t="shared" si="137"/>
        <v>45183</v>
      </c>
      <c r="R1544" s="2"/>
    </row>
    <row r="1545" spans="14:18" x14ac:dyDescent="0.2">
      <c r="N1545" s="184">
        <f t="shared" si="133"/>
        <v>13</v>
      </c>
      <c r="O1545" s="185">
        <f t="shared" ref="O1545:O1608" si="138">ROUND(P1545/N1545,0)</f>
        <v>3476</v>
      </c>
      <c r="P1545" s="186">
        <f t="shared" si="137"/>
        <v>45182</v>
      </c>
      <c r="Q1545" s="186">
        <f t="shared" si="137"/>
        <v>45184</v>
      </c>
      <c r="R1545" s="2"/>
    </row>
    <row r="1546" spans="14:18" x14ac:dyDescent="0.2">
      <c r="N1546" s="184">
        <f t="shared" ref="N1546:N1609" si="139">DAY(P1546)</f>
        <v>14</v>
      </c>
      <c r="O1546" s="185">
        <f t="shared" si="138"/>
        <v>3227</v>
      </c>
      <c r="P1546" s="186">
        <f t="shared" si="137"/>
        <v>45183</v>
      </c>
      <c r="Q1546" s="186">
        <f t="shared" si="137"/>
        <v>45185</v>
      </c>
      <c r="R1546" s="2"/>
    </row>
    <row r="1547" spans="14:18" x14ac:dyDescent="0.2">
      <c r="N1547" s="184">
        <f t="shared" si="139"/>
        <v>15</v>
      </c>
      <c r="O1547" s="185">
        <f t="shared" si="138"/>
        <v>3012</v>
      </c>
      <c r="P1547" s="186">
        <f t="shared" si="137"/>
        <v>45184</v>
      </c>
      <c r="Q1547" s="186">
        <f t="shared" si="137"/>
        <v>45186</v>
      </c>
      <c r="R1547" s="2"/>
    </row>
    <row r="1548" spans="14:18" x14ac:dyDescent="0.2">
      <c r="N1548" s="184">
        <f t="shared" si="139"/>
        <v>16</v>
      </c>
      <c r="O1548" s="185">
        <f t="shared" si="138"/>
        <v>2824</v>
      </c>
      <c r="P1548" s="186">
        <f t="shared" ref="P1548:Q1563" si="140">P1547+1</f>
        <v>45185</v>
      </c>
      <c r="Q1548" s="186">
        <f t="shared" si="140"/>
        <v>45187</v>
      </c>
      <c r="R1548" s="2"/>
    </row>
    <row r="1549" spans="14:18" x14ac:dyDescent="0.2">
      <c r="N1549" s="184">
        <f t="shared" si="139"/>
        <v>17</v>
      </c>
      <c r="O1549" s="185">
        <f t="shared" si="138"/>
        <v>2658</v>
      </c>
      <c r="P1549" s="186">
        <f t="shared" si="140"/>
        <v>45186</v>
      </c>
      <c r="Q1549" s="186">
        <f t="shared" si="140"/>
        <v>45188</v>
      </c>
      <c r="R1549" s="2"/>
    </row>
    <row r="1550" spans="14:18" x14ac:dyDescent="0.2">
      <c r="N1550" s="184">
        <f t="shared" si="139"/>
        <v>18</v>
      </c>
      <c r="O1550" s="185">
        <f t="shared" si="138"/>
        <v>2510</v>
      </c>
      <c r="P1550" s="186">
        <f t="shared" si="140"/>
        <v>45187</v>
      </c>
      <c r="Q1550" s="186">
        <f t="shared" si="140"/>
        <v>45189</v>
      </c>
      <c r="R1550" s="2"/>
    </row>
    <row r="1551" spans="14:18" x14ac:dyDescent="0.2">
      <c r="N1551" s="184">
        <f t="shared" si="139"/>
        <v>19</v>
      </c>
      <c r="O1551" s="185">
        <f t="shared" si="138"/>
        <v>2378</v>
      </c>
      <c r="P1551" s="186">
        <f t="shared" si="140"/>
        <v>45188</v>
      </c>
      <c r="Q1551" s="186">
        <f t="shared" si="140"/>
        <v>45190</v>
      </c>
      <c r="R1551" s="2"/>
    </row>
    <row r="1552" spans="14:18" x14ac:dyDescent="0.2">
      <c r="N1552" s="184">
        <f t="shared" si="139"/>
        <v>20</v>
      </c>
      <c r="O1552" s="185">
        <f t="shared" si="138"/>
        <v>2259</v>
      </c>
      <c r="P1552" s="186">
        <f t="shared" si="140"/>
        <v>45189</v>
      </c>
      <c r="Q1552" s="186">
        <f t="shared" si="140"/>
        <v>45191</v>
      </c>
      <c r="R1552" s="2"/>
    </row>
    <row r="1553" spans="14:18" x14ac:dyDescent="0.2">
      <c r="N1553" s="184">
        <f t="shared" si="139"/>
        <v>21</v>
      </c>
      <c r="O1553" s="185">
        <f t="shared" si="138"/>
        <v>2152</v>
      </c>
      <c r="P1553" s="186">
        <f t="shared" si="140"/>
        <v>45190</v>
      </c>
      <c r="Q1553" s="186">
        <f t="shared" si="140"/>
        <v>45192</v>
      </c>
      <c r="R1553" s="2"/>
    </row>
    <row r="1554" spans="14:18" x14ac:dyDescent="0.2">
      <c r="N1554" s="184">
        <f t="shared" si="139"/>
        <v>22</v>
      </c>
      <c r="O1554" s="185">
        <f t="shared" si="138"/>
        <v>2054</v>
      </c>
      <c r="P1554" s="186">
        <f t="shared" si="140"/>
        <v>45191</v>
      </c>
      <c r="Q1554" s="186">
        <f t="shared" si="140"/>
        <v>45193</v>
      </c>
      <c r="R1554" s="2"/>
    </row>
    <row r="1555" spans="14:18" x14ac:dyDescent="0.2">
      <c r="N1555" s="184">
        <f t="shared" si="139"/>
        <v>23</v>
      </c>
      <c r="O1555" s="185">
        <f t="shared" si="138"/>
        <v>1965</v>
      </c>
      <c r="P1555" s="186">
        <f t="shared" si="140"/>
        <v>45192</v>
      </c>
      <c r="Q1555" s="186">
        <f t="shared" si="140"/>
        <v>45194</v>
      </c>
      <c r="R1555" s="2"/>
    </row>
    <row r="1556" spans="14:18" x14ac:dyDescent="0.2">
      <c r="N1556" s="184">
        <f t="shared" si="139"/>
        <v>24</v>
      </c>
      <c r="O1556" s="185">
        <f t="shared" si="138"/>
        <v>1883</v>
      </c>
      <c r="P1556" s="186">
        <f t="shared" si="140"/>
        <v>45193</v>
      </c>
      <c r="Q1556" s="186">
        <f t="shared" si="140"/>
        <v>45195</v>
      </c>
      <c r="R1556" s="2"/>
    </row>
    <row r="1557" spans="14:18" x14ac:dyDescent="0.2">
      <c r="N1557" s="184">
        <f t="shared" si="139"/>
        <v>25</v>
      </c>
      <c r="O1557" s="185">
        <f t="shared" si="138"/>
        <v>1808</v>
      </c>
      <c r="P1557" s="186">
        <f t="shared" si="140"/>
        <v>45194</v>
      </c>
      <c r="Q1557" s="186">
        <f t="shared" si="140"/>
        <v>45196</v>
      </c>
      <c r="R1557" s="2"/>
    </row>
    <row r="1558" spans="14:18" x14ac:dyDescent="0.2">
      <c r="N1558" s="184">
        <f t="shared" si="139"/>
        <v>26</v>
      </c>
      <c r="O1558" s="185">
        <f t="shared" si="138"/>
        <v>1738</v>
      </c>
      <c r="P1558" s="186">
        <f t="shared" si="140"/>
        <v>45195</v>
      </c>
      <c r="Q1558" s="186">
        <f t="shared" si="140"/>
        <v>45197</v>
      </c>
      <c r="R1558" s="2"/>
    </row>
    <row r="1559" spans="14:18" x14ac:dyDescent="0.2">
      <c r="N1559" s="184">
        <f t="shared" si="139"/>
        <v>27</v>
      </c>
      <c r="O1559" s="185">
        <f t="shared" si="138"/>
        <v>1674</v>
      </c>
      <c r="P1559" s="186">
        <f t="shared" si="140"/>
        <v>45196</v>
      </c>
      <c r="Q1559" s="186">
        <f t="shared" si="140"/>
        <v>45198</v>
      </c>
      <c r="R1559" s="2"/>
    </row>
    <row r="1560" spans="14:18" x14ac:dyDescent="0.2">
      <c r="N1560" s="184">
        <f t="shared" si="139"/>
        <v>28</v>
      </c>
      <c r="O1560" s="185">
        <f t="shared" si="138"/>
        <v>1614</v>
      </c>
      <c r="P1560" s="186">
        <f t="shared" si="140"/>
        <v>45197</v>
      </c>
      <c r="Q1560" s="186">
        <f t="shared" si="140"/>
        <v>45199</v>
      </c>
      <c r="R1560" s="2"/>
    </row>
    <row r="1561" spans="14:18" x14ac:dyDescent="0.2">
      <c r="N1561" s="184">
        <f t="shared" si="139"/>
        <v>29</v>
      </c>
      <c r="O1561" s="185">
        <f t="shared" si="138"/>
        <v>1559</v>
      </c>
      <c r="P1561" s="186">
        <f t="shared" si="140"/>
        <v>45198</v>
      </c>
      <c r="Q1561" s="186">
        <f t="shared" si="140"/>
        <v>45200</v>
      </c>
      <c r="R1561" s="2"/>
    </row>
    <row r="1562" spans="14:18" x14ac:dyDescent="0.2">
      <c r="N1562" s="184">
        <f t="shared" si="139"/>
        <v>30</v>
      </c>
      <c r="O1562" s="185">
        <f t="shared" si="138"/>
        <v>1507</v>
      </c>
      <c r="P1562" s="186">
        <f t="shared" si="140"/>
        <v>45199</v>
      </c>
      <c r="Q1562" s="186">
        <f t="shared" si="140"/>
        <v>45201</v>
      </c>
      <c r="R1562" s="2"/>
    </row>
    <row r="1563" spans="14:18" x14ac:dyDescent="0.2">
      <c r="N1563" s="184">
        <f t="shared" si="139"/>
        <v>1</v>
      </c>
      <c r="O1563" s="185">
        <f t="shared" si="138"/>
        <v>45200</v>
      </c>
      <c r="P1563" s="186">
        <f t="shared" si="140"/>
        <v>45200</v>
      </c>
      <c r="Q1563" s="186">
        <f t="shared" si="140"/>
        <v>45202</v>
      </c>
      <c r="R1563" s="2"/>
    </row>
    <row r="1564" spans="14:18" x14ac:dyDescent="0.2">
      <c r="N1564" s="184">
        <f t="shared" si="139"/>
        <v>2</v>
      </c>
      <c r="O1564" s="185">
        <f t="shared" si="138"/>
        <v>22601</v>
      </c>
      <c r="P1564" s="186">
        <f t="shared" ref="P1564:Q1579" si="141">P1563+1</f>
        <v>45201</v>
      </c>
      <c r="Q1564" s="186">
        <f t="shared" si="141"/>
        <v>45203</v>
      </c>
      <c r="R1564" s="2"/>
    </row>
    <row r="1565" spans="14:18" x14ac:dyDescent="0.2">
      <c r="N1565" s="184">
        <f t="shared" si="139"/>
        <v>3</v>
      </c>
      <c r="O1565" s="185">
        <f t="shared" si="138"/>
        <v>15067</v>
      </c>
      <c r="P1565" s="186">
        <f t="shared" si="141"/>
        <v>45202</v>
      </c>
      <c r="Q1565" s="186">
        <f t="shared" si="141"/>
        <v>45204</v>
      </c>
      <c r="R1565" s="2"/>
    </row>
    <row r="1566" spans="14:18" x14ac:dyDescent="0.2">
      <c r="N1566" s="184">
        <f t="shared" si="139"/>
        <v>4</v>
      </c>
      <c r="O1566" s="185">
        <f t="shared" si="138"/>
        <v>11301</v>
      </c>
      <c r="P1566" s="186">
        <f t="shared" si="141"/>
        <v>45203</v>
      </c>
      <c r="Q1566" s="186">
        <f t="shared" si="141"/>
        <v>45205</v>
      </c>
      <c r="R1566" s="2"/>
    </row>
    <row r="1567" spans="14:18" x14ac:dyDescent="0.2">
      <c r="N1567" s="184">
        <f t="shared" si="139"/>
        <v>5</v>
      </c>
      <c r="O1567" s="185">
        <f t="shared" si="138"/>
        <v>9041</v>
      </c>
      <c r="P1567" s="186">
        <f t="shared" si="141"/>
        <v>45204</v>
      </c>
      <c r="Q1567" s="186">
        <f t="shared" si="141"/>
        <v>45206</v>
      </c>
      <c r="R1567" s="2"/>
    </row>
    <row r="1568" spans="14:18" x14ac:dyDescent="0.2">
      <c r="N1568" s="184">
        <f t="shared" si="139"/>
        <v>6</v>
      </c>
      <c r="O1568" s="185">
        <f t="shared" si="138"/>
        <v>7534</v>
      </c>
      <c r="P1568" s="186">
        <f t="shared" si="141"/>
        <v>45205</v>
      </c>
      <c r="Q1568" s="186">
        <f t="shared" si="141"/>
        <v>45207</v>
      </c>
      <c r="R1568" s="2"/>
    </row>
    <row r="1569" spans="14:18" x14ac:dyDescent="0.2">
      <c r="N1569" s="184">
        <f t="shared" si="139"/>
        <v>7</v>
      </c>
      <c r="O1569" s="185">
        <f t="shared" si="138"/>
        <v>6458</v>
      </c>
      <c r="P1569" s="186">
        <f t="shared" si="141"/>
        <v>45206</v>
      </c>
      <c r="Q1569" s="186">
        <f t="shared" si="141"/>
        <v>45208</v>
      </c>
      <c r="R1569" s="2"/>
    </row>
    <row r="1570" spans="14:18" x14ac:dyDescent="0.2">
      <c r="N1570" s="184">
        <f t="shared" si="139"/>
        <v>8</v>
      </c>
      <c r="O1570" s="185">
        <f t="shared" si="138"/>
        <v>5651</v>
      </c>
      <c r="P1570" s="186">
        <f t="shared" si="141"/>
        <v>45207</v>
      </c>
      <c r="Q1570" s="186">
        <f t="shared" si="141"/>
        <v>45209</v>
      </c>
      <c r="R1570" s="2"/>
    </row>
    <row r="1571" spans="14:18" x14ac:dyDescent="0.2">
      <c r="N1571" s="184">
        <f t="shared" si="139"/>
        <v>9</v>
      </c>
      <c r="O1571" s="185">
        <f t="shared" si="138"/>
        <v>5023</v>
      </c>
      <c r="P1571" s="186">
        <f t="shared" si="141"/>
        <v>45208</v>
      </c>
      <c r="Q1571" s="186">
        <f t="shared" si="141"/>
        <v>45210</v>
      </c>
      <c r="R1571" s="2"/>
    </row>
    <row r="1572" spans="14:18" x14ac:dyDescent="0.2">
      <c r="N1572" s="184">
        <f t="shared" si="139"/>
        <v>10</v>
      </c>
      <c r="O1572" s="185">
        <f t="shared" si="138"/>
        <v>4521</v>
      </c>
      <c r="P1572" s="186">
        <f t="shared" si="141"/>
        <v>45209</v>
      </c>
      <c r="Q1572" s="186">
        <f t="shared" si="141"/>
        <v>45211</v>
      </c>
      <c r="R1572" s="2"/>
    </row>
    <row r="1573" spans="14:18" x14ac:dyDescent="0.2">
      <c r="N1573" s="184">
        <f t="shared" si="139"/>
        <v>11</v>
      </c>
      <c r="O1573" s="185">
        <f t="shared" si="138"/>
        <v>4110</v>
      </c>
      <c r="P1573" s="186">
        <f t="shared" si="141"/>
        <v>45210</v>
      </c>
      <c r="Q1573" s="186">
        <f t="shared" si="141"/>
        <v>45212</v>
      </c>
      <c r="R1573" s="2"/>
    </row>
    <row r="1574" spans="14:18" x14ac:dyDescent="0.2">
      <c r="N1574" s="184">
        <f t="shared" si="139"/>
        <v>12</v>
      </c>
      <c r="O1574" s="185">
        <f t="shared" si="138"/>
        <v>3768</v>
      </c>
      <c r="P1574" s="186">
        <f t="shared" si="141"/>
        <v>45211</v>
      </c>
      <c r="Q1574" s="186">
        <f t="shared" si="141"/>
        <v>45213</v>
      </c>
      <c r="R1574" s="2"/>
    </row>
    <row r="1575" spans="14:18" x14ac:dyDescent="0.2">
      <c r="N1575" s="184">
        <f t="shared" si="139"/>
        <v>13</v>
      </c>
      <c r="O1575" s="185">
        <f t="shared" si="138"/>
        <v>3478</v>
      </c>
      <c r="P1575" s="186">
        <f t="shared" si="141"/>
        <v>45212</v>
      </c>
      <c r="Q1575" s="186">
        <f t="shared" si="141"/>
        <v>45214</v>
      </c>
      <c r="R1575" s="2"/>
    </row>
    <row r="1576" spans="14:18" x14ac:dyDescent="0.2">
      <c r="N1576" s="184">
        <f t="shared" si="139"/>
        <v>14</v>
      </c>
      <c r="O1576" s="185">
        <f t="shared" si="138"/>
        <v>3230</v>
      </c>
      <c r="P1576" s="186">
        <f t="shared" si="141"/>
        <v>45213</v>
      </c>
      <c r="Q1576" s="186">
        <f t="shared" si="141"/>
        <v>45215</v>
      </c>
      <c r="R1576" s="2"/>
    </row>
    <row r="1577" spans="14:18" x14ac:dyDescent="0.2">
      <c r="N1577" s="184">
        <f t="shared" si="139"/>
        <v>15</v>
      </c>
      <c r="O1577" s="185">
        <f t="shared" si="138"/>
        <v>3014</v>
      </c>
      <c r="P1577" s="186">
        <f t="shared" si="141"/>
        <v>45214</v>
      </c>
      <c r="Q1577" s="186">
        <f t="shared" si="141"/>
        <v>45216</v>
      </c>
      <c r="R1577" s="2"/>
    </row>
    <row r="1578" spans="14:18" x14ac:dyDescent="0.2">
      <c r="N1578" s="184">
        <f t="shared" si="139"/>
        <v>16</v>
      </c>
      <c r="O1578" s="185">
        <f t="shared" si="138"/>
        <v>2826</v>
      </c>
      <c r="P1578" s="186">
        <f t="shared" si="141"/>
        <v>45215</v>
      </c>
      <c r="Q1578" s="186">
        <f t="shared" si="141"/>
        <v>45217</v>
      </c>
      <c r="R1578" s="2"/>
    </row>
    <row r="1579" spans="14:18" x14ac:dyDescent="0.2">
      <c r="N1579" s="184">
        <f t="shared" si="139"/>
        <v>17</v>
      </c>
      <c r="O1579" s="185">
        <f t="shared" si="138"/>
        <v>2660</v>
      </c>
      <c r="P1579" s="186">
        <f t="shared" si="141"/>
        <v>45216</v>
      </c>
      <c r="Q1579" s="186">
        <f t="shared" si="141"/>
        <v>45218</v>
      </c>
      <c r="R1579" s="2"/>
    </row>
    <row r="1580" spans="14:18" x14ac:dyDescent="0.2">
      <c r="N1580" s="184">
        <f t="shared" si="139"/>
        <v>18</v>
      </c>
      <c r="O1580" s="185">
        <f t="shared" si="138"/>
        <v>2512</v>
      </c>
      <c r="P1580" s="186">
        <f t="shared" ref="P1580:Q1595" si="142">P1579+1</f>
        <v>45217</v>
      </c>
      <c r="Q1580" s="186">
        <f t="shared" si="142"/>
        <v>45219</v>
      </c>
      <c r="R1580" s="2"/>
    </row>
    <row r="1581" spans="14:18" x14ac:dyDescent="0.2">
      <c r="N1581" s="184">
        <f t="shared" si="139"/>
        <v>19</v>
      </c>
      <c r="O1581" s="185">
        <f t="shared" si="138"/>
        <v>2380</v>
      </c>
      <c r="P1581" s="186">
        <f t="shared" si="142"/>
        <v>45218</v>
      </c>
      <c r="Q1581" s="186">
        <f t="shared" si="142"/>
        <v>45220</v>
      </c>
      <c r="R1581" s="2"/>
    </row>
    <row r="1582" spans="14:18" x14ac:dyDescent="0.2">
      <c r="N1582" s="184">
        <f t="shared" si="139"/>
        <v>20</v>
      </c>
      <c r="O1582" s="185">
        <f t="shared" si="138"/>
        <v>2261</v>
      </c>
      <c r="P1582" s="186">
        <f t="shared" si="142"/>
        <v>45219</v>
      </c>
      <c r="Q1582" s="186">
        <f t="shared" si="142"/>
        <v>45221</v>
      </c>
      <c r="R1582" s="2"/>
    </row>
    <row r="1583" spans="14:18" x14ac:dyDescent="0.2">
      <c r="N1583" s="184">
        <f t="shared" si="139"/>
        <v>21</v>
      </c>
      <c r="O1583" s="185">
        <f t="shared" si="138"/>
        <v>2153</v>
      </c>
      <c r="P1583" s="186">
        <f t="shared" si="142"/>
        <v>45220</v>
      </c>
      <c r="Q1583" s="186">
        <f t="shared" si="142"/>
        <v>45222</v>
      </c>
      <c r="R1583" s="2"/>
    </row>
    <row r="1584" spans="14:18" x14ac:dyDescent="0.2">
      <c r="N1584" s="184">
        <f t="shared" si="139"/>
        <v>22</v>
      </c>
      <c r="O1584" s="185">
        <f t="shared" si="138"/>
        <v>2056</v>
      </c>
      <c r="P1584" s="186">
        <f t="shared" si="142"/>
        <v>45221</v>
      </c>
      <c r="Q1584" s="186">
        <f t="shared" si="142"/>
        <v>45223</v>
      </c>
      <c r="R1584" s="2"/>
    </row>
    <row r="1585" spans="14:18" x14ac:dyDescent="0.2">
      <c r="N1585" s="184">
        <f t="shared" si="139"/>
        <v>23</v>
      </c>
      <c r="O1585" s="185">
        <f t="shared" si="138"/>
        <v>1966</v>
      </c>
      <c r="P1585" s="186">
        <f t="shared" si="142"/>
        <v>45222</v>
      </c>
      <c r="Q1585" s="186">
        <f t="shared" si="142"/>
        <v>45224</v>
      </c>
      <c r="R1585" s="2"/>
    </row>
    <row r="1586" spans="14:18" x14ac:dyDescent="0.2">
      <c r="N1586" s="184">
        <f t="shared" si="139"/>
        <v>24</v>
      </c>
      <c r="O1586" s="185">
        <f t="shared" si="138"/>
        <v>1884</v>
      </c>
      <c r="P1586" s="186">
        <f t="shared" si="142"/>
        <v>45223</v>
      </c>
      <c r="Q1586" s="186">
        <f t="shared" si="142"/>
        <v>45225</v>
      </c>
      <c r="R1586" s="2"/>
    </row>
    <row r="1587" spans="14:18" x14ac:dyDescent="0.2">
      <c r="N1587" s="184">
        <f t="shared" si="139"/>
        <v>25</v>
      </c>
      <c r="O1587" s="185">
        <f t="shared" si="138"/>
        <v>1809</v>
      </c>
      <c r="P1587" s="186">
        <f t="shared" si="142"/>
        <v>45224</v>
      </c>
      <c r="Q1587" s="186">
        <f t="shared" si="142"/>
        <v>45226</v>
      </c>
      <c r="R1587" s="2"/>
    </row>
    <row r="1588" spans="14:18" x14ac:dyDescent="0.2">
      <c r="N1588" s="184">
        <f t="shared" si="139"/>
        <v>26</v>
      </c>
      <c r="O1588" s="185">
        <f t="shared" si="138"/>
        <v>1739</v>
      </c>
      <c r="P1588" s="186">
        <f t="shared" si="142"/>
        <v>45225</v>
      </c>
      <c r="Q1588" s="186">
        <f t="shared" si="142"/>
        <v>45227</v>
      </c>
      <c r="R1588" s="2"/>
    </row>
    <row r="1589" spans="14:18" x14ac:dyDescent="0.2">
      <c r="N1589" s="184">
        <f t="shared" si="139"/>
        <v>27</v>
      </c>
      <c r="O1589" s="185">
        <f t="shared" si="138"/>
        <v>1675</v>
      </c>
      <c r="P1589" s="186">
        <f t="shared" si="142"/>
        <v>45226</v>
      </c>
      <c r="Q1589" s="186">
        <f t="shared" si="142"/>
        <v>45228</v>
      </c>
      <c r="R1589" s="2"/>
    </row>
    <row r="1590" spans="14:18" x14ac:dyDescent="0.2">
      <c r="N1590" s="184">
        <f t="shared" si="139"/>
        <v>28</v>
      </c>
      <c r="O1590" s="185">
        <f t="shared" si="138"/>
        <v>1615</v>
      </c>
      <c r="P1590" s="186">
        <f t="shared" si="142"/>
        <v>45227</v>
      </c>
      <c r="Q1590" s="186">
        <f t="shared" si="142"/>
        <v>45229</v>
      </c>
      <c r="R1590" s="2"/>
    </row>
    <row r="1591" spans="14:18" x14ac:dyDescent="0.2">
      <c r="N1591" s="184">
        <f t="shared" si="139"/>
        <v>29</v>
      </c>
      <c r="O1591" s="185">
        <f t="shared" si="138"/>
        <v>1560</v>
      </c>
      <c r="P1591" s="186">
        <f t="shared" si="142"/>
        <v>45228</v>
      </c>
      <c r="Q1591" s="186">
        <f t="shared" si="142"/>
        <v>45230</v>
      </c>
      <c r="R1591" s="2"/>
    </row>
    <row r="1592" spans="14:18" x14ac:dyDescent="0.2">
      <c r="N1592" s="184">
        <f t="shared" si="139"/>
        <v>30</v>
      </c>
      <c r="O1592" s="185">
        <f t="shared" si="138"/>
        <v>1508</v>
      </c>
      <c r="P1592" s="186">
        <f t="shared" si="142"/>
        <v>45229</v>
      </c>
      <c r="Q1592" s="186">
        <f t="shared" si="142"/>
        <v>45231</v>
      </c>
      <c r="R1592" s="2"/>
    </row>
    <row r="1593" spans="14:18" x14ac:dyDescent="0.2">
      <c r="N1593" s="184">
        <f t="shared" si="139"/>
        <v>31</v>
      </c>
      <c r="O1593" s="185">
        <f t="shared" si="138"/>
        <v>1459</v>
      </c>
      <c r="P1593" s="186">
        <f t="shared" si="142"/>
        <v>45230</v>
      </c>
      <c r="Q1593" s="186">
        <f t="shared" si="142"/>
        <v>45232</v>
      </c>
      <c r="R1593" s="2"/>
    </row>
    <row r="1594" spans="14:18" x14ac:dyDescent="0.2">
      <c r="N1594" s="184">
        <f t="shared" si="139"/>
        <v>1</v>
      </c>
      <c r="O1594" s="185">
        <f t="shared" si="138"/>
        <v>45231</v>
      </c>
      <c r="P1594" s="186">
        <f t="shared" si="142"/>
        <v>45231</v>
      </c>
      <c r="Q1594" s="186">
        <f t="shared" si="142"/>
        <v>45233</v>
      </c>
      <c r="R1594" s="2"/>
    </row>
    <row r="1595" spans="14:18" x14ac:dyDescent="0.2">
      <c r="N1595" s="184">
        <f t="shared" si="139"/>
        <v>2</v>
      </c>
      <c r="O1595" s="185">
        <f t="shared" si="138"/>
        <v>22616</v>
      </c>
      <c r="P1595" s="186">
        <f t="shared" si="142"/>
        <v>45232</v>
      </c>
      <c r="Q1595" s="186">
        <f t="shared" si="142"/>
        <v>45234</v>
      </c>
      <c r="R1595" s="2"/>
    </row>
    <row r="1596" spans="14:18" x14ac:dyDescent="0.2">
      <c r="N1596" s="184">
        <f t="shared" si="139"/>
        <v>3</v>
      </c>
      <c r="O1596" s="185">
        <f t="shared" si="138"/>
        <v>15078</v>
      </c>
      <c r="P1596" s="186">
        <f t="shared" ref="P1596:Q1611" si="143">P1595+1</f>
        <v>45233</v>
      </c>
      <c r="Q1596" s="186">
        <f t="shared" si="143"/>
        <v>45235</v>
      </c>
      <c r="R1596" s="2"/>
    </row>
    <row r="1597" spans="14:18" x14ac:dyDescent="0.2">
      <c r="N1597" s="184">
        <f t="shared" si="139"/>
        <v>4</v>
      </c>
      <c r="O1597" s="185">
        <f t="shared" si="138"/>
        <v>11309</v>
      </c>
      <c r="P1597" s="186">
        <f t="shared" si="143"/>
        <v>45234</v>
      </c>
      <c r="Q1597" s="186">
        <f t="shared" si="143"/>
        <v>45236</v>
      </c>
      <c r="R1597" s="2"/>
    </row>
    <row r="1598" spans="14:18" x14ac:dyDescent="0.2">
      <c r="N1598" s="184">
        <f t="shared" si="139"/>
        <v>5</v>
      </c>
      <c r="O1598" s="185">
        <f t="shared" si="138"/>
        <v>9047</v>
      </c>
      <c r="P1598" s="186">
        <f t="shared" si="143"/>
        <v>45235</v>
      </c>
      <c r="Q1598" s="186">
        <f t="shared" si="143"/>
        <v>45237</v>
      </c>
      <c r="R1598" s="2"/>
    </row>
    <row r="1599" spans="14:18" x14ac:dyDescent="0.2">
      <c r="N1599" s="184">
        <f t="shared" si="139"/>
        <v>6</v>
      </c>
      <c r="O1599" s="185">
        <f t="shared" si="138"/>
        <v>7539</v>
      </c>
      <c r="P1599" s="186">
        <f t="shared" si="143"/>
        <v>45236</v>
      </c>
      <c r="Q1599" s="186">
        <f t="shared" si="143"/>
        <v>45238</v>
      </c>
      <c r="R1599" s="2"/>
    </row>
    <row r="1600" spans="14:18" x14ac:dyDescent="0.2">
      <c r="N1600" s="184">
        <f t="shared" si="139"/>
        <v>7</v>
      </c>
      <c r="O1600" s="185">
        <f t="shared" si="138"/>
        <v>6462</v>
      </c>
      <c r="P1600" s="186">
        <f t="shared" si="143"/>
        <v>45237</v>
      </c>
      <c r="Q1600" s="186">
        <f t="shared" si="143"/>
        <v>45239</v>
      </c>
      <c r="R1600" s="2"/>
    </row>
    <row r="1601" spans="14:18" x14ac:dyDescent="0.2">
      <c r="N1601" s="184">
        <f t="shared" si="139"/>
        <v>8</v>
      </c>
      <c r="O1601" s="185">
        <f t="shared" si="138"/>
        <v>5655</v>
      </c>
      <c r="P1601" s="186">
        <f t="shared" si="143"/>
        <v>45238</v>
      </c>
      <c r="Q1601" s="186">
        <f t="shared" si="143"/>
        <v>45240</v>
      </c>
      <c r="R1601" s="2"/>
    </row>
    <row r="1602" spans="14:18" x14ac:dyDescent="0.2">
      <c r="N1602" s="184">
        <f t="shared" si="139"/>
        <v>9</v>
      </c>
      <c r="O1602" s="185">
        <f t="shared" si="138"/>
        <v>5027</v>
      </c>
      <c r="P1602" s="186">
        <f t="shared" si="143"/>
        <v>45239</v>
      </c>
      <c r="Q1602" s="186">
        <f t="shared" si="143"/>
        <v>45241</v>
      </c>
      <c r="R1602" s="2"/>
    </row>
    <row r="1603" spans="14:18" x14ac:dyDescent="0.2">
      <c r="N1603" s="184">
        <f t="shared" si="139"/>
        <v>10</v>
      </c>
      <c r="O1603" s="185">
        <f t="shared" si="138"/>
        <v>4524</v>
      </c>
      <c r="P1603" s="186">
        <f t="shared" si="143"/>
        <v>45240</v>
      </c>
      <c r="Q1603" s="186">
        <f t="shared" si="143"/>
        <v>45242</v>
      </c>
      <c r="R1603" s="2"/>
    </row>
    <row r="1604" spans="14:18" x14ac:dyDescent="0.2">
      <c r="N1604" s="184">
        <f t="shared" si="139"/>
        <v>11</v>
      </c>
      <c r="O1604" s="185">
        <f t="shared" si="138"/>
        <v>4113</v>
      </c>
      <c r="P1604" s="186">
        <f t="shared" si="143"/>
        <v>45241</v>
      </c>
      <c r="Q1604" s="186">
        <f t="shared" si="143"/>
        <v>45243</v>
      </c>
      <c r="R1604" s="2"/>
    </row>
    <row r="1605" spans="14:18" x14ac:dyDescent="0.2">
      <c r="N1605" s="184">
        <f t="shared" si="139"/>
        <v>12</v>
      </c>
      <c r="O1605" s="185">
        <f t="shared" si="138"/>
        <v>3770</v>
      </c>
      <c r="P1605" s="186">
        <f t="shared" si="143"/>
        <v>45242</v>
      </c>
      <c r="Q1605" s="186">
        <f t="shared" si="143"/>
        <v>45244</v>
      </c>
      <c r="R1605" s="2"/>
    </row>
    <row r="1606" spans="14:18" x14ac:dyDescent="0.2">
      <c r="N1606" s="184">
        <f t="shared" si="139"/>
        <v>13</v>
      </c>
      <c r="O1606" s="185">
        <f t="shared" si="138"/>
        <v>3480</v>
      </c>
      <c r="P1606" s="186">
        <f t="shared" si="143"/>
        <v>45243</v>
      </c>
      <c r="Q1606" s="186">
        <f t="shared" si="143"/>
        <v>45245</v>
      </c>
      <c r="R1606" s="2"/>
    </row>
    <row r="1607" spans="14:18" x14ac:dyDescent="0.2">
      <c r="N1607" s="184">
        <f t="shared" si="139"/>
        <v>14</v>
      </c>
      <c r="O1607" s="185">
        <f t="shared" si="138"/>
        <v>3232</v>
      </c>
      <c r="P1607" s="186">
        <f t="shared" si="143"/>
        <v>45244</v>
      </c>
      <c r="Q1607" s="186">
        <f t="shared" si="143"/>
        <v>45246</v>
      </c>
      <c r="R1607" s="2"/>
    </row>
    <row r="1608" spans="14:18" x14ac:dyDescent="0.2">
      <c r="N1608" s="184">
        <f t="shared" si="139"/>
        <v>15</v>
      </c>
      <c r="O1608" s="185">
        <f t="shared" si="138"/>
        <v>3016</v>
      </c>
      <c r="P1608" s="186">
        <f t="shared" si="143"/>
        <v>45245</v>
      </c>
      <c r="Q1608" s="186">
        <f t="shared" si="143"/>
        <v>45247</v>
      </c>
      <c r="R1608" s="2"/>
    </row>
    <row r="1609" spans="14:18" x14ac:dyDescent="0.2">
      <c r="N1609" s="184">
        <f t="shared" si="139"/>
        <v>16</v>
      </c>
      <c r="O1609" s="185">
        <f t="shared" ref="O1609:O1672" si="144">ROUND(P1609/N1609,0)</f>
        <v>2828</v>
      </c>
      <c r="P1609" s="186">
        <f t="shared" si="143"/>
        <v>45246</v>
      </c>
      <c r="Q1609" s="186">
        <f t="shared" si="143"/>
        <v>45248</v>
      </c>
      <c r="R1609" s="2"/>
    </row>
    <row r="1610" spans="14:18" x14ac:dyDescent="0.2">
      <c r="N1610" s="184">
        <f t="shared" ref="N1610:N1673" si="145">DAY(P1610)</f>
        <v>17</v>
      </c>
      <c r="O1610" s="185">
        <f t="shared" si="144"/>
        <v>2662</v>
      </c>
      <c r="P1610" s="186">
        <f t="shared" si="143"/>
        <v>45247</v>
      </c>
      <c r="Q1610" s="186">
        <f t="shared" si="143"/>
        <v>45249</v>
      </c>
      <c r="R1610" s="2"/>
    </row>
    <row r="1611" spans="14:18" x14ac:dyDescent="0.2">
      <c r="N1611" s="184">
        <f t="shared" si="145"/>
        <v>18</v>
      </c>
      <c r="O1611" s="185">
        <f t="shared" si="144"/>
        <v>2514</v>
      </c>
      <c r="P1611" s="186">
        <f t="shared" si="143"/>
        <v>45248</v>
      </c>
      <c r="Q1611" s="186">
        <f t="shared" si="143"/>
        <v>45250</v>
      </c>
      <c r="R1611" s="2"/>
    </row>
    <row r="1612" spans="14:18" x14ac:dyDescent="0.2">
      <c r="N1612" s="184">
        <f t="shared" si="145"/>
        <v>19</v>
      </c>
      <c r="O1612" s="185">
        <f t="shared" si="144"/>
        <v>2382</v>
      </c>
      <c r="P1612" s="186">
        <f t="shared" ref="P1612:Q1627" si="146">P1611+1</f>
        <v>45249</v>
      </c>
      <c r="Q1612" s="186">
        <f t="shared" si="146"/>
        <v>45251</v>
      </c>
      <c r="R1612" s="2"/>
    </row>
    <row r="1613" spans="14:18" x14ac:dyDescent="0.2">
      <c r="N1613" s="184">
        <f t="shared" si="145"/>
        <v>20</v>
      </c>
      <c r="O1613" s="185">
        <f t="shared" si="144"/>
        <v>2263</v>
      </c>
      <c r="P1613" s="186">
        <f t="shared" si="146"/>
        <v>45250</v>
      </c>
      <c r="Q1613" s="186">
        <f t="shared" si="146"/>
        <v>45252</v>
      </c>
      <c r="R1613" s="2"/>
    </row>
    <row r="1614" spans="14:18" x14ac:dyDescent="0.2">
      <c r="N1614" s="184">
        <f t="shared" si="145"/>
        <v>21</v>
      </c>
      <c r="O1614" s="185">
        <f t="shared" si="144"/>
        <v>2155</v>
      </c>
      <c r="P1614" s="186">
        <f t="shared" si="146"/>
        <v>45251</v>
      </c>
      <c r="Q1614" s="186">
        <f t="shared" si="146"/>
        <v>45253</v>
      </c>
      <c r="R1614" s="2"/>
    </row>
    <row r="1615" spans="14:18" x14ac:dyDescent="0.2">
      <c r="N1615" s="184">
        <f t="shared" si="145"/>
        <v>22</v>
      </c>
      <c r="O1615" s="185">
        <f t="shared" si="144"/>
        <v>2057</v>
      </c>
      <c r="P1615" s="186">
        <f t="shared" si="146"/>
        <v>45252</v>
      </c>
      <c r="Q1615" s="186">
        <f t="shared" si="146"/>
        <v>45254</v>
      </c>
      <c r="R1615" s="2"/>
    </row>
    <row r="1616" spans="14:18" x14ac:dyDescent="0.2">
      <c r="N1616" s="184">
        <f t="shared" si="145"/>
        <v>23</v>
      </c>
      <c r="O1616" s="185">
        <f t="shared" si="144"/>
        <v>1968</v>
      </c>
      <c r="P1616" s="186">
        <f t="shared" si="146"/>
        <v>45253</v>
      </c>
      <c r="Q1616" s="186">
        <f t="shared" si="146"/>
        <v>45255</v>
      </c>
      <c r="R1616" s="2"/>
    </row>
    <row r="1617" spans="14:18" x14ac:dyDescent="0.2">
      <c r="N1617" s="184">
        <f t="shared" si="145"/>
        <v>24</v>
      </c>
      <c r="O1617" s="185">
        <f t="shared" si="144"/>
        <v>1886</v>
      </c>
      <c r="P1617" s="186">
        <f t="shared" si="146"/>
        <v>45254</v>
      </c>
      <c r="Q1617" s="186">
        <f t="shared" si="146"/>
        <v>45256</v>
      </c>
      <c r="R1617" s="2"/>
    </row>
    <row r="1618" spans="14:18" x14ac:dyDescent="0.2">
      <c r="N1618" s="184">
        <f t="shared" si="145"/>
        <v>25</v>
      </c>
      <c r="O1618" s="185">
        <f t="shared" si="144"/>
        <v>1810</v>
      </c>
      <c r="P1618" s="186">
        <f t="shared" si="146"/>
        <v>45255</v>
      </c>
      <c r="Q1618" s="186">
        <f t="shared" si="146"/>
        <v>45257</v>
      </c>
      <c r="R1618" s="2"/>
    </row>
    <row r="1619" spans="14:18" x14ac:dyDescent="0.2">
      <c r="N1619" s="184">
        <f t="shared" si="145"/>
        <v>26</v>
      </c>
      <c r="O1619" s="185">
        <f t="shared" si="144"/>
        <v>1741</v>
      </c>
      <c r="P1619" s="186">
        <f t="shared" si="146"/>
        <v>45256</v>
      </c>
      <c r="Q1619" s="186">
        <f t="shared" si="146"/>
        <v>45258</v>
      </c>
      <c r="R1619" s="2"/>
    </row>
    <row r="1620" spans="14:18" x14ac:dyDescent="0.2">
      <c r="N1620" s="184">
        <f t="shared" si="145"/>
        <v>27</v>
      </c>
      <c r="O1620" s="185">
        <f t="shared" si="144"/>
        <v>1676</v>
      </c>
      <c r="P1620" s="186">
        <f t="shared" si="146"/>
        <v>45257</v>
      </c>
      <c r="Q1620" s="186">
        <f t="shared" si="146"/>
        <v>45259</v>
      </c>
      <c r="R1620" s="2"/>
    </row>
    <row r="1621" spans="14:18" x14ac:dyDescent="0.2">
      <c r="N1621" s="184">
        <f t="shared" si="145"/>
        <v>28</v>
      </c>
      <c r="O1621" s="185">
        <f t="shared" si="144"/>
        <v>1616</v>
      </c>
      <c r="P1621" s="186">
        <f t="shared" si="146"/>
        <v>45258</v>
      </c>
      <c r="Q1621" s="186">
        <f t="shared" si="146"/>
        <v>45260</v>
      </c>
      <c r="R1621" s="2"/>
    </row>
    <row r="1622" spans="14:18" x14ac:dyDescent="0.2">
      <c r="N1622" s="184">
        <f t="shared" si="145"/>
        <v>29</v>
      </c>
      <c r="O1622" s="185">
        <f t="shared" si="144"/>
        <v>1561</v>
      </c>
      <c r="P1622" s="186">
        <f t="shared" si="146"/>
        <v>45259</v>
      </c>
      <c r="Q1622" s="186">
        <f t="shared" si="146"/>
        <v>45261</v>
      </c>
      <c r="R1622" s="2"/>
    </row>
    <row r="1623" spans="14:18" x14ac:dyDescent="0.2">
      <c r="N1623" s="184">
        <f t="shared" si="145"/>
        <v>30</v>
      </c>
      <c r="O1623" s="185">
        <f t="shared" si="144"/>
        <v>1509</v>
      </c>
      <c r="P1623" s="186">
        <f t="shared" si="146"/>
        <v>45260</v>
      </c>
      <c r="Q1623" s="186">
        <f t="shared" si="146"/>
        <v>45262</v>
      </c>
      <c r="R1623" s="2"/>
    </row>
    <row r="1624" spans="14:18" x14ac:dyDescent="0.2">
      <c r="N1624" s="184">
        <f t="shared" si="145"/>
        <v>1</v>
      </c>
      <c r="O1624" s="185">
        <f t="shared" si="144"/>
        <v>45261</v>
      </c>
      <c r="P1624" s="186">
        <f t="shared" si="146"/>
        <v>45261</v>
      </c>
      <c r="Q1624" s="186">
        <f t="shared" si="146"/>
        <v>45263</v>
      </c>
      <c r="R1624" s="2"/>
    </row>
    <row r="1625" spans="14:18" x14ac:dyDescent="0.2">
      <c r="N1625" s="184">
        <f t="shared" si="145"/>
        <v>2</v>
      </c>
      <c r="O1625" s="185">
        <f t="shared" si="144"/>
        <v>22631</v>
      </c>
      <c r="P1625" s="186">
        <f t="shared" si="146"/>
        <v>45262</v>
      </c>
      <c r="Q1625" s="186">
        <f t="shared" si="146"/>
        <v>45264</v>
      </c>
      <c r="R1625" s="2"/>
    </row>
    <row r="1626" spans="14:18" x14ac:dyDescent="0.2">
      <c r="N1626" s="184">
        <f t="shared" si="145"/>
        <v>3</v>
      </c>
      <c r="O1626" s="185">
        <f t="shared" si="144"/>
        <v>15088</v>
      </c>
      <c r="P1626" s="186">
        <f t="shared" si="146"/>
        <v>45263</v>
      </c>
      <c r="Q1626" s="186">
        <f t="shared" si="146"/>
        <v>45265</v>
      </c>
      <c r="R1626" s="2"/>
    </row>
    <row r="1627" spans="14:18" x14ac:dyDescent="0.2">
      <c r="N1627" s="184">
        <f t="shared" si="145"/>
        <v>4</v>
      </c>
      <c r="O1627" s="185">
        <f t="shared" si="144"/>
        <v>11316</v>
      </c>
      <c r="P1627" s="186">
        <f t="shared" si="146"/>
        <v>45264</v>
      </c>
      <c r="Q1627" s="186">
        <f t="shared" si="146"/>
        <v>45266</v>
      </c>
      <c r="R1627" s="2"/>
    </row>
    <row r="1628" spans="14:18" x14ac:dyDescent="0.2">
      <c r="N1628" s="184">
        <f t="shared" si="145"/>
        <v>5</v>
      </c>
      <c r="O1628" s="185">
        <f t="shared" si="144"/>
        <v>9053</v>
      </c>
      <c r="P1628" s="186">
        <f t="shared" ref="P1628:Q1643" si="147">P1627+1</f>
        <v>45265</v>
      </c>
      <c r="Q1628" s="186">
        <f t="shared" si="147"/>
        <v>45267</v>
      </c>
      <c r="R1628" s="2"/>
    </row>
    <row r="1629" spans="14:18" x14ac:dyDescent="0.2">
      <c r="N1629" s="184">
        <f t="shared" si="145"/>
        <v>6</v>
      </c>
      <c r="O1629" s="185">
        <f t="shared" si="144"/>
        <v>7544</v>
      </c>
      <c r="P1629" s="186">
        <f t="shared" si="147"/>
        <v>45266</v>
      </c>
      <c r="Q1629" s="186">
        <f t="shared" si="147"/>
        <v>45268</v>
      </c>
      <c r="R1629" s="2"/>
    </row>
    <row r="1630" spans="14:18" x14ac:dyDescent="0.2">
      <c r="N1630" s="184">
        <f t="shared" si="145"/>
        <v>7</v>
      </c>
      <c r="O1630" s="185">
        <f t="shared" si="144"/>
        <v>6467</v>
      </c>
      <c r="P1630" s="186">
        <f t="shared" si="147"/>
        <v>45267</v>
      </c>
      <c r="Q1630" s="186">
        <f t="shared" si="147"/>
        <v>45269</v>
      </c>
      <c r="R1630" s="2"/>
    </row>
    <row r="1631" spans="14:18" x14ac:dyDescent="0.2">
      <c r="N1631" s="184">
        <f t="shared" si="145"/>
        <v>8</v>
      </c>
      <c r="O1631" s="185">
        <f t="shared" si="144"/>
        <v>5659</v>
      </c>
      <c r="P1631" s="186">
        <f t="shared" si="147"/>
        <v>45268</v>
      </c>
      <c r="Q1631" s="186">
        <f t="shared" si="147"/>
        <v>45270</v>
      </c>
      <c r="R1631" s="2"/>
    </row>
    <row r="1632" spans="14:18" x14ac:dyDescent="0.2">
      <c r="N1632" s="184">
        <f t="shared" si="145"/>
        <v>9</v>
      </c>
      <c r="O1632" s="185">
        <f t="shared" si="144"/>
        <v>5030</v>
      </c>
      <c r="P1632" s="186">
        <f t="shared" si="147"/>
        <v>45269</v>
      </c>
      <c r="Q1632" s="186">
        <f t="shared" si="147"/>
        <v>45271</v>
      </c>
      <c r="R1632" s="2"/>
    </row>
    <row r="1633" spans="14:18" x14ac:dyDescent="0.2">
      <c r="N1633" s="184">
        <f t="shared" si="145"/>
        <v>10</v>
      </c>
      <c r="O1633" s="185">
        <f t="shared" si="144"/>
        <v>4527</v>
      </c>
      <c r="P1633" s="186">
        <f t="shared" si="147"/>
        <v>45270</v>
      </c>
      <c r="Q1633" s="186">
        <f t="shared" si="147"/>
        <v>45272</v>
      </c>
      <c r="R1633" s="2"/>
    </row>
    <row r="1634" spans="14:18" x14ac:dyDescent="0.2">
      <c r="N1634" s="184">
        <f t="shared" si="145"/>
        <v>11</v>
      </c>
      <c r="O1634" s="185">
        <f t="shared" si="144"/>
        <v>4116</v>
      </c>
      <c r="P1634" s="186">
        <f t="shared" si="147"/>
        <v>45271</v>
      </c>
      <c r="Q1634" s="186">
        <f t="shared" si="147"/>
        <v>45273</v>
      </c>
      <c r="R1634" s="2"/>
    </row>
    <row r="1635" spans="14:18" x14ac:dyDescent="0.2">
      <c r="N1635" s="184">
        <f t="shared" si="145"/>
        <v>12</v>
      </c>
      <c r="O1635" s="185">
        <f t="shared" si="144"/>
        <v>3773</v>
      </c>
      <c r="P1635" s="186">
        <f t="shared" si="147"/>
        <v>45272</v>
      </c>
      <c r="Q1635" s="186">
        <f t="shared" si="147"/>
        <v>45274</v>
      </c>
      <c r="R1635" s="2"/>
    </row>
    <row r="1636" spans="14:18" x14ac:dyDescent="0.2">
      <c r="N1636" s="184">
        <f t="shared" si="145"/>
        <v>13</v>
      </c>
      <c r="O1636" s="185">
        <f t="shared" si="144"/>
        <v>3483</v>
      </c>
      <c r="P1636" s="186">
        <f t="shared" si="147"/>
        <v>45273</v>
      </c>
      <c r="Q1636" s="186">
        <f t="shared" si="147"/>
        <v>45275</v>
      </c>
      <c r="R1636" s="2"/>
    </row>
    <row r="1637" spans="14:18" x14ac:dyDescent="0.2">
      <c r="N1637" s="184">
        <f t="shared" si="145"/>
        <v>14</v>
      </c>
      <c r="O1637" s="185">
        <f t="shared" si="144"/>
        <v>3234</v>
      </c>
      <c r="P1637" s="186">
        <f t="shared" si="147"/>
        <v>45274</v>
      </c>
      <c r="Q1637" s="186">
        <f t="shared" si="147"/>
        <v>45276</v>
      </c>
      <c r="R1637" s="2"/>
    </row>
    <row r="1638" spans="14:18" x14ac:dyDescent="0.2">
      <c r="N1638" s="184">
        <f t="shared" si="145"/>
        <v>15</v>
      </c>
      <c r="O1638" s="185">
        <f t="shared" si="144"/>
        <v>3018</v>
      </c>
      <c r="P1638" s="186">
        <f t="shared" si="147"/>
        <v>45275</v>
      </c>
      <c r="Q1638" s="186">
        <f t="shared" si="147"/>
        <v>45277</v>
      </c>
      <c r="R1638" s="2"/>
    </row>
    <row r="1639" spans="14:18" x14ac:dyDescent="0.2">
      <c r="N1639" s="184">
        <f t="shared" si="145"/>
        <v>16</v>
      </c>
      <c r="O1639" s="185">
        <f t="shared" si="144"/>
        <v>2830</v>
      </c>
      <c r="P1639" s="186">
        <f t="shared" si="147"/>
        <v>45276</v>
      </c>
      <c r="Q1639" s="186">
        <f t="shared" si="147"/>
        <v>45278</v>
      </c>
      <c r="R1639" s="2"/>
    </row>
    <row r="1640" spans="14:18" x14ac:dyDescent="0.2">
      <c r="N1640" s="184">
        <f t="shared" si="145"/>
        <v>17</v>
      </c>
      <c r="O1640" s="185">
        <f t="shared" si="144"/>
        <v>2663</v>
      </c>
      <c r="P1640" s="186">
        <f t="shared" si="147"/>
        <v>45277</v>
      </c>
      <c r="Q1640" s="186">
        <f t="shared" si="147"/>
        <v>45279</v>
      </c>
      <c r="R1640" s="2"/>
    </row>
    <row r="1641" spans="14:18" x14ac:dyDescent="0.2">
      <c r="N1641" s="184">
        <f t="shared" si="145"/>
        <v>18</v>
      </c>
      <c r="O1641" s="185">
        <f t="shared" si="144"/>
        <v>2515</v>
      </c>
      <c r="P1641" s="186">
        <f t="shared" si="147"/>
        <v>45278</v>
      </c>
      <c r="Q1641" s="186">
        <f t="shared" si="147"/>
        <v>45280</v>
      </c>
      <c r="R1641" s="2"/>
    </row>
    <row r="1642" spans="14:18" x14ac:dyDescent="0.2">
      <c r="N1642" s="184">
        <f t="shared" si="145"/>
        <v>19</v>
      </c>
      <c r="O1642" s="185">
        <f t="shared" si="144"/>
        <v>2383</v>
      </c>
      <c r="P1642" s="186">
        <f t="shared" si="147"/>
        <v>45279</v>
      </c>
      <c r="Q1642" s="186">
        <f t="shared" si="147"/>
        <v>45281</v>
      </c>
      <c r="R1642" s="2"/>
    </row>
    <row r="1643" spans="14:18" x14ac:dyDescent="0.2">
      <c r="N1643" s="184">
        <f t="shared" si="145"/>
        <v>20</v>
      </c>
      <c r="O1643" s="185">
        <f t="shared" si="144"/>
        <v>2264</v>
      </c>
      <c r="P1643" s="186">
        <f t="shared" si="147"/>
        <v>45280</v>
      </c>
      <c r="Q1643" s="186">
        <f t="shared" si="147"/>
        <v>45282</v>
      </c>
      <c r="R1643" s="2"/>
    </row>
    <row r="1644" spans="14:18" x14ac:dyDescent="0.2">
      <c r="N1644" s="184">
        <f t="shared" si="145"/>
        <v>21</v>
      </c>
      <c r="O1644" s="185">
        <f t="shared" si="144"/>
        <v>2156</v>
      </c>
      <c r="P1644" s="186">
        <f t="shared" ref="P1644:Q1659" si="148">P1643+1</f>
        <v>45281</v>
      </c>
      <c r="Q1644" s="186">
        <f t="shared" si="148"/>
        <v>45283</v>
      </c>
      <c r="R1644" s="2"/>
    </row>
    <row r="1645" spans="14:18" x14ac:dyDescent="0.2">
      <c r="N1645" s="184">
        <f t="shared" si="145"/>
        <v>22</v>
      </c>
      <c r="O1645" s="185">
        <f t="shared" si="144"/>
        <v>2058</v>
      </c>
      <c r="P1645" s="186">
        <f t="shared" si="148"/>
        <v>45282</v>
      </c>
      <c r="Q1645" s="186">
        <f t="shared" si="148"/>
        <v>45284</v>
      </c>
      <c r="R1645" s="2"/>
    </row>
    <row r="1646" spans="14:18" x14ac:dyDescent="0.2">
      <c r="N1646" s="184">
        <f t="shared" si="145"/>
        <v>23</v>
      </c>
      <c r="O1646" s="185">
        <f t="shared" si="144"/>
        <v>1969</v>
      </c>
      <c r="P1646" s="186">
        <f t="shared" si="148"/>
        <v>45283</v>
      </c>
      <c r="Q1646" s="186">
        <f t="shared" si="148"/>
        <v>45285</v>
      </c>
      <c r="R1646" s="2"/>
    </row>
    <row r="1647" spans="14:18" x14ac:dyDescent="0.2">
      <c r="N1647" s="184">
        <f t="shared" si="145"/>
        <v>24</v>
      </c>
      <c r="O1647" s="185">
        <f t="shared" si="144"/>
        <v>1887</v>
      </c>
      <c r="P1647" s="186">
        <f t="shared" si="148"/>
        <v>45284</v>
      </c>
      <c r="Q1647" s="186">
        <f t="shared" si="148"/>
        <v>45286</v>
      </c>
      <c r="R1647" s="2"/>
    </row>
    <row r="1648" spans="14:18" x14ac:dyDescent="0.2">
      <c r="N1648" s="184">
        <f t="shared" si="145"/>
        <v>25</v>
      </c>
      <c r="O1648" s="185">
        <f t="shared" si="144"/>
        <v>1811</v>
      </c>
      <c r="P1648" s="186">
        <f t="shared" si="148"/>
        <v>45285</v>
      </c>
      <c r="Q1648" s="186">
        <f t="shared" si="148"/>
        <v>45287</v>
      </c>
      <c r="R1648" s="2"/>
    </row>
    <row r="1649" spans="14:18" x14ac:dyDescent="0.2">
      <c r="N1649" s="184">
        <f t="shared" si="145"/>
        <v>26</v>
      </c>
      <c r="O1649" s="185">
        <f t="shared" si="144"/>
        <v>1742</v>
      </c>
      <c r="P1649" s="186">
        <f t="shared" si="148"/>
        <v>45286</v>
      </c>
      <c r="Q1649" s="186">
        <f t="shared" si="148"/>
        <v>45288</v>
      </c>
      <c r="R1649" s="2"/>
    </row>
    <row r="1650" spans="14:18" x14ac:dyDescent="0.2">
      <c r="N1650" s="184">
        <f t="shared" si="145"/>
        <v>27</v>
      </c>
      <c r="O1650" s="185">
        <f t="shared" si="144"/>
        <v>1677</v>
      </c>
      <c r="P1650" s="186">
        <f t="shared" si="148"/>
        <v>45287</v>
      </c>
      <c r="Q1650" s="186">
        <f t="shared" si="148"/>
        <v>45289</v>
      </c>
      <c r="R1650" s="2"/>
    </row>
    <row r="1651" spans="14:18" x14ac:dyDescent="0.2">
      <c r="N1651" s="184">
        <f t="shared" si="145"/>
        <v>28</v>
      </c>
      <c r="O1651" s="185">
        <f t="shared" si="144"/>
        <v>1617</v>
      </c>
      <c r="P1651" s="186">
        <f t="shared" si="148"/>
        <v>45288</v>
      </c>
      <c r="Q1651" s="186">
        <f t="shared" si="148"/>
        <v>45290</v>
      </c>
      <c r="R1651" s="2"/>
    </row>
    <row r="1652" spans="14:18" x14ac:dyDescent="0.2">
      <c r="N1652" s="184">
        <f t="shared" si="145"/>
        <v>29</v>
      </c>
      <c r="O1652" s="185">
        <f t="shared" si="144"/>
        <v>1562</v>
      </c>
      <c r="P1652" s="186">
        <f t="shared" si="148"/>
        <v>45289</v>
      </c>
      <c r="Q1652" s="186">
        <f t="shared" si="148"/>
        <v>45291</v>
      </c>
      <c r="R1652" s="2"/>
    </row>
    <row r="1653" spans="14:18" x14ac:dyDescent="0.2">
      <c r="N1653" s="184">
        <f t="shared" si="145"/>
        <v>30</v>
      </c>
      <c r="O1653" s="185">
        <f t="shared" si="144"/>
        <v>1510</v>
      </c>
      <c r="P1653" s="186">
        <f t="shared" si="148"/>
        <v>45290</v>
      </c>
      <c r="Q1653" s="186">
        <f t="shared" si="148"/>
        <v>45292</v>
      </c>
      <c r="R1653" s="2"/>
    </row>
    <row r="1654" spans="14:18" x14ac:dyDescent="0.2">
      <c r="N1654" s="184">
        <f t="shared" si="145"/>
        <v>31</v>
      </c>
      <c r="O1654" s="185">
        <f t="shared" si="144"/>
        <v>1461</v>
      </c>
      <c r="P1654" s="186">
        <f t="shared" si="148"/>
        <v>45291</v>
      </c>
      <c r="Q1654" s="186">
        <f t="shared" si="148"/>
        <v>45293</v>
      </c>
      <c r="R1654" s="2"/>
    </row>
    <row r="1655" spans="14:18" x14ac:dyDescent="0.2">
      <c r="N1655" s="184">
        <f t="shared" si="145"/>
        <v>1</v>
      </c>
      <c r="O1655" s="185">
        <f t="shared" si="144"/>
        <v>45292</v>
      </c>
      <c r="P1655" s="186">
        <f t="shared" si="148"/>
        <v>45292</v>
      </c>
      <c r="Q1655" s="186">
        <f t="shared" si="148"/>
        <v>45294</v>
      </c>
      <c r="R1655" s="2"/>
    </row>
    <row r="1656" spans="14:18" x14ac:dyDescent="0.2">
      <c r="N1656" s="184">
        <f t="shared" si="145"/>
        <v>2</v>
      </c>
      <c r="O1656" s="185">
        <f t="shared" si="144"/>
        <v>22647</v>
      </c>
      <c r="P1656" s="186">
        <f t="shared" si="148"/>
        <v>45293</v>
      </c>
      <c r="Q1656" s="186">
        <f t="shared" si="148"/>
        <v>45295</v>
      </c>
      <c r="R1656" s="2"/>
    </row>
    <row r="1657" spans="14:18" x14ac:dyDescent="0.2">
      <c r="N1657" s="184">
        <f t="shared" si="145"/>
        <v>3</v>
      </c>
      <c r="O1657" s="185">
        <f t="shared" si="144"/>
        <v>15098</v>
      </c>
      <c r="P1657" s="186">
        <f t="shared" si="148"/>
        <v>45294</v>
      </c>
      <c r="Q1657" s="186">
        <f t="shared" si="148"/>
        <v>45296</v>
      </c>
      <c r="R1657" s="2"/>
    </row>
    <row r="1658" spans="14:18" x14ac:dyDescent="0.2">
      <c r="N1658" s="184">
        <f t="shared" si="145"/>
        <v>4</v>
      </c>
      <c r="O1658" s="185">
        <f t="shared" si="144"/>
        <v>11324</v>
      </c>
      <c r="P1658" s="186">
        <f t="shared" si="148"/>
        <v>45295</v>
      </c>
      <c r="Q1658" s="186">
        <f t="shared" si="148"/>
        <v>45297</v>
      </c>
      <c r="R1658" s="2"/>
    </row>
    <row r="1659" spans="14:18" x14ac:dyDescent="0.2">
      <c r="N1659" s="184">
        <f t="shared" si="145"/>
        <v>5</v>
      </c>
      <c r="O1659" s="185">
        <f t="shared" si="144"/>
        <v>9059</v>
      </c>
      <c r="P1659" s="186">
        <f t="shared" si="148"/>
        <v>45296</v>
      </c>
      <c r="Q1659" s="186">
        <f t="shared" si="148"/>
        <v>45298</v>
      </c>
      <c r="R1659" s="2"/>
    </row>
    <row r="1660" spans="14:18" x14ac:dyDescent="0.2">
      <c r="N1660" s="184">
        <f t="shared" si="145"/>
        <v>6</v>
      </c>
      <c r="O1660" s="185">
        <f t="shared" si="144"/>
        <v>7550</v>
      </c>
      <c r="P1660" s="186">
        <f t="shared" ref="P1660:Q1675" si="149">P1659+1</f>
        <v>45297</v>
      </c>
      <c r="Q1660" s="186">
        <f t="shared" si="149"/>
        <v>45299</v>
      </c>
      <c r="R1660" s="2"/>
    </row>
    <row r="1661" spans="14:18" x14ac:dyDescent="0.2">
      <c r="N1661" s="184">
        <f t="shared" si="145"/>
        <v>7</v>
      </c>
      <c r="O1661" s="185">
        <f t="shared" si="144"/>
        <v>6471</v>
      </c>
      <c r="P1661" s="186">
        <f t="shared" si="149"/>
        <v>45298</v>
      </c>
      <c r="Q1661" s="186">
        <f t="shared" si="149"/>
        <v>45300</v>
      </c>
      <c r="R1661" s="2"/>
    </row>
    <row r="1662" spans="14:18" x14ac:dyDescent="0.2">
      <c r="N1662" s="184">
        <f t="shared" si="145"/>
        <v>8</v>
      </c>
      <c r="O1662" s="185">
        <f t="shared" si="144"/>
        <v>5662</v>
      </c>
      <c r="P1662" s="186">
        <f t="shared" si="149"/>
        <v>45299</v>
      </c>
      <c r="Q1662" s="186">
        <f t="shared" si="149"/>
        <v>45301</v>
      </c>
      <c r="R1662" s="2"/>
    </row>
    <row r="1663" spans="14:18" x14ac:dyDescent="0.2">
      <c r="N1663" s="184">
        <f t="shared" si="145"/>
        <v>9</v>
      </c>
      <c r="O1663" s="185">
        <f t="shared" si="144"/>
        <v>5033</v>
      </c>
      <c r="P1663" s="186">
        <f t="shared" si="149"/>
        <v>45300</v>
      </c>
      <c r="Q1663" s="186">
        <f t="shared" si="149"/>
        <v>45302</v>
      </c>
      <c r="R1663" s="2"/>
    </row>
    <row r="1664" spans="14:18" x14ac:dyDescent="0.2">
      <c r="N1664" s="184">
        <f t="shared" si="145"/>
        <v>10</v>
      </c>
      <c r="O1664" s="185">
        <f t="shared" si="144"/>
        <v>4530</v>
      </c>
      <c r="P1664" s="186">
        <f t="shared" si="149"/>
        <v>45301</v>
      </c>
      <c r="Q1664" s="186">
        <f t="shared" si="149"/>
        <v>45303</v>
      </c>
      <c r="R1664" s="2"/>
    </row>
    <row r="1665" spans="14:18" x14ac:dyDescent="0.2">
      <c r="N1665" s="184">
        <f t="shared" si="145"/>
        <v>11</v>
      </c>
      <c r="O1665" s="185">
        <f t="shared" si="144"/>
        <v>4118</v>
      </c>
      <c r="P1665" s="186">
        <f t="shared" si="149"/>
        <v>45302</v>
      </c>
      <c r="Q1665" s="186">
        <f t="shared" si="149"/>
        <v>45304</v>
      </c>
      <c r="R1665" s="2"/>
    </row>
    <row r="1666" spans="14:18" x14ac:dyDescent="0.2">
      <c r="N1666" s="184">
        <f t="shared" si="145"/>
        <v>12</v>
      </c>
      <c r="O1666" s="185">
        <f t="shared" si="144"/>
        <v>3775</v>
      </c>
      <c r="P1666" s="186">
        <f t="shared" si="149"/>
        <v>45303</v>
      </c>
      <c r="Q1666" s="186">
        <f t="shared" si="149"/>
        <v>45305</v>
      </c>
      <c r="R1666" s="2"/>
    </row>
    <row r="1667" spans="14:18" x14ac:dyDescent="0.2">
      <c r="N1667" s="184">
        <f t="shared" si="145"/>
        <v>13</v>
      </c>
      <c r="O1667" s="185">
        <f t="shared" si="144"/>
        <v>3485</v>
      </c>
      <c r="P1667" s="186">
        <f t="shared" si="149"/>
        <v>45304</v>
      </c>
      <c r="Q1667" s="186">
        <f t="shared" si="149"/>
        <v>45306</v>
      </c>
      <c r="R1667" s="2"/>
    </row>
    <row r="1668" spans="14:18" x14ac:dyDescent="0.2">
      <c r="N1668" s="184">
        <f t="shared" si="145"/>
        <v>14</v>
      </c>
      <c r="O1668" s="185">
        <f t="shared" si="144"/>
        <v>3236</v>
      </c>
      <c r="P1668" s="186">
        <f t="shared" si="149"/>
        <v>45305</v>
      </c>
      <c r="Q1668" s="186">
        <f t="shared" si="149"/>
        <v>45307</v>
      </c>
      <c r="R1668" s="2"/>
    </row>
    <row r="1669" spans="14:18" x14ac:dyDescent="0.2">
      <c r="N1669" s="184">
        <f t="shared" si="145"/>
        <v>15</v>
      </c>
      <c r="O1669" s="185">
        <f t="shared" si="144"/>
        <v>3020</v>
      </c>
      <c r="P1669" s="186">
        <f t="shared" si="149"/>
        <v>45306</v>
      </c>
      <c r="Q1669" s="186">
        <f t="shared" si="149"/>
        <v>45308</v>
      </c>
      <c r="R1669" s="2"/>
    </row>
    <row r="1670" spans="14:18" x14ac:dyDescent="0.2">
      <c r="N1670" s="184">
        <f t="shared" si="145"/>
        <v>16</v>
      </c>
      <c r="O1670" s="185">
        <f t="shared" si="144"/>
        <v>2832</v>
      </c>
      <c r="P1670" s="186">
        <f t="shared" si="149"/>
        <v>45307</v>
      </c>
      <c r="Q1670" s="186">
        <f t="shared" si="149"/>
        <v>45309</v>
      </c>
      <c r="R1670" s="2"/>
    </row>
    <row r="1671" spans="14:18" x14ac:dyDescent="0.2">
      <c r="N1671" s="184">
        <f t="shared" si="145"/>
        <v>17</v>
      </c>
      <c r="O1671" s="185">
        <f t="shared" si="144"/>
        <v>2665</v>
      </c>
      <c r="P1671" s="186">
        <f t="shared" si="149"/>
        <v>45308</v>
      </c>
      <c r="Q1671" s="186">
        <f t="shared" si="149"/>
        <v>45310</v>
      </c>
      <c r="R1671" s="2"/>
    </row>
    <row r="1672" spans="14:18" x14ac:dyDescent="0.2">
      <c r="N1672" s="184">
        <f t="shared" si="145"/>
        <v>18</v>
      </c>
      <c r="O1672" s="185">
        <f t="shared" si="144"/>
        <v>2517</v>
      </c>
      <c r="P1672" s="186">
        <f t="shared" si="149"/>
        <v>45309</v>
      </c>
      <c r="Q1672" s="186">
        <f t="shared" si="149"/>
        <v>45311</v>
      </c>
      <c r="R1672" s="2"/>
    </row>
    <row r="1673" spans="14:18" x14ac:dyDescent="0.2">
      <c r="N1673" s="184">
        <f t="shared" si="145"/>
        <v>19</v>
      </c>
      <c r="O1673" s="185">
        <f t="shared" ref="O1673:O1736" si="150">ROUND(P1673/N1673,0)</f>
        <v>2385</v>
      </c>
      <c r="P1673" s="186">
        <f t="shared" si="149"/>
        <v>45310</v>
      </c>
      <c r="Q1673" s="186">
        <f t="shared" si="149"/>
        <v>45312</v>
      </c>
      <c r="R1673" s="2"/>
    </row>
    <row r="1674" spans="14:18" x14ac:dyDescent="0.2">
      <c r="N1674" s="184">
        <f t="shared" ref="N1674:N1737" si="151">DAY(P1674)</f>
        <v>20</v>
      </c>
      <c r="O1674" s="185">
        <f t="shared" si="150"/>
        <v>2266</v>
      </c>
      <c r="P1674" s="186">
        <f t="shared" si="149"/>
        <v>45311</v>
      </c>
      <c r="Q1674" s="186">
        <f t="shared" si="149"/>
        <v>45313</v>
      </c>
      <c r="R1674" s="2"/>
    </row>
    <row r="1675" spans="14:18" x14ac:dyDescent="0.2">
      <c r="N1675" s="184">
        <f t="shared" si="151"/>
        <v>21</v>
      </c>
      <c r="O1675" s="185">
        <f t="shared" si="150"/>
        <v>2158</v>
      </c>
      <c r="P1675" s="186">
        <f t="shared" si="149"/>
        <v>45312</v>
      </c>
      <c r="Q1675" s="186">
        <f t="shared" si="149"/>
        <v>45314</v>
      </c>
      <c r="R1675" s="2"/>
    </row>
    <row r="1676" spans="14:18" x14ac:dyDescent="0.2">
      <c r="N1676" s="184">
        <f t="shared" si="151"/>
        <v>22</v>
      </c>
      <c r="O1676" s="185">
        <f t="shared" si="150"/>
        <v>2060</v>
      </c>
      <c r="P1676" s="186">
        <f t="shared" ref="P1676:Q1691" si="152">P1675+1</f>
        <v>45313</v>
      </c>
      <c r="Q1676" s="186">
        <f t="shared" si="152"/>
        <v>45315</v>
      </c>
      <c r="R1676" s="2"/>
    </row>
    <row r="1677" spans="14:18" x14ac:dyDescent="0.2">
      <c r="N1677" s="184">
        <f t="shared" si="151"/>
        <v>23</v>
      </c>
      <c r="O1677" s="185">
        <f t="shared" si="150"/>
        <v>1970</v>
      </c>
      <c r="P1677" s="186">
        <f t="shared" si="152"/>
        <v>45314</v>
      </c>
      <c r="Q1677" s="186">
        <f t="shared" si="152"/>
        <v>45316</v>
      </c>
      <c r="R1677" s="2"/>
    </row>
    <row r="1678" spans="14:18" x14ac:dyDescent="0.2">
      <c r="N1678" s="184">
        <f t="shared" si="151"/>
        <v>24</v>
      </c>
      <c r="O1678" s="185">
        <f t="shared" si="150"/>
        <v>1888</v>
      </c>
      <c r="P1678" s="186">
        <f t="shared" si="152"/>
        <v>45315</v>
      </c>
      <c r="Q1678" s="186">
        <f t="shared" si="152"/>
        <v>45317</v>
      </c>
      <c r="R1678" s="2"/>
    </row>
    <row r="1679" spans="14:18" x14ac:dyDescent="0.2">
      <c r="N1679" s="184">
        <f t="shared" si="151"/>
        <v>25</v>
      </c>
      <c r="O1679" s="185">
        <f t="shared" si="150"/>
        <v>1813</v>
      </c>
      <c r="P1679" s="186">
        <f t="shared" si="152"/>
        <v>45316</v>
      </c>
      <c r="Q1679" s="186">
        <f t="shared" si="152"/>
        <v>45318</v>
      </c>
      <c r="R1679" s="2"/>
    </row>
    <row r="1680" spans="14:18" x14ac:dyDescent="0.2">
      <c r="N1680" s="184">
        <f t="shared" si="151"/>
        <v>26</v>
      </c>
      <c r="O1680" s="185">
        <f t="shared" si="150"/>
        <v>1743</v>
      </c>
      <c r="P1680" s="186">
        <f t="shared" si="152"/>
        <v>45317</v>
      </c>
      <c r="Q1680" s="186">
        <f t="shared" si="152"/>
        <v>45319</v>
      </c>
      <c r="R1680" s="2"/>
    </row>
    <row r="1681" spans="14:18" x14ac:dyDescent="0.2">
      <c r="N1681" s="184">
        <f t="shared" si="151"/>
        <v>27</v>
      </c>
      <c r="O1681" s="185">
        <f t="shared" si="150"/>
        <v>1678</v>
      </c>
      <c r="P1681" s="186">
        <f t="shared" si="152"/>
        <v>45318</v>
      </c>
      <c r="Q1681" s="186">
        <f t="shared" si="152"/>
        <v>45320</v>
      </c>
      <c r="R1681" s="2"/>
    </row>
    <row r="1682" spans="14:18" x14ac:dyDescent="0.2">
      <c r="N1682" s="184">
        <f t="shared" si="151"/>
        <v>28</v>
      </c>
      <c r="O1682" s="185">
        <f t="shared" si="150"/>
        <v>1619</v>
      </c>
      <c r="P1682" s="186">
        <f t="shared" si="152"/>
        <v>45319</v>
      </c>
      <c r="Q1682" s="186">
        <f t="shared" si="152"/>
        <v>45321</v>
      </c>
      <c r="R1682" s="2"/>
    </row>
    <row r="1683" spans="14:18" x14ac:dyDescent="0.2">
      <c r="N1683" s="184">
        <f t="shared" si="151"/>
        <v>29</v>
      </c>
      <c r="O1683" s="185">
        <f t="shared" si="150"/>
        <v>1563</v>
      </c>
      <c r="P1683" s="186">
        <f t="shared" si="152"/>
        <v>45320</v>
      </c>
      <c r="Q1683" s="186">
        <f t="shared" si="152"/>
        <v>45322</v>
      </c>
      <c r="R1683" s="2"/>
    </row>
    <row r="1684" spans="14:18" x14ac:dyDescent="0.2">
      <c r="N1684" s="184">
        <f t="shared" si="151"/>
        <v>30</v>
      </c>
      <c r="O1684" s="185">
        <f t="shared" si="150"/>
        <v>1511</v>
      </c>
      <c r="P1684" s="186">
        <f t="shared" si="152"/>
        <v>45321</v>
      </c>
      <c r="Q1684" s="186">
        <f t="shared" si="152"/>
        <v>45323</v>
      </c>
      <c r="R1684" s="2"/>
    </row>
    <row r="1685" spans="14:18" x14ac:dyDescent="0.2">
      <c r="N1685" s="184">
        <f t="shared" si="151"/>
        <v>31</v>
      </c>
      <c r="O1685" s="185">
        <f t="shared" si="150"/>
        <v>1462</v>
      </c>
      <c r="P1685" s="186">
        <f t="shared" si="152"/>
        <v>45322</v>
      </c>
      <c r="Q1685" s="186">
        <f t="shared" si="152"/>
        <v>45324</v>
      </c>
      <c r="R1685" s="2"/>
    </row>
    <row r="1686" spans="14:18" x14ac:dyDescent="0.2">
      <c r="N1686" s="184">
        <f t="shared" si="151"/>
        <v>1</v>
      </c>
      <c r="O1686" s="185">
        <f t="shared" si="150"/>
        <v>45323</v>
      </c>
      <c r="P1686" s="186">
        <f t="shared" si="152"/>
        <v>45323</v>
      </c>
      <c r="Q1686" s="186">
        <f t="shared" si="152"/>
        <v>45325</v>
      </c>
      <c r="R1686" s="2"/>
    </row>
    <row r="1687" spans="14:18" x14ac:dyDescent="0.2">
      <c r="N1687" s="184">
        <f t="shared" si="151"/>
        <v>2</v>
      </c>
      <c r="O1687" s="185">
        <f t="shared" si="150"/>
        <v>22662</v>
      </c>
      <c r="P1687" s="186">
        <f t="shared" si="152"/>
        <v>45324</v>
      </c>
      <c r="Q1687" s="186">
        <f t="shared" si="152"/>
        <v>45326</v>
      </c>
      <c r="R1687" s="2"/>
    </row>
    <row r="1688" spans="14:18" x14ac:dyDescent="0.2">
      <c r="N1688" s="184">
        <f t="shared" si="151"/>
        <v>3</v>
      </c>
      <c r="O1688" s="185">
        <f t="shared" si="150"/>
        <v>15108</v>
      </c>
      <c r="P1688" s="186">
        <f t="shared" si="152"/>
        <v>45325</v>
      </c>
      <c r="Q1688" s="186">
        <f t="shared" si="152"/>
        <v>45327</v>
      </c>
      <c r="R1688" s="2"/>
    </row>
    <row r="1689" spans="14:18" x14ac:dyDescent="0.2">
      <c r="N1689" s="184">
        <f t="shared" si="151"/>
        <v>4</v>
      </c>
      <c r="O1689" s="185">
        <f t="shared" si="150"/>
        <v>11332</v>
      </c>
      <c r="P1689" s="186">
        <f t="shared" si="152"/>
        <v>45326</v>
      </c>
      <c r="Q1689" s="186">
        <f t="shared" si="152"/>
        <v>45328</v>
      </c>
      <c r="R1689" s="2"/>
    </row>
    <row r="1690" spans="14:18" x14ac:dyDescent="0.2">
      <c r="N1690" s="184">
        <f t="shared" si="151"/>
        <v>5</v>
      </c>
      <c r="O1690" s="185">
        <f t="shared" si="150"/>
        <v>9065</v>
      </c>
      <c r="P1690" s="186">
        <f t="shared" si="152"/>
        <v>45327</v>
      </c>
      <c r="Q1690" s="186">
        <f t="shared" si="152"/>
        <v>45329</v>
      </c>
      <c r="R1690" s="2"/>
    </row>
    <row r="1691" spans="14:18" x14ac:dyDescent="0.2">
      <c r="N1691" s="184">
        <f t="shared" si="151"/>
        <v>6</v>
      </c>
      <c r="O1691" s="185">
        <f t="shared" si="150"/>
        <v>7555</v>
      </c>
      <c r="P1691" s="186">
        <f t="shared" si="152"/>
        <v>45328</v>
      </c>
      <c r="Q1691" s="186">
        <f t="shared" si="152"/>
        <v>45330</v>
      </c>
      <c r="R1691" s="2"/>
    </row>
    <row r="1692" spans="14:18" x14ac:dyDescent="0.2">
      <c r="N1692" s="184">
        <f t="shared" si="151"/>
        <v>7</v>
      </c>
      <c r="O1692" s="185">
        <f t="shared" si="150"/>
        <v>6476</v>
      </c>
      <c r="P1692" s="186">
        <f t="shared" ref="P1692:Q1707" si="153">P1691+1</f>
        <v>45329</v>
      </c>
      <c r="Q1692" s="186">
        <f t="shared" si="153"/>
        <v>45331</v>
      </c>
      <c r="R1692" s="2"/>
    </row>
    <row r="1693" spans="14:18" x14ac:dyDescent="0.2">
      <c r="N1693" s="184">
        <f t="shared" si="151"/>
        <v>8</v>
      </c>
      <c r="O1693" s="185">
        <f t="shared" si="150"/>
        <v>5666</v>
      </c>
      <c r="P1693" s="186">
        <f t="shared" si="153"/>
        <v>45330</v>
      </c>
      <c r="Q1693" s="186">
        <f t="shared" si="153"/>
        <v>45332</v>
      </c>
      <c r="R1693" s="2"/>
    </row>
    <row r="1694" spans="14:18" x14ac:dyDescent="0.2">
      <c r="N1694" s="184">
        <f t="shared" si="151"/>
        <v>9</v>
      </c>
      <c r="O1694" s="185">
        <f t="shared" si="150"/>
        <v>5037</v>
      </c>
      <c r="P1694" s="186">
        <f t="shared" si="153"/>
        <v>45331</v>
      </c>
      <c r="Q1694" s="186">
        <f t="shared" si="153"/>
        <v>45333</v>
      </c>
      <c r="R1694" s="2"/>
    </row>
    <row r="1695" spans="14:18" x14ac:dyDescent="0.2">
      <c r="N1695" s="184">
        <f t="shared" si="151"/>
        <v>10</v>
      </c>
      <c r="O1695" s="185">
        <f t="shared" si="150"/>
        <v>4533</v>
      </c>
      <c r="P1695" s="186">
        <f t="shared" si="153"/>
        <v>45332</v>
      </c>
      <c r="Q1695" s="186">
        <f t="shared" si="153"/>
        <v>45334</v>
      </c>
      <c r="R1695" s="2"/>
    </row>
    <row r="1696" spans="14:18" x14ac:dyDescent="0.2">
      <c r="N1696" s="184">
        <f t="shared" si="151"/>
        <v>11</v>
      </c>
      <c r="O1696" s="185">
        <f t="shared" si="150"/>
        <v>4121</v>
      </c>
      <c r="P1696" s="186">
        <f t="shared" si="153"/>
        <v>45333</v>
      </c>
      <c r="Q1696" s="186">
        <f t="shared" si="153"/>
        <v>45335</v>
      </c>
      <c r="R1696" s="2"/>
    </row>
    <row r="1697" spans="14:18" x14ac:dyDescent="0.2">
      <c r="N1697" s="184">
        <f t="shared" si="151"/>
        <v>12</v>
      </c>
      <c r="O1697" s="185">
        <f t="shared" si="150"/>
        <v>3778</v>
      </c>
      <c r="P1697" s="186">
        <f t="shared" si="153"/>
        <v>45334</v>
      </c>
      <c r="Q1697" s="186">
        <f t="shared" si="153"/>
        <v>45336</v>
      </c>
      <c r="R1697" s="2"/>
    </row>
    <row r="1698" spans="14:18" x14ac:dyDescent="0.2">
      <c r="N1698" s="184">
        <f t="shared" si="151"/>
        <v>13</v>
      </c>
      <c r="O1698" s="185">
        <f t="shared" si="150"/>
        <v>3487</v>
      </c>
      <c r="P1698" s="186">
        <f t="shared" si="153"/>
        <v>45335</v>
      </c>
      <c r="Q1698" s="186">
        <f t="shared" si="153"/>
        <v>45337</v>
      </c>
      <c r="R1698" s="2"/>
    </row>
    <row r="1699" spans="14:18" x14ac:dyDescent="0.2">
      <c r="N1699" s="184">
        <f t="shared" si="151"/>
        <v>14</v>
      </c>
      <c r="O1699" s="185">
        <f t="shared" si="150"/>
        <v>3238</v>
      </c>
      <c r="P1699" s="186">
        <f t="shared" si="153"/>
        <v>45336</v>
      </c>
      <c r="Q1699" s="186">
        <f t="shared" si="153"/>
        <v>45338</v>
      </c>
      <c r="R1699" s="2"/>
    </row>
    <row r="1700" spans="14:18" x14ac:dyDescent="0.2">
      <c r="N1700" s="184">
        <f t="shared" si="151"/>
        <v>15</v>
      </c>
      <c r="O1700" s="185">
        <f t="shared" si="150"/>
        <v>3022</v>
      </c>
      <c r="P1700" s="186">
        <f t="shared" si="153"/>
        <v>45337</v>
      </c>
      <c r="Q1700" s="186">
        <f t="shared" si="153"/>
        <v>45339</v>
      </c>
      <c r="R1700" s="2"/>
    </row>
    <row r="1701" spans="14:18" x14ac:dyDescent="0.2">
      <c r="N1701" s="184">
        <f t="shared" si="151"/>
        <v>16</v>
      </c>
      <c r="O1701" s="185">
        <f t="shared" si="150"/>
        <v>2834</v>
      </c>
      <c r="P1701" s="186">
        <f t="shared" si="153"/>
        <v>45338</v>
      </c>
      <c r="Q1701" s="186">
        <f t="shared" si="153"/>
        <v>45340</v>
      </c>
      <c r="R1701" s="2"/>
    </row>
    <row r="1702" spans="14:18" x14ac:dyDescent="0.2">
      <c r="N1702" s="184">
        <f t="shared" si="151"/>
        <v>17</v>
      </c>
      <c r="O1702" s="185">
        <f t="shared" si="150"/>
        <v>2667</v>
      </c>
      <c r="P1702" s="186">
        <f t="shared" si="153"/>
        <v>45339</v>
      </c>
      <c r="Q1702" s="186">
        <f t="shared" si="153"/>
        <v>45341</v>
      </c>
      <c r="R1702" s="2"/>
    </row>
    <row r="1703" spans="14:18" x14ac:dyDescent="0.2">
      <c r="N1703" s="184">
        <f t="shared" si="151"/>
        <v>18</v>
      </c>
      <c r="O1703" s="185">
        <f t="shared" si="150"/>
        <v>2519</v>
      </c>
      <c r="P1703" s="186">
        <f t="shared" si="153"/>
        <v>45340</v>
      </c>
      <c r="Q1703" s="186">
        <f t="shared" si="153"/>
        <v>45342</v>
      </c>
      <c r="R1703" s="2"/>
    </row>
    <row r="1704" spans="14:18" x14ac:dyDescent="0.2">
      <c r="N1704" s="184">
        <f t="shared" si="151"/>
        <v>19</v>
      </c>
      <c r="O1704" s="185">
        <f t="shared" si="150"/>
        <v>2386</v>
      </c>
      <c r="P1704" s="186">
        <f t="shared" si="153"/>
        <v>45341</v>
      </c>
      <c r="Q1704" s="186">
        <f t="shared" si="153"/>
        <v>45343</v>
      </c>
      <c r="R1704" s="2"/>
    </row>
    <row r="1705" spans="14:18" x14ac:dyDescent="0.2">
      <c r="N1705" s="184">
        <f t="shared" si="151"/>
        <v>20</v>
      </c>
      <c r="O1705" s="185">
        <f t="shared" si="150"/>
        <v>2267</v>
      </c>
      <c r="P1705" s="186">
        <f t="shared" si="153"/>
        <v>45342</v>
      </c>
      <c r="Q1705" s="186">
        <f t="shared" si="153"/>
        <v>45344</v>
      </c>
      <c r="R1705" s="2"/>
    </row>
    <row r="1706" spans="14:18" x14ac:dyDescent="0.2">
      <c r="N1706" s="184">
        <f t="shared" si="151"/>
        <v>21</v>
      </c>
      <c r="O1706" s="185">
        <f t="shared" si="150"/>
        <v>2159</v>
      </c>
      <c r="P1706" s="186">
        <f t="shared" si="153"/>
        <v>45343</v>
      </c>
      <c r="Q1706" s="186">
        <f t="shared" si="153"/>
        <v>45345</v>
      </c>
      <c r="R1706" s="2"/>
    </row>
    <row r="1707" spans="14:18" x14ac:dyDescent="0.2">
      <c r="N1707" s="184">
        <f t="shared" si="151"/>
        <v>22</v>
      </c>
      <c r="O1707" s="185">
        <f t="shared" si="150"/>
        <v>2061</v>
      </c>
      <c r="P1707" s="186">
        <f t="shared" si="153"/>
        <v>45344</v>
      </c>
      <c r="Q1707" s="186">
        <f t="shared" si="153"/>
        <v>45346</v>
      </c>
      <c r="R1707" s="2"/>
    </row>
    <row r="1708" spans="14:18" x14ac:dyDescent="0.2">
      <c r="N1708" s="184">
        <f t="shared" si="151"/>
        <v>23</v>
      </c>
      <c r="O1708" s="185">
        <f t="shared" si="150"/>
        <v>1972</v>
      </c>
      <c r="P1708" s="186">
        <f t="shared" ref="P1708:Q1723" si="154">P1707+1</f>
        <v>45345</v>
      </c>
      <c r="Q1708" s="186">
        <f t="shared" si="154"/>
        <v>45347</v>
      </c>
      <c r="R1708" s="2"/>
    </row>
    <row r="1709" spans="14:18" x14ac:dyDescent="0.2">
      <c r="N1709" s="184">
        <f t="shared" si="151"/>
        <v>24</v>
      </c>
      <c r="O1709" s="185">
        <f t="shared" si="150"/>
        <v>1889</v>
      </c>
      <c r="P1709" s="186">
        <f t="shared" si="154"/>
        <v>45346</v>
      </c>
      <c r="Q1709" s="186">
        <f t="shared" si="154"/>
        <v>45348</v>
      </c>
      <c r="R1709" s="2"/>
    </row>
    <row r="1710" spans="14:18" x14ac:dyDescent="0.2">
      <c r="N1710" s="184">
        <f t="shared" si="151"/>
        <v>25</v>
      </c>
      <c r="O1710" s="185">
        <f t="shared" si="150"/>
        <v>1814</v>
      </c>
      <c r="P1710" s="186">
        <f t="shared" si="154"/>
        <v>45347</v>
      </c>
      <c r="Q1710" s="186">
        <f t="shared" si="154"/>
        <v>45349</v>
      </c>
      <c r="R1710" s="2"/>
    </row>
    <row r="1711" spans="14:18" x14ac:dyDescent="0.2">
      <c r="N1711" s="184">
        <f t="shared" si="151"/>
        <v>26</v>
      </c>
      <c r="O1711" s="185">
        <f t="shared" si="150"/>
        <v>1744</v>
      </c>
      <c r="P1711" s="186">
        <f t="shared" si="154"/>
        <v>45348</v>
      </c>
      <c r="Q1711" s="186">
        <f t="shared" si="154"/>
        <v>45350</v>
      </c>
      <c r="R1711" s="2"/>
    </row>
    <row r="1712" spans="14:18" x14ac:dyDescent="0.2">
      <c r="N1712" s="184">
        <f t="shared" si="151"/>
        <v>27</v>
      </c>
      <c r="O1712" s="185">
        <f t="shared" si="150"/>
        <v>1680</v>
      </c>
      <c r="P1712" s="186">
        <f t="shared" si="154"/>
        <v>45349</v>
      </c>
      <c r="Q1712" s="186">
        <f t="shared" si="154"/>
        <v>45351</v>
      </c>
      <c r="R1712" s="2"/>
    </row>
    <row r="1713" spans="14:18" x14ac:dyDescent="0.2">
      <c r="N1713" s="184">
        <f t="shared" si="151"/>
        <v>28</v>
      </c>
      <c r="O1713" s="185">
        <f t="shared" si="150"/>
        <v>1620</v>
      </c>
      <c r="P1713" s="186">
        <f t="shared" si="154"/>
        <v>45350</v>
      </c>
      <c r="Q1713" s="186">
        <f t="shared" si="154"/>
        <v>45352</v>
      </c>
      <c r="R1713" s="2"/>
    </row>
    <row r="1714" spans="14:18" x14ac:dyDescent="0.2">
      <c r="N1714" s="184">
        <f t="shared" si="151"/>
        <v>29</v>
      </c>
      <c r="O1714" s="185">
        <f t="shared" si="150"/>
        <v>1564</v>
      </c>
      <c r="P1714" s="186">
        <f t="shared" si="154"/>
        <v>45351</v>
      </c>
      <c r="Q1714" s="186">
        <f t="shared" si="154"/>
        <v>45353</v>
      </c>
      <c r="R1714" s="2"/>
    </row>
    <row r="1715" spans="14:18" x14ac:dyDescent="0.2">
      <c r="N1715" s="184">
        <f t="shared" si="151"/>
        <v>1</v>
      </c>
      <c r="O1715" s="185">
        <f t="shared" si="150"/>
        <v>45352</v>
      </c>
      <c r="P1715" s="186">
        <f t="shared" si="154"/>
        <v>45352</v>
      </c>
      <c r="Q1715" s="186">
        <f t="shared" si="154"/>
        <v>45354</v>
      </c>
      <c r="R1715" s="2"/>
    </row>
    <row r="1716" spans="14:18" x14ac:dyDescent="0.2">
      <c r="N1716" s="184">
        <f t="shared" si="151"/>
        <v>2</v>
      </c>
      <c r="O1716" s="185">
        <f t="shared" si="150"/>
        <v>22677</v>
      </c>
      <c r="P1716" s="186">
        <f t="shared" si="154"/>
        <v>45353</v>
      </c>
      <c r="Q1716" s="186">
        <f t="shared" si="154"/>
        <v>45355</v>
      </c>
      <c r="R1716" s="2"/>
    </row>
    <row r="1717" spans="14:18" x14ac:dyDescent="0.2">
      <c r="N1717" s="184">
        <f t="shared" si="151"/>
        <v>3</v>
      </c>
      <c r="O1717" s="185">
        <f t="shared" si="150"/>
        <v>15118</v>
      </c>
      <c r="P1717" s="186">
        <f t="shared" si="154"/>
        <v>45354</v>
      </c>
      <c r="Q1717" s="186">
        <f t="shared" si="154"/>
        <v>45356</v>
      </c>
      <c r="R1717" s="2"/>
    </row>
    <row r="1718" spans="14:18" x14ac:dyDescent="0.2">
      <c r="N1718" s="184">
        <f t="shared" si="151"/>
        <v>4</v>
      </c>
      <c r="O1718" s="185">
        <f t="shared" si="150"/>
        <v>11339</v>
      </c>
      <c r="P1718" s="186">
        <f t="shared" si="154"/>
        <v>45355</v>
      </c>
      <c r="Q1718" s="186">
        <f t="shared" si="154"/>
        <v>45357</v>
      </c>
      <c r="R1718" s="2"/>
    </row>
    <row r="1719" spans="14:18" x14ac:dyDescent="0.2">
      <c r="N1719" s="184">
        <f t="shared" si="151"/>
        <v>5</v>
      </c>
      <c r="O1719" s="185">
        <f t="shared" si="150"/>
        <v>9071</v>
      </c>
      <c r="P1719" s="186">
        <f t="shared" si="154"/>
        <v>45356</v>
      </c>
      <c r="Q1719" s="186">
        <f t="shared" si="154"/>
        <v>45358</v>
      </c>
      <c r="R1719" s="2"/>
    </row>
    <row r="1720" spans="14:18" x14ac:dyDescent="0.2">
      <c r="N1720" s="184">
        <f t="shared" si="151"/>
        <v>6</v>
      </c>
      <c r="O1720" s="185">
        <f t="shared" si="150"/>
        <v>7560</v>
      </c>
      <c r="P1720" s="186">
        <f t="shared" si="154"/>
        <v>45357</v>
      </c>
      <c r="Q1720" s="186">
        <f t="shared" si="154"/>
        <v>45359</v>
      </c>
      <c r="R1720" s="2"/>
    </row>
    <row r="1721" spans="14:18" x14ac:dyDescent="0.2">
      <c r="N1721" s="184">
        <f t="shared" si="151"/>
        <v>7</v>
      </c>
      <c r="O1721" s="185">
        <f t="shared" si="150"/>
        <v>6480</v>
      </c>
      <c r="P1721" s="186">
        <f t="shared" si="154"/>
        <v>45358</v>
      </c>
      <c r="Q1721" s="186">
        <f t="shared" si="154"/>
        <v>45360</v>
      </c>
      <c r="R1721" s="2"/>
    </row>
    <row r="1722" spans="14:18" x14ac:dyDescent="0.2">
      <c r="N1722" s="184">
        <f t="shared" si="151"/>
        <v>8</v>
      </c>
      <c r="O1722" s="185">
        <f t="shared" si="150"/>
        <v>5670</v>
      </c>
      <c r="P1722" s="186">
        <f t="shared" si="154"/>
        <v>45359</v>
      </c>
      <c r="Q1722" s="186">
        <f t="shared" si="154"/>
        <v>45361</v>
      </c>
      <c r="R1722" s="2"/>
    </row>
    <row r="1723" spans="14:18" x14ac:dyDescent="0.2">
      <c r="N1723" s="184">
        <f t="shared" si="151"/>
        <v>9</v>
      </c>
      <c r="O1723" s="185">
        <f t="shared" si="150"/>
        <v>5040</v>
      </c>
      <c r="P1723" s="186">
        <f t="shared" si="154"/>
        <v>45360</v>
      </c>
      <c r="Q1723" s="186">
        <f t="shared" si="154"/>
        <v>45362</v>
      </c>
      <c r="R1723" s="2"/>
    </row>
    <row r="1724" spans="14:18" x14ac:dyDescent="0.2">
      <c r="N1724" s="184">
        <f t="shared" si="151"/>
        <v>10</v>
      </c>
      <c r="O1724" s="185">
        <f t="shared" si="150"/>
        <v>4536</v>
      </c>
      <c r="P1724" s="186">
        <f t="shared" ref="P1724:Q1739" si="155">P1723+1</f>
        <v>45361</v>
      </c>
      <c r="Q1724" s="186">
        <f t="shared" si="155"/>
        <v>45363</v>
      </c>
      <c r="R1724" s="2"/>
    </row>
    <row r="1725" spans="14:18" x14ac:dyDescent="0.2">
      <c r="N1725" s="184">
        <f t="shared" si="151"/>
        <v>11</v>
      </c>
      <c r="O1725" s="185">
        <f t="shared" si="150"/>
        <v>4124</v>
      </c>
      <c r="P1725" s="186">
        <f t="shared" si="155"/>
        <v>45362</v>
      </c>
      <c r="Q1725" s="186">
        <f t="shared" si="155"/>
        <v>45364</v>
      </c>
      <c r="R1725" s="2"/>
    </row>
    <row r="1726" spans="14:18" x14ac:dyDescent="0.2">
      <c r="N1726" s="184">
        <f t="shared" si="151"/>
        <v>12</v>
      </c>
      <c r="O1726" s="185">
        <f t="shared" si="150"/>
        <v>3780</v>
      </c>
      <c r="P1726" s="186">
        <f t="shared" si="155"/>
        <v>45363</v>
      </c>
      <c r="Q1726" s="186">
        <f t="shared" si="155"/>
        <v>45365</v>
      </c>
      <c r="R1726" s="2"/>
    </row>
    <row r="1727" spans="14:18" x14ac:dyDescent="0.2">
      <c r="N1727" s="184">
        <f t="shared" si="151"/>
        <v>13</v>
      </c>
      <c r="O1727" s="185">
        <f t="shared" si="150"/>
        <v>3490</v>
      </c>
      <c r="P1727" s="186">
        <f t="shared" si="155"/>
        <v>45364</v>
      </c>
      <c r="Q1727" s="186">
        <f t="shared" si="155"/>
        <v>45366</v>
      </c>
      <c r="R1727" s="2"/>
    </row>
    <row r="1728" spans="14:18" x14ac:dyDescent="0.2">
      <c r="N1728" s="184">
        <f t="shared" si="151"/>
        <v>14</v>
      </c>
      <c r="O1728" s="185">
        <f t="shared" si="150"/>
        <v>3240</v>
      </c>
      <c r="P1728" s="186">
        <f t="shared" si="155"/>
        <v>45365</v>
      </c>
      <c r="Q1728" s="186">
        <f t="shared" si="155"/>
        <v>45367</v>
      </c>
      <c r="R1728" s="2"/>
    </row>
    <row r="1729" spans="14:18" x14ac:dyDescent="0.2">
      <c r="N1729" s="184">
        <f t="shared" si="151"/>
        <v>15</v>
      </c>
      <c r="O1729" s="185">
        <f t="shared" si="150"/>
        <v>3024</v>
      </c>
      <c r="P1729" s="186">
        <f t="shared" si="155"/>
        <v>45366</v>
      </c>
      <c r="Q1729" s="186">
        <f t="shared" si="155"/>
        <v>45368</v>
      </c>
      <c r="R1729" s="2"/>
    </row>
    <row r="1730" spans="14:18" x14ac:dyDescent="0.2">
      <c r="N1730" s="184">
        <f t="shared" si="151"/>
        <v>16</v>
      </c>
      <c r="O1730" s="185">
        <f t="shared" si="150"/>
        <v>2835</v>
      </c>
      <c r="P1730" s="186">
        <f t="shared" si="155"/>
        <v>45367</v>
      </c>
      <c r="Q1730" s="186">
        <f t="shared" si="155"/>
        <v>45369</v>
      </c>
      <c r="R1730" s="2"/>
    </row>
    <row r="1731" spans="14:18" x14ac:dyDescent="0.2">
      <c r="N1731" s="184">
        <f t="shared" si="151"/>
        <v>17</v>
      </c>
      <c r="O1731" s="185">
        <f t="shared" si="150"/>
        <v>2669</v>
      </c>
      <c r="P1731" s="186">
        <f t="shared" si="155"/>
        <v>45368</v>
      </c>
      <c r="Q1731" s="186">
        <f t="shared" si="155"/>
        <v>45370</v>
      </c>
      <c r="R1731" s="2"/>
    </row>
    <row r="1732" spans="14:18" x14ac:dyDescent="0.2">
      <c r="N1732" s="184">
        <f t="shared" si="151"/>
        <v>18</v>
      </c>
      <c r="O1732" s="185">
        <f t="shared" si="150"/>
        <v>2521</v>
      </c>
      <c r="P1732" s="186">
        <f t="shared" si="155"/>
        <v>45369</v>
      </c>
      <c r="Q1732" s="186">
        <f t="shared" si="155"/>
        <v>45371</v>
      </c>
      <c r="R1732" s="2"/>
    </row>
    <row r="1733" spans="14:18" x14ac:dyDescent="0.2">
      <c r="N1733" s="184">
        <f t="shared" si="151"/>
        <v>19</v>
      </c>
      <c r="O1733" s="185">
        <f t="shared" si="150"/>
        <v>2388</v>
      </c>
      <c r="P1733" s="186">
        <f t="shared" si="155"/>
        <v>45370</v>
      </c>
      <c r="Q1733" s="186">
        <f t="shared" si="155"/>
        <v>45372</v>
      </c>
      <c r="R1733" s="2"/>
    </row>
    <row r="1734" spans="14:18" x14ac:dyDescent="0.2">
      <c r="N1734" s="184">
        <f t="shared" si="151"/>
        <v>20</v>
      </c>
      <c r="O1734" s="185">
        <f t="shared" si="150"/>
        <v>2269</v>
      </c>
      <c r="P1734" s="186">
        <f t="shared" si="155"/>
        <v>45371</v>
      </c>
      <c r="Q1734" s="186">
        <f t="shared" si="155"/>
        <v>45373</v>
      </c>
      <c r="R1734" s="2"/>
    </row>
    <row r="1735" spans="14:18" x14ac:dyDescent="0.2">
      <c r="N1735" s="184">
        <f t="shared" si="151"/>
        <v>21</v>
      </c>
      <c r="O1735" s="185">
        <f t="shared" si="150"/>
        <v>2161</v>
      </c>
      <c r="P1735" s="186">
        <f t="shared" si="155"/>
        <v>45372</v>
      </c>
      <c r="Q1735" s="186">
        <f t="shared" si="155"/>
        <v>45374</v>
      </c>
      <c r="R1735" s="2"/>
    </row>
    <row r="1736" spans="14:18" x14ac:dyDescent="0.2">
      <c r="N1736" s="184">
        <f t="shared" si="151"/>
        <v>22</v>
      </c>
      <c r="O1736" s="185">
        <f t="shared" si="150"/>
        <v>2062</v>
      </c>
      <c r="P1736" s="186">
        <f t="shared" si="155"/>
        <v>45373</v>
      </c>
      <c r="Q1736" s="186">
        <f t="shared" si="155"/>
        <v>45375</v>
      </c>
      <c r="R1736" s="2"/>
    </row>
    <row r="1737" spans="14:18" x14ac:dyDescent="0.2">
      <c r="N1737" s="184">
        <f t="shared" si="151"/>
        <v>23</v>
      </c>
      <c r="O1737" s="185">
        <f t="shared" ref="O1737:O1800" si="156">ROUND(P1737/N1737,0)</f>
        <v>1973</v>
      </c>
      <c r="P1737" s="186">
        <f t="shared" si="155"/>
        <v>45374</v>
      </c>
      <c r="Q1737" s="186">
        <f t="shared" si="155"/>
        <v>45376</v>
      </c>
      <c r="R1737" s="2"/>
    </row>
    <row r="1738" spans="14:18" x14ac:dyDescent="0.2">
      <c r="N1738" s="184">
        <f t="shared" ref="N1738:N1801" si="157">DAY(P1738)</f>
        <v>24</v>
      </c>
      <c r="O1738" s="185">
        <f t="shared" si="156"/>
        <v>1891</v>
      </c>
      <c r="P1738" s="186">
        <f t="shared" si="155"/>
        <v>45375</v>
      </c>
      <c r="Q1738" s="186">
        <f t="shared" si="155"/>
        <v>45377</v>
      </c>
      <c r="R1738" s="2"/>
    </row>
    <row r="1739" spans="14:18" x14ac:dyDescent="0.2">
      <c r="N1739" s="184">
        <f t="shared" si="157"/>
        <v>25</v>
      </c>
      <c r="O1739" s="185">
        <f t="shared" si="156"/>
        <v>1815</v>
      </c>
      <c r="P1739" s="186">
        <f t="shared" si="155"/>
        <v>45376</v>
      </c>
      <c r="Q1739" s="186">
        <f t="shared" si="155"/>
        <v>45378</v>
      </c>
      <c r="R1739" s="2"/>
    </row>
    <row r="1740" spans="14:18" x14ac:dyDescent="0.2">
      <c r="N1740" s="184">
        <f t="shared" si="157"/>
        <v>26</v>
      </c>
      <c r="O1740" s="185">
        <f t="shared" si="156"/>
        <v>1745</v>
      </c>
      <c r="P1740" s="186">
        <f t="shared" ref="P1740:Q1755" si="158">P1739+1</f>
        <v>45377</v>
      </c>
      <c r="Q1740" s="186">
        <f t="shared" si="158"/>
        <v>45379</v>
      </c>
      <c r="R1740" s="2"/>
    </row>
    <row r="1741" spans="14:18" x14ac:dyDescent="0.2">
      <c r="N1741" s="184">
        <f t="shared" si="157"/>
        <v>27</v>
      </c>
      <c r="O1741" s="185">
        <f t="shared" si="156"/>
        <v>1681</v>
      </c>
      <c r="P1741" s="186">
        <f t="shared" si="158"/>
        <v>45378</v>
      </c>
      <c r="Q1741" s="186">
        <f t="shared" si="158"/>
        <v>45380</v>
      </c>
      <c r="R1741" s="2"/>
    </row>
    <row r="1742" spans="14:18" x14ac:dyDescent="0.2">
      <c r="N1742" s="184">
        <f t="shared" si="157"/>
        <v>28</v>
      </c>
      <c r="O1742" s="185">
        <f t="shared" si="156"/>
        <v>1621</v>
      </c>
      <c r="P1742" s="186">
        <f t="shared" si="158"/>
        <v>45379</v>
      </c>
      <c r="Q1742" s="186">
        <f t="shared" si="158"/>
        <v>45381</v>
      </c>
      <c r="R1742" s="2"/>
    </row>
    <row r="1743" spans="14:18" x14ac:dyDescent="0.2">
      <c r="N1743" s="184">
        <f t="shared" si="157"/>
        <v>29</v>
      </c>
      <c r="O1743" s="185">
        <f t="shared" si="156"/>
        <v>1565</v>
      </c>
      <c r="P1743" s="186">
        <f t="shared" si="158"/>
        <v>45380</v>
      </c>
      <c r="Q1743" s="186">
        <f t="shared" si="158"/>
        <v>45382</v>
      </c>
      <c r="R1743" s="2"/>
    </row>
    <row r="1744" spans="14:18" x14ac:dyDescent="0.2">
      <c r="N1744" s="184">
        <f t="shared" si="157"/>
        <v>30</v>
      </c>
      <c r="O1744" s="185">
        <f t="shared" si="156"/>
        <v>1513</v>
      </c>
      <c r="P1744" s="186">
        <f t="shared" si="158"/>
        <v>45381</v>
      </c>
      <c r="Q1744" s="186">
        <f t="shared" si="158"/>
        <v>45383</v>
      </c>
      <c r="R1744" s="2"/>
    </row>
    <row r="1745" spans="14:18" x14ac:dyDescent="0.2">
      <c r="N1745" s="184">
        <f t="shared" si="157"/>
        <v>31</v>
      </c>
      <c r="O1745" s="185">
        <f t="shared" si="156"/>
        <v>1464</v>
      </c>
      <c r="P1745" s="186">
        <f t="shared" si="158"/>
        <v>45382</v>
      </c>
      <c r="Q1745" s="186">
        <f t="shared" si="158"/>
        <v>45384</v>
      </c>
      <c r="R1745" s="2"/>
    </row>
    <row r="1746" spans="14:18" x14ac:dyDescent="0.2">
      <c r="N1746" s="184">
        <f t="shared" si="157"/>
        <v>1</v>
      </c>
      <c r="O1746" s="185">
        <f t="shared" si="156"/>
        <v>45383</v>
      </c>
      <c r="P1746" s="186">
        <f t="shared" si="158"/>
        <v>45383</v>
      </c>
      <c r="Q1746" s="186">
        <f t="shared" si="158"/>
        <v>45385</v>
      </c>
      <c r="R1746" s="2"/>
    </row>
    <row r="1747" spans="14:18" x14ac:dyDescent="0.2">
      <c r="N1747" s="184">
        <f t="shared" si="157"/>
        <v>2</v>
      </c>
      <c r="O1747" s="185">
        <f t="shared" si="156"/>
        <v>22692</v>
      </c>
      <c r="P1747" s="186">
        <f t="shared" si="158"/>
        <v>45384</v>
      </c>
      <c r="Q1747" s="186">
        <f t="shared" si="158"/>
        <v>45386</v>
      </c>
      <c r="R1747" s="2"/>
    </row>
    <row r="1748" spans="14:18" x14ac:dyDescent="0.2">
      <c r="N1748" s="184">
        <f t="shared" si="157"/>
        <v>3</v>
      </c>
      <c r="O1748" s="185">
        <f t="shared" si="156"/>
        <v>15128</v>
      </c>
      <c r="P1748" s="186">
        <f t="shared" si="158"/>
        <v>45385</v>
      </c>
      <c r="Q1748" s="186">
        <f t="shared" si="158"/>
        <v>45387</v>
      </c>
      <c r="R1748" s="2"/>
    </row>
    <row r="1749" spans="14:18" x14ac:dyDescent="0.2">
      <c r="N1749" s="184">
        <f t="shared" si="157"/>
        <v>4</v>
      </c>
      <c r="O1749" s="185">
        <f t="shared" si="156"/>
        <v>11347</v>
      </c>
      <c r="P1749" s="186">
        <f t="shared" si="158"/>
        <v>45386</v>
      </c>
      <c r="Q1749" s="186">
        <f t="shared" si="158"/>
        <v>45388</v>
      </c>
      <c r="R1749" s="2"/>
    </row>
    <row r="1750" spans="14:18" x14ac:dyDescent="0.2">
      <c r="N1750" s="184">
        <f t="shared" si="157"/>
        <v>5</v>
      </c>
      <c r="O1750" s="185">
        <f t="shared" si="156"/>
        <v>9077</v>
      </c>
      <c r="P1750" s="186">
        <f t="shared" si="158"/>
        <v>45387</v>
      </c>
      <c r="Q1750" s="186">
        <f t="shared" si="158"/>
        <v>45389</v>
      </c>
      <c r="R1750" s="2"/>
    </row>
    <row r="1751" spans="14:18" x14ac:dyDescent="0.2">
      <c r="N1751" s="184">
        <f t="shared" si="157"/>
        <v>6</v>
      </c>
      <c r="O1751" s="185">
        <f t="shared" si="156"/>
        <v>7565</v>
      </c>
      <c r="P1751" s="186">
        <f t="shared" si="158"/>
        <v>45388</v>
      </c>
      <c r="Q1751" s="186">
        <f t="shared" si="158"/>
        <v>45390</v>
      </c>
      <c r="R1751" s="2"/>
    </row>
    <row r="1752" spans="14:18" x14ac:dyDescent="0.2">
      <c r="N1752" s="184">
        <f t="shared" si="157"/>
        <v>7</v>
      </c>
      <c r="O1752" s="185">
        <f t="shared" si="156"/>
        <v>6484</v>
      </c>
      <c r="P1752" s="186">
        <f t="shared" si="158"/>
        <v>45389</v>
      </c>
      <c r="Q1752" s="186">
        <f t="shared" si="158"/>
        <v>45391</v>
      </c>
      <c r="R1752" s="2"/>
    </row>
    <row r="1753" spans="14:18" x14ac:dyDescent="0.2">
      <c r="N1753" s="184">
        <f t="shared" si="157"/>
        <v>8</v>
      </c>
      <c r="O1753" s="185">
        <f t="shared" si="156"/>
        <v>5674</v>
      </c>
      <c r="P1753" s="186">
        <f t="shared" si="158"/>
        <v>45390</v>
      </c>
      <c r="Q1753" s="186">
        <f t="shared" si="158"/>
        <v>45392</v>
      </c>
      <c r="R1753" s="2"/>
    </row>
    <row r="1754" spans="14:18" x14ac:dyDescent="0.2">
      <c r="N1754" s="184">
        <f t="shared" si="157"/>
        <v>9</v>
      </c>
      <c r="O1754" s="185">
        <f t="shared" si="156"/>
        <v>5043</v>
      </c>
      <c r="P1754" s="186">
        <f t="shared" si="158"/>
        <v>45391</v>
      </c>
      <c r="Q1754" s="186">
        <f t="shared" si="158"/>
        <v>45393</v>
      </c>
      <c r="R1754" s="2"/>
    </row>
    <row r="1755" spans="14:18" x14ac:dyDescent="0.2">
      <c r="N1755" s="184">
        <f t="shared" si="157"/>
        <v>10</v>
      </c>
      <c r="O1755" s="185">
        <f t="shared" si="156"/>
        <v>4539</v>
      </c>
      <c r="P1755" s="186">
        <f t="shared" si="158"/>
        <v>45392</v>
      </c>
      <c r="Q1755" s="186">
        <f t="shared" si="158"/>
        <v>45394</v>
      </c>
      <c r="R1755" s="2"/>
    </row>
    <row r="1756" spans="14:18" x14ac:dyDescent="0.2">
      <c r="N1756" s="184">
        <f t="shared" si="157"/>
        <v>11</v>
      </c>
      <c r="O1756" s="185">
        <f t="shared" si="156"/>
        <v>4127</v>
      </c>
      <c r="P1756" s="186">
        <f t="shared" ref="P1756:Q1771" si="159">P1755+1</f>
        <v>45393</v>
      </c>
      <c r="Q1756" s="186">
        <f t="shared" si="159"/>
        <v>45395</v>
      </c>
      <c r="R1756" s="2"/>
    </row>
    <row r="1757" spans="14:18" x14ac:dyDescent="0.2">
      <c r="N1757" s="184">
        <f t="shared" si="157"/>
        <v>12</v>
      </c>
      <c r="O1757" s="185">
        <f t="shared" si="156"/>
        <v>3783</v>
      </c>
      <c r="P1757" s="186">
        <f t="shared" si="159"/>
        <v>45394</v>
      </c>
      <c r="Q1757" s="186">
        <f t="shared" si="159"/>
        <v>45396</v>
      </c>
      <c r="R1757" s="2"/>
    </row>
    <row r="1758" spans="14:18" x14ac:dyDescent="0.2">
      <c r="N1758" s="184">
        <f t="shared" si="157"/>
        <v>13</v>
      </c>
      <c r="O1758" s="185">
        <f t="shared" si="156"/>
        <v>3492</v>
      </c>
      <c r="P1758" s="186">
        <f t="shared" si="159"/>
        <v>45395</v>
      </c>
      <c r="Q1758" s="186">
        <f t="shared" si="159"/>
        <v>45397</v>
      </c>
      <c r="R1758" s="2"/>
    </row>
    <row r="1759" spans="14:18" x14ac:dyDescent="0.2">
      <c r="N1759" s="184">
        <f t="shared" si="157"/>
        <v>14</v>
      </c>
      <c r="O1759" s="185">
        <f t="shared" si="156"/>
        <v>3243</v>
      </c>
      <c r="P1759" s="186">
        <f t="shared" si="159"/>
        <v>45396</v>
      </c>
      <c r="Q1759" s="186">
        <f t="shared" si="159"/>
        <v>45398</v>
      </c>
      <c r="R1759" s="2"/>
    </row>
    <row r="1760" spans="14:18" x14ac:dyDescent="0.2">
      <c r="N1760" s="184">
        <f t="shared" si="157"/>
        <v>15</v>
      </c>
      <c r="O1760" s="185">
        <f t="shared" si="156"/>
        <v>3026</v>
      </c>
      <c r="P1760" s="186">
        <f t="shared" si="159"/>
        <v>45397</v>
      </c>
      <c r="Q1760" s="186">
        <f t="shared" si="159"/>
        <v>45399</v>
      </c>
      <c r="R1760" s="2"/>
    </row>
    <row r="1761" spans="14:18" x14ac:dyDescent="0.2">
      <c r="N1761" s="184">
        <f t="shared" si="157"/>
        <v>16</v>
      </c>
      <c r="O1761" s="185">
        <f t="shared" si="156"/>
        <v>2837</v>
      </c>
      <c r="P1761" s="186">
        <f t="shared" si="159"/>
        <v>45398</v>
      </c>
      <c r="Q1761" s="186">
        <f t="shared" si="159"/>
        <v>45400</v>
      </c>
      <c r="R1761" s="2"/>
    </row>
    <row r="1762" spans="14:18" x14ac:dyDescent="0.2">
      <c r="N1762" s="184">
        <f t="shared" si="157"/>
        <v>17</v>
      </c>
      <c r="O1762" s="185">
        <f t="shared" si="156"/>
        <v>2671</v>
      </c>
      <c r="P1762" s="186">
        <f t="shared" si="159"/>
        <v>45399</v>
      </c>
      <c r="Q1762" s="186">
        <f t="shared" si="159"/>
        <v>45401</v>
      </c>
      <c r="R1762" s="2"/>
    </row>
    <row r="1763" spans="14:18" x14ac:dyDescent="0.2">
      <c r="N1763" s="184">
        <f t="shared" si="157"/>
        <v>18</v>
      </c>
      <c r="O1763" s="185">
        <f t="shared" si="156"/>
        <v>2522</v>
      </c>
      <c r="P1763" s="186">
        <f t="shared" si="159"/>
        <v>45400</v>
      </c>
      <c r="Q1763" s="186">
        <f t="shared" si="159"/>
        <v>45402</v>
      </c>
      <c r="R1763" s="2"/>
    </row>
    <row r="1764" spans="14:18" x14ac:dyDescent="0.2">
      <c r="N1764" s="184">
        <f t="shared" si="157"/>
        <v>19</v>
      </c>
      <c r="O1764" s="185">
        <f t="shared" si="156"/>
        <v>2390</v>
      </c>
      <c r="P1764" s="186">
        <f t="shared" si="159"/>
        <v>45401</v>
      </c>
      <c r="Q1764" s="186">
        <f t="shared" si="159"/>
        <v>45403</v>
      </c>
      <c r="R1764" s="2"/>
    </row>
    <row r="1765" spans="14:18" x14ac:dyDescent="0.2">
      <c r="N1765" s="184">
        <f t="shared" si="157"/>
        <v>20</v>
      </c>
      <c r="O1765" s="185">
        <f t="shared" si="156"/>
        <v>2270</v>
      </c>
      <c r="P1765" s="186">
        <f t="shared" si="159"/>
        <v>45402</v>
      </c>
      <c r="Q1765" s="186">
        <f t="shared" si="159"/>
        <v>45404</v>
      </c>
      <c r="R1765" s="2"/>
    </row>
    <row r="1766" spans="14:18" x14ac:dyDescent="0.2">
      <c r="N1766" s="184">
        <f t="shared" si="157"/>
        <v>21</v>
      </c>
      <c r="O1766" s="185">
        <f t="shared" si="156"/>
        <v>2162</v>
      </c>
      <c r="P1766" s="186">
        <f t="shared" si="159"/>
        <v>45403</v>
      </c>
      <c r="Q1766" s="186">
        <f t="shared" si="159"/>
        <v>45405</v>
      </c>
      <c r="R1766" s="2"/>
    </row>
    <row r="1767" spans="14:18" x14ac:dyDescent="0.2">
      <c r="N1767" s="184">
        <f t="shared" si="157"/>
        <v>22</v>
      </c>
      <c r="O1767" s="185">
        <f t="shared" si="156"/>
        <v>2064</v>
      </c>
      <c r="P1767" s="186">
        <f t="shared" si="159"/>
        <v>45404</v>
      </c>
      <c r="Q1767" s="186">
        <f t="shared" si="159"/>
        <v>45406</v>
      </c>
      <c r="R1767" s="2"/>
    </row>
    <row r="1768" spans="14:18" x14ac:dyDescent="0.2">
      <c r="N1768" s="184">
        <f t="shared" si="157"/>
        <v>23</v>
      </c>
      <c r="O1768" s="185">
        <f t="shared" si="156"/>
        <v>1974</v>
      </c>
      <c r="P1768" s="186">
        <f t="shared" si="159"/>
        <v>45405</v>
      </c>
      <c r="Q1768" s="186">
        <f t="shared" si="159"/>
        <v>45407</v>
      </c>
      <c r="R1768" s="2"/>
    </row>
    <row r="1769" spans="14:18" x14ac:dyDescent="0.2">
      <c r="N1769" s="184">
        <f t="shared" si="157"/>
        <v>24</v>
      </c>
      <c r="O1769" s="185">
        <f t="shared" si="156"/>
        <v>1892</v>
      </c>
      <c r="P1769" s="186">
        <f t="shared" si="159"/>
        <v>45406</v>
      </c>
      <c r="Q1769" s="186">
        <f t="shared" si="159"/>
        <v>45408</v>
      </c>
      <c r="R1769" s="2"/>
    </row>
    <row r="1770" spans="14:18" x14ac:dyDescent="0.2">
      <c r="N1770" s="184">
        <f t="shared" si="157"/>
        <v>25</v>
      </c>
      <c r="O1770" s="185">
        <f t="shared" si="156"/>
        <v>1816</v>
      </c>
      <c r="P1770" s="186">
        <f t="shared" si="159"/>
        <v>45407</v>
      </c>
      <c r="Q1770" s="186">
        <f t="shared" si="159"/>
        <v>45409</v>
      </c>
      <c r="R1770" s="2"/>
    </row>
    <row r="1771" spans="14:18" x14ac:dyDescent="0.2">
      <c r="N1771" s="184">
        <f t="shared" si="157"/>
        <v>26</v>
      </c>
      <c r="O1771" s="185">
        <f t="shared" si="156"/>
        <v>1746</v>
      </c>
      <c r="P1771" s="186">
        <f t="shared" si="159"/>
        <v>45408</v>
      </c>
      <c r="Q1771" s="186">
        <f t="shared" si="159"/>
        <v>45410</v>
      </c>
      <c r="R1771" s="2"/>
    </row>
    <row r="1772" spans="14:18" x14ac:dyDescent="0.2">
      <c r="N1772" s="184">
        <f t="shared" si="157"/>
        <v>27</v>
      </c>
      <c r="O1772" s="185">
        <f t="shared" si="156"/>
        <v>1682</v>
      </c>
      <c r="P1772" s="186">
        <f t="shared" ref="P1772:Q1787" si="160">P1771+1</f>
        <v>45409</v>
      </c>
      <c r="Q1772" s="186">
        <f t="shared" si="160"/>
        <v>45411</v>
      </c>
      <c r="R1772" s="2"/>
    </row>
    <row r="1773" spans="14:18" x14ac:dyDescent="0.2">
      <c r="N1773" s="184">
        <f t="shared" si="157"/>
        <v>28</v>
      </c>
      <c r="O1773" s="185">
        <f t="shared" si="156"/>
        <v>1622</v>
      </c>
      <c r="P1773" s="186">
        <f t="shared" si="160"/>
        <v>45410</v>
      </c>
      <c r="Q1773" s="186">
        <f t="shared" si="160"/>
        <v>45412</v>
      </c>
      <c r="R1773" s="2"/>
    </row>
    <row r="1774" spans="14:18" x14ac:dyDescent="0.2">
      <c r="N1774" s="184">
        <f t="shared" si="157"/>
        <v>29</v>
      </c>
      <c r="O1774" s="185">
        <f t="shared" si="156"/>
        <v>1566</v>
      </c>
      <c r="P1774" s="186">
        <f t="shared" si="160"/>
        <v>45411</v>
      </c>
      <c r="Q1774" s="186">
        <f t="shared" si="160"/>
        <v>45413</v>
      </c>
      <c r="R1774" s="2"/>
    </row>
    <row r="1775" spans="14:18" x14ac:dyDescent="0.2">
      <c r="N1775" s="184">
        <f t="shared" si="157"/>
        <v>30</v>
      </c>
      <c r="O1775" s="185">
        <f t="shared" si="156"/>
        <v>1514</v>
      </c>
      <c r="P1775" s="186">
        <f t="shared" si="160"/>
        <v>45412</v>
      </c>
      <c r="Q1775" s="186">
        <f t="shared" si="160"/>
        <v>45414</v>
      </c>
      <c r="R1775" s="2"/>
    </row>
    <row r="1776" spans="14:18" x14ac:dyDescent="0.2">
      <c r="N1776" s="184">
        <f t="shared" si="157"/>
        <v>1</v>
      </c>
      <c r="O1776" s="185">
        <f t="shared" si="156"/>
        <v>45413</v>
      </c>
      <c r="P1776" s="186">
        <f t="shared" si="160"/>
        <v>45413</v>
      </c>
      <c r="Q1776" s="186">
        <f t="shared" si="160"/>
        <v>45415</v>
      </c>
      <c r="R1776" s="2"/>
    </row>
    <row r="1777" spans="14:18" x14ac:dyDescent="0.2">
      <c r="N1777" s="184">
        <f t="shared" si="157"/>
        <v>2</v>
      </c>
      <c r="O1777" s="185">
        <f t="shared" si="156"/>
        <v>22707</v>
      </c>
      <c r="P1777" s="186">
        <f t="shared" si="160"/>
        <v>45414</v>
      </c>
      <c r="Q1777" s="186">
        <f t="shared" si="160"/>
        <v>45416</v>
      </c>
      <c r="R1777" s="2"/>
    </row>
    <row r="1778" spans="14:18" x14ac:dyDescent="0.2">
      <c r="N1778" s="184">
        <f t="shared" si="157"/>
        <v>3</v>
      </c>
      <c r="O1778" s="185">
        <f t="shared" si="156"/>
        <v>15138</v>
      </c>
      <c r="P1778" s="186">
        <f t="shared" si="160"/>
        <v>45415</v>
      </c>
      <c r="Q1778" s="186">
        <f t="shared" si="160"/>
        <v>45417</v>
      </c>
      <c r="R1778" s="2"/>
    </row>
    <row r="1779" spans="14:18" x14ac:dyDescent="0.2">
      <c r="N1779" s="184">
        <f t="shared" si="157"/>
        <v>4</v>
      </c>
      <c r="O1779" s="185">
        <f t="shared" si="156"/>
        <v>11354</v>
      </c>
      <c r="P1779" s="186">
        <f t="shared" si="160"/>
        <v>45416</v>
      </c>
      <c r="Q1779" s="186">
        <f t="shared" si="160"/>
        <v>45418</v>
      </c>
      <c r="R1779" s="2"/>
    </row>
    <row r="1780" spans="14:18" x14ac:dyDescent="0.2">
      <c r="N1780" s="184">
        <f t="shared" si="157"/>
        <v>5</v>
      </c>
      <c r="O1780" s="185">
        <f t="shared" si="156"/>
        <v>9083</v>
      </c>
      <c r="P1780" s="186">
        <f t="shared" si="160"/>
        <v>45417</v>
      </c>
      <c r="Q1780" s="186">
        <f t="shared" si="160"/>
        <v>45419</v>
      </c>
      <c r="R1780" s="2"/>
    </row>
    <row r="1781" spans="14:18" x14ac:dyDescent="0.2">
      <c r="N1781" s="184">
        <f t="shared" si="157"/>
        <v>6</v>
      </c>
      <c r="O1781" s="185">
        <f t="shared" si="156"/>
        <v>7570</v>
      </c>
      <c r="P1781" s="186">
        <f t="shared" si="160"/>
        <v>45418</v>
      </c>
      <c r="Q1781" s="186">
        <f t="shared" si="160"/>
        <v>45420</v>
      </c>
      <c r="R1781" s="2"/>
    </row>
    <row r="1782" spans="14:18" x14ac:dyDescent="0.2">
      <c r="N1782" s="184">
        <f t="shared" si="157"/>
        <v>7</v>
      </c>
      <c r="O1782" s="185">
        <f t="shared" si="156"/>
        <v>6488</v>
      </c>
      <c r="P1782" s="186">
        <f t="shared" si="160"/>
        <v>45419</v>
      </c>
      <c r="Q1782" s="186">
        <f t="shared" si="160"/>
        <v>45421</v>
      </c>
      <c r="R1782" s="2"/>
    </row>
    <row r="1783" spans="14:18" x14ac:dyDescent="0.2">
      <c r="N1783" s="184">
        <f t="shared" si="157"/>
        <v>8</v>
      </c>
      <c r="O1783" s="185">
        <f t="shared" si="156"/>
        <v>5678</v>
      </c>
      <c r="P1783" s="186">
        <f t="shared" si="160"/>
        <v>45420</v>
      </c>
      <c r="Q1783" s="186">
        <f t="shared" si="160"/>
        <v>45422</v>
      </c>
      <c r="R1783" s="2"/>
    </row>
    <row r="1784" spans="14:18" x14ac:dyDescent="0.2">
      <c r="N1784" s="184">
        <f t="shared" si="157"/>
        <v>9</v>
      </c>
      <c r="O1784" s="185">
        <f t="shared" si="156"/>
        <v>5047</v>
      </c>
      <c r="P1784" s="186">
        <f t="shared" si="160"/>
        <v>45421</v>
      </c>
      <c r="Q1784" s="186">
        <f t="shared" si="160"/>
        <v>45423</v>
      </c>
      <c r="R1784" s="2"/>
    </row>
    <row r="1785" spans="14:18" x14ac:dyDescent="0.2">
      <c r="N1785" s="184">
        <f t="shared" si="157"/>
        <v>10</v>
      </c>
      <c r="O1785" s="185">
        <f t="shared" si="156"/>
        <v>4542</v>
      </c>
      <c r="P1785" s="186">
        <f t="shared" si="160"/>
        <v>45422</v>
      </c>
      <c r="Q1785" s="186">
        <f t="shared" si="160"/>
        <v>45424</v>
      </c>
      <c r="R1785" s="2"/>
    </row>
    <row r="1786" spans="14:18" x14ac:dyDescent="0.2">
      <c r="N1786" s="184">
        <f t="shared" si="157"/>
        <v>11</v>
      </c>
      <c r="O1786" s="185">
        <f t="shared" si="156"/>
        <v>4129</v>
      </c>
      <c r="P1786" s="186">
        <f t="shared" si="160"/>
        <v>45423</v>
      </c>
      <c r="Q1786" s="186">
        <f t="shared" si="160"/>
        <v>45425</v>
      </c>
      <c r="R1786" s="2"/>
    </row>
    <row r="1787" spans="14:18" x14ac:dyDescent="0.2">
      <c r="N1787" s="184">
        <f t="shared" si="157"/>
        <v>12</v>
      </c>
      <c r="O1787" s="185">
        <f t="shared" si="156"/>
        <v>3785</v>
      </c>
      <c r="P1787" s="186">
        <f t="shared" si="160"/>
        <v>45424</v>
      </c>
      <c r="Q1787" s="186">
        <f t="shared" si="160"/>
        <v>45426</v>
      </c>
      <c r="R1787" s="2"/>
    </row>
    <row r="1788" spans="14:18" x14ac:dyDescent="0.2">
      <c r="N1788" s="184">
        <f t="shared" si="157"/>
        <v>13</v>
      </c>
      <c r="O1788" s="185">
        <f t="shared" si="156"/>
        <v>3494</v>
      </c>
      <c r="P1788" s="186">
        <f t="shared" ref="P1788:Q1803" si="161">P1787+1</f>
        <v>45425</v>
      </c>
      <c r="Q1788" s="186">
        <f t="shared" si="161"/>
        <v>45427</v>
      </c>
      <c r="R1788" s="2"/>
    </row>
    <row r="1789" spans="14:18" x14ac:dyDescent="0.2">
      <c r="N1789" s="184">
        <f t="shared" si="157"/>
        <v>14</v>
      </c>
      <c r="O1789" s="185">
        <f t="shared" si="156"/>
        <v>3245</v>
      </c>
      <c r="P1789" s="186">
        <f t="shared" si="161"/>
        <v>45426</v>
      </c>
      <c r="Q1789" s="186">
        <f t="shared" si="161"/>
        <v>45428</v>
      </c>
      <c r="R1789" s="2"/>
    </row>
    <row r="1790" spans="14:18" x14ac:dyDescent="0.2">
      <c r="N1790" s="184">
        <f t="shared" si="157"/>
        <v>15</v>
      </c>
      <c r="O1790" s="185">
        <f t="shared" si="156"/>
        <v>3028</v>
      </c>
      <c r="P1790" s="186">
        <f t="shared" si="161"/>
        <v>45427</v>
      </c>
      <c r="Q1790" s="186">
        <f t="shared" si="161"/>
        <v>45429</v>
      </c>
      <c r="R1790" s="2"/>
    </row>
    <row r="1791" spans="14:18" x14ac:dyDescent="0.2">
      <c r="N1791" s="184">
        <f t="shared" si="157"/>
        <v>16</v>
      </c>
      <c r="O1791" s="185">
        <f t="shared" si="156"/>
        <v>2839</v>
      </c>
      <c r="P1791" s="186">
        <f t="shared" si="161"/>
        <v>45428</v>
      </c>
      <c r="Q1791" s="186">
        <f t="shared" si="161"/>
        <v>45430</v>
      </c>
      <c r="R1791" s="2"/>
    </row>
    <row r="1792" spans="14:18" x14ac:dyDescent="0.2">
      <c r="N1792" s="184">
        <f t="shared" si="157"/>
        <v>17</v>
      </c>
      <c r="O1792" s="185">
        <f t="shared" si="156"/>
        <v>2672</v>
      </c>
      <c r="P1792" s="186">
        <f t="shared" si="161"/>
        <v>45429</v>
      </c>
      <c r="Q1792" s="186">
        <f t="shared" si="161"/>
        <v>45431</v>
      </c>
      <c r="R1792" s="2"/>
    </row>
    <row r="1793" spans="14:18" x14ac:dyDescent="0.2">
      <c r="N1793" s="184">
        <f t="shared" si="157"/>
        <v>18</v>
      </c>
      <c r="O1793" s="185">
        <f t="shared" si="156"/>
        <v>2524</v>
      </c>
      <c r="P1793" s="186">
        <f t="shared" si="161"/>
        <v>45430</v>
      </c>
      <c r="Q1793" s="186">
        <f t="shared" si="161"/>
        <v>45432</v>
      </c>
      <c r="R1793" s="2"/>
    </row>
    <row r="1794" spans="14:18" x14ac:dyDescent="0.2">
      <c r="N1794" s="184">
        <f t="shared" si="157"/>
        <v>19</v>
      </c>
      <c r="O1794" s="185">
        <f t="shared" si="156"/>
        <v>2391</v>
      </c>
      <c r="P1794" s="186">
        <f t="shared" si="161"/>
        <v>45431</v>
      </c>
      <c r="Q1794" s="186">
        <f t="shared" si="161"/>
        <v>45433</v>
      </c>
      <c r="R1794" s="2"/>
    </row>
    <row r="1795" spans="14:18" x14ac:dyDescent="0.2">
      <c r="N1795" s="184">
        <f t="shared" si="157"/>
        <v>20</v>
      </c>
      <c r="O1795" s="185">
        <f t="shared" si="156"/>
        <v>2272</v>
      </c>
      <c r="P1795" s="186">
        <f t="shared" si="161"/>
        <v>45432</v>
      </c>
      <c r="Q1795" s="186">
        <f t="shared" si="161"/>
        <v>45434</v>
      </c>
      <c r="R1795" s="2"/>
    </row>
    <row r="1796" spans="14:18" x14ac:dyDescent="0.2">
      <c r="N1796" s="184">
        <f t="shared" si="157"/>
        <v>21</v>
      </c>
      <c r="O1796" s="185">
        <f t="shared" si="156"/>
        <v>2163</v>
      </c>
      <c r="P1796" s="186">
        <f t="shared" si="161"/>
        <v>45433</v>
      </c>
      <c r="Q1796" s="186">
        <f t="shared" si="161"/>
        <v>45435</v>
      </c>
      <c r="R1796" s="2"/>
    </row>
    <row r="1797" spans="14:18" x14ac:dyDescent="0.2">
      <c r="N1797" s="184">
        <f t="shared" si="157"/>
        <v>22</v>
      </c>
      <c r="O1797" s="185">
        <f t="shared" si="156"/>
        <v>2065</v>
      </c>
      <c r="P1797" s="186">
        <f t="shared" si="161"/>
        <v>45434</v>
      </c>
      <c r="Q1797" s="186">
        <f t="shared" si="161"/>
        <v>45436</v>
      </c>
      <c r="R1797" s="2"/>
    </row>
    <row r="1798" spans="14:18" x14ac:dyDescent="0.2">
      <c r="N1798" s="184">
        <f t="shared" si="157"/>
        <v>23</v>
      </c>
      <c r="O1798" s="185">
        <f t="shared" si="156"/>
        <v>1975</v>
      </c>
      <c r="P1798" s="186">
        <f t="shared" si="161"/>
        <v>45435</v>
      </c>
      <c r="Q1798" s="186">
        <f t="shared" si="161"/>
        <v>45437</v>
      </c>
      <c r="R1798" s="2"/>
    </row>
    <row r="1799" spans="14:18" x14ac:dyDescent="0.2">
      <c r="N1799" s="184">
        <f t="shared" si="157"/>
        <v>24</v>
      </c>
      <c r="O1799" s="185">
        <f t="shared" si="156"/>
        <v>1893</v>
      </c>
      <c r="P1799" s="186">
        <f t="shared" si="161"/>
        <v>45436</v>
      </c>
      <c r="Q1799" s="186">
        <f t="shared" si="161"/>
        <v>45438</v>
      </c>
      <c r="R1799" s="2"/>
    </row>
    <row r="1800" spans="14:18" x14ac:dyDescent="0.2">
      <c r="N1800" s="184">
        <f t="shared" si="157"/>
        <v>25</v>
      </c>
      <c r="O1800" s="185">
        <f t="shared" si="156"/>
        <v>1817</v>
      </c>
      <c r="P1800" s="186">
        <f t="shared" si="161"/>
        <v>45437</v>
      </c>
      <c r="Q1800" s="186">
        <f t="shared" si="161"/>
        <v>45439</v>
      </c>
      <c r="R1800" s="2"/>
    </row>
    <row r="1801" spans="14:18" x14ac:dyDescent="0.2">
      <c r="N1801" s="184">
        <f t="shared" si="157"/>
        <v>26</v>
      </c>
      <c r="O1801" s="185">
        <f t="shared" ref="O1801:O1864" si="162">ROUND(P1801/N1801,0)</f>
        <v>1748</v>
      </c>
      <c r="P1801" s="186">
        <f t="shared" si="161"/>
        <v>45438</v>
      </c>
      <c r="Q1801" s="186">
        <f t="shared" si="161"/>
        <v>45440</v>
      </c>
      <c r="R1801" s="2"/>
    </row>
    <row r="1802" spans="14:18" x14ac:dyDescent="0.2">
      <c r="N1802" s="184">
        <f t="shared" ref="N1802:N1865" si="163">DAY(P1802)</f>
        <v>27</v>
      </c>
      <c r="O1802" s="185">
        <f t="shared" si="162"/>
        <v>1683</v>
      </c>
      <c r="P1802" s="186">
        <f t="shared" si="161"/>
        <v>45439</v>
      </c>
      <c r="Q1802" s="186">
        <f t="shared" si="161"/>
        <v>45441</v>
      </c>
      <c r="R1802" s="2"/>
    </row>
    <row r="1803" spans="14:18" x14ac:dyDescent="0.2">
      <c r="N1803" s="184">
        <f t="shared" si="163"/>
        <v>28</v>
      </c>
      <c r="O1803" s="185">
        <f t="shared" si="162"/>
        <v>1623</v>
      </c>
      <c r="P1803" s="186">
        <f t="shared" si="161"/>
        <v>45440</v>
      </c>
      <c r="Q1803" s="186">
        <f t="shared" si="161"/>
        <v>45442</v>
      </c>
      <c r="R1803" s="2"/>
    </row>
    <row r="1804" spans="14:18" x14ac:dyDescent="0.2">
      <c r="N1804" s="184">
        <f t="shared" si="163"/>
        <v>29</v>
      </c>
      <c r="O1804" s="185">
        <f t="shared" si="162"/>
        <v>1567</v>
      </c>
      <c r="P1804" s="186">
        <f t="shared" ref="P1804:Q1819" si="164">P1803+1</f>
        <v>45441</v>
      </c>
      <c r="Q1804" s="186">
        <f t="shared" si="164"/>
        <v>45443</v>
      </c>
      <c r="R1804" s="2"/>
    </row>
    <row r="1805" spans="14:18" x14ac:dyDescent="0.2">
      <c r="N1805" s="184">
        <f t="shared" si="163"/>
        <v>30</v>
      </c>
      <c r="O1805" s="185">
        <f t="shared" si="162"/>
        <v>1515</v>
      </c>
      <c r="P1805" s="186">
        <f t="shared" si="164"/>
        <v>45442</v>
      </c>
      <c r="Q1805" s="186">
        <f t="shared" si="164"/>
        <v>45444</v>
      </c>
      <c r="R1805" s="2"/>
    </row>
    <row r="1806" spans="14:18" x14ac:dyDescent="0.2">
      <c r="N1806" s="184">
        <f t="shared" si="163"/>
        <v>31</v>
      </c>
      <c r="O1806" s="185">
        <f t="shared" si="162"/>
        <v>1466</v>
      </c>
      <c r="P1806" s="186">
        <f t="shared" si="164"/>
        <v>45443</v>
      </c>
      <c r="Q1806" s="186">
        <f t="shared" si="164"/>
        <v>45445</v>
      </c>
      <c r="R1806" s="2"/>
    </row>
    <row r="1807" spans="14:18" x14ac:dyDescent="0.2">
      <c r="N1807" s="184">
        <f t="shared" si="163"/>
        <v>1</v>
      </c>
      <c r="O1807" s="185">
        <f t="shared" si="162"/>
        <v>45444</v>
      </c>
      <c r="P1807" s="186">
        <f t="shared" si="164"/>
        <v>45444</v>
      </c>
      <c r="Q1807" s="186">
        <f t="shared" si="164"/>
        <v>45446</v>
      </c>
      <c r="R1807" s="2"/>
    </row>
    <row r="1808" spans="14:18" x14ac:dyDescent="0.2">
      <c r="N1808" s="184">
        <f t="shared" si="163"/>
        <v>2</v>
      </c>
      <c r="O1808" s="185">
        <f t="shared" si="162"/>
        <v>22723</v>
      </c>
      <c r="P1808" s="186">
        <f t="shared" si="164"/>
        <v>45445</v>
      </c>
      <c r="Q1808" s="186">
        <f t="shared" si="164"/>
        <v>45447</v>
      </c>
      <c r="R1808" s="2"/>
    </row>
    <row r="1809" spans="14:18" x14ac:dyDescent="0.2">
      <c r="N1809" s="184">
        <f t="shared" si="163"/>
        <v>3</v>
      </c>
      <c r="O1809" s="185">
        <f t="shared" si="162"/>
        <v>15149</v>
      </c>
      <c r="P1809" s="186">
        <f t="shared" si="164"/>
        <v>45446</v>
      </c>
      <c r="Q1809" s="186">
        <f t="shared" si="164"/>
        <v>45448</v>
      </c>
      <c r="R1809" s="2"/>
    </row>
    <row r="1810" spans="14:18" x14ac:dyDescent="0.2">
      <c r="N1810" s="184">
        <f t="shared" si="163"/>
        <v>4</v>
      </c>
      <c r="O1810" s="185">
        <f t="shared" si="162"/>
        <v>11362</v>
      </c>
      <c r="P1810" s="186">
        <f t="shared" si="164"/>
        <v>45447</v>
      </c>
      <c r="Q1810" s="186">
        <f t="shared" si="164"/>
        <v>45449</v>
      </c>
      <c r="R1810" s="2"/>
    </row>
    <row r="1811" spans="14:18" x14ac:dyDescent="0.2">
      <c r="N1811" s="184">
        <f t="shared" si="163"/>
        <v>5</v>
      </c>
      <c r="O1811" s="185">
        <f t="shared" si="162"/>
        <v>9090</v>
      </c>
      <c r="P1811" s="186">
        <f t="shared" si="164"/>
        <v>45448</v>
      </c>
      <c r="Q1811" s="186">
        <f t="shared" si="164"/>
        <v>45450</v>
      </c>
      <c r="R1811" s="2"/>
    </row>
    <row r="1812" spans="14:18" x14ac:dyDescent="0.2">
      <c r="N1812" s="184">
        <f t="shared" si="163"/>
        <v>6</v>
      </c>
      <c r="O1812" s="185">
        <f t="shared" si="162"/>
        <v>7575</v>
      </c>
      <c r="P1812" s="186">
        <f t="shared" si="164"/>
        <v>45449</v>
      </c>
      <c r="Q1812" s="186">
        <f t="shared" si="164"/>
        <v>45451</v>
      </c>
      <c r="R1812" s="2"/>
    </row>
    <row r="1813" spans="14:18" x14ac:dyDescent="0.2">
      <c r="N1813" s="184">
        <f t="shared" si="163"/>
        <v>7</v>
      </c>
      <c r="O1813" s="185">
        <f t="shared" si="162"/>
        <v>6493</v>
      </c>
      <c r="P1813" s="186">
        <f t="shared" si="164"/>
        <v>45450</v>
      </c>
      <c r="Q1813" s="186">
        <f t="shared" si="164"/>
        <v>45452</v>
      </c>
      <c r="R1813" s="2"/>
    </row>
    <row r="1814" spans="14:18" x14ac:dyDescent="0.2">
      <c r="N1814" s="184">
        <f t="shared" si="163"/>
        <v>8</v>
      </c>
      <c r="O1814" s="185">
        <f t="shared" si="162"/>
        <v>5681</v>
      </c>
      <c r="P1814" s="186">
        <f t="shared" si="164"/>
        <v>45451</v>
      </c>
      <c r="Q1814" s="186">
        <f t="shared" si="164"/>
        <v>45453</v>
      </c>
      <c r="R1814" s="2"/>
    </row>
    <row r="1815" spans="14:18" x14ac:dyDescent="0.2">
      <c r="N1815" s="184">
        <f t="shared" si="163"/>
        <v>9</v>
      </c>
      <c r="O1815" s="185">
        <f t="shared" si="162"/>
        <v>5050</v>
      </c>
      <c r="P1815" s="186">
        <f t="shared" si="164"/>
        <v>45452</v>
      </c>
      <c r="Q1815" s="186">
        <f t="shared" si="164"/>
        <v>45454</v>
      </c>
      <c r="R1815" s="2"/>
    </row>
    <row r="1816" spans="14:18" x14ac:dyDescent="0.2">
      <c r="N1816" s="184">
        <f t="shared" si="163"/>
        <v>10</v>
      </c>
      <c r="O1816" s="185">
        <f t="shared" si="162"/>
        <v>4545</v>
      </c>
      <c r="P1816" s="186">
        <f t="shared" si="164"/>
        <v>45453</v>
      </c>
      <c r="Q1816" s="186">
        <f t="shared" si="164"/>
        <v>45455</v>
      </c>
      <c r="R1816" s="2"/>
    </row>
    <row r="1817" spans="14:18" x14ac:dyDescent="0.2">
      <c r="N1817" s="184">
        <f t="shared" si="163"/>
        <v>11</v>
      </c>
      <c r="O1817" s="185">
        <f t="shared" si="162"/>
        <v>4132</v>
      </c>
      <c r="P1817" s="186">
        <f t="shared" si="164"/>
        <v>45454</v>
      </c>
      <c r="Q1817" s="186">
        <f t="shared" si="164"/>
        <v>45456</v>
      </c>
      <c r="R1817" s="2"/>
    </row>
    <row r="1818" spans="14:18" x14ac:dyDescent="0.2">
      <c r="N1818" s="184">
        <f t="shared" si="163"/>
        <v>12</v>
      </c>
      <c r="O1818" s="185">
        <f t="shared" si="162"/>
        <v>3788</v>
      </c>
      <c r="P1818" s="186">
        <f t="shared" si="164"/>
        <v>45455</v>
      </c>
      <c r="Q1818" s="186">
        <f t="shared" si="164"/>
        <v>45457</v>
      </c>
      <c r="R1818" s="2"/>
    </row>
    <row r="1819" spans="14:18" x14ac:dyDescent="0.2">
      <c r="N1819" s="184">
        <f t="shared" si="163"/>
        <v>13</v>
      </c>
      <c r="O1819" s="185">
        <f t="shared" si="162"/>
        <v>3497</v>
      </c>
      <c r="P1819" s="186">
        <f t="shared" si="164"/>
        <v>45456</v>
      </c>
      <c r="Q1819" s="186">
        <f t="shared" si="164"/>
        <v>45458</v>
      </c>
      <c r="R1819" s="2"/>
    </row>
    <row r="1820" spans="14:18" x14ac:dyDescent="0.2">
      <c r="N1820" s="184">
        <f t="shared" si="163"/>
        <v>14</v>
      </c>
      <c r="O1820" s="185">
        <f t="shared" si="162"/>
        <v>3247</v>
      </c>
      <c r="P1820" s="186">
        <f t="shared" ref="P1820:Q1835" si="165">P1819+1</f>
        <v>45457</v>
      </c>
      <c r="Q1820" s="186">
        <f t="shared" si="165"/>
        <v>45459</v>
      </c>
      <c r="R1820" s="2"/>
    </row>
    <row r="1821" spans="14:18" x14ac:dyDescent="0.2">
      <c r="N1821" s="184">
        <f t="shared" si="163"/>
        <v>15</v>
      </c>
      <c r="O1821" s="185">
        <f t="shared" si="162"/>
        <v>3031</v>
      </c>
      <c r="P1821" s="186">
        <f t="shared" si="165"/>
        <v>45458</v>
      </c>
      <c r="Q1821" s="186">
        <f t="shared" si="165"/>
        <v>45460</v>
      </c>
      <c r="R1821" s="2"/>
    </row>
    <row r="1822" spans="14:18" x14ac:dyDescent="0.2">
      <c r="N1822" s="184">
        <f t="shared" si="163"/>
        <v>16</v>
      </c>
      <c r="O1822" s="185">
        <f t="shared" si="162"/>
        <v>2841</v>
      </c>
      <c r="P1822" s="186">
        <f t="shared" si="165"/>
        <v>45459</v>
      </c>
      <c r="Q1822" s="186">
        <f t="shared" si="165"/>
        <v>45461</v>
      </c>
      <c r="R1822" s="2"/>
    </row>
    <row r="1823" spans="14:18" x14ac:dyDescent="0.2">
      <c r="N1823" s="184">
        <f t="shared" si="163"/>
        <v>17</v>
      </c>
      <c r="O1823" s="185">
        <f t="shared" si="162"/>
        <v>2674</v>
      </c>
      <c r="P1823" s="186">
        <f t="shared" si="165"/>
        <v>45460</v>
      </c>
      <c r="Q1823" s="186">
        <f t="shared" si="165"/>
        <v>45462</v>
      </c>
      <c r="R1823" s="2"/>
    </row>
    <row r="1824" spans="14:18" x14ac:dyDescent="0.2">
      <c r="N1824" s="184">
        <f t="shared" si="163"/>
        <v>18</v>
      </c>
      <c r="O1824" s="185">
        <f t="shared" si="162"/>
        <v>2526</v>
      </c>
      <c r="P1824" s="186">
        <f t="shared" si="165"/>
        <v>45461</v>
      </c>
      <c r="Q1824" s="186">
        <f t="shared" si="165"/>
        <v>45463</v>
      </c>
      <c r="R1824" s="2"/>
    </row>
    <row r="1825" spans="14:18" x14ac:dyDescent="0.2">
      <c r="N1825" s="184">
        <f t="shared" si="163"/>
        <v>19</v>
      </c>
      <c r="O1825" s="185">
        <f t="shared" si="162"/>
        <v>2393</v>
      </c>
      <c r="P1825" s="186">
        <f t="shared" si="165"/>
        <v>45462</v>
      </c>
      <c r="Q1825" s="186">
        <f t="shared" si="165"/>
        <v>45464</v>
      </c>
      <c r="R1825" s="2"/>
    </row>
    <row r="1826" spans="14:18" x14ac:dyDescent="0.2">
      <c r="N1826" s="184">
        <f t="shared" si="163"/>
        <v>20</v>
      </c>
      <c r="O1826" s="185">
        <f t="shared" si="162"/>
        <v>2273</v>
      </c>
      <c r="P1826" s="186">
        <f t="shared" si="165"/>
        <v>45463</v>
      </c>
      <c r="Q1826" s="186">
        <f t="shared" si="165"/>
        <v>45465</v>
      </c>
      <c r="R1826" s="2"/>
    </row>
    <row r="1827" spans="14:18" x14ac:dyDescent="0.2">
      <c r="N1827" s="184">
        <f t="shared" si="163"/>
        <v>21</v>
      </c>
      <c r="O1827" s="185">
        <f t="shared" si="162"/>
        <v>2165</v>
      </c>
      <c r="P1827" s="186">
        <f t="shared" si="165"/>
        <v>45464</v>
      </c>
      <c r="Q1827" s="186">
        <f t="shared" si="165"/>
        <v>45466</v>
      </c>
      <c r="R1827" s="2"/>
    </row>
    <row r="1828" spans="14:18" x14ac:dyDescent="0.2">
      <c r="N1828" s="184">
        <f t="shared" si="163"/>
        <v>22</v>
      </c>
      <c r="O1828" s="185">
        <f t="shared" si="162"/>
        <v>2067</v>
      </c>
      <c r="P1828" s="186">
        <f t="shared" si="165"/>
        <v>45465</v>
      </c>
      <c r="Q1828" s="186">
        <f t="shared" si="165"/>
        <v>45467</v>
      </c>
      <c r="R1828" s="2"/>
    </row>
    <row r="1829" spans="14:18" x14ac:dyDescent="0.2">
      <c r="N1829" s="184">
        <f t="shared" si="163"/>
        <v>23</v>
      </c>
      <c r="O1829" s="185">
        <f t="shared" si="162"/>
        <v>1977</v>
      </c>
      <c r="P1829" s="186">
        <f t="shared" si="165"/>
        <v>45466</v>
      </c>
      <c r="Q1829" s="186">
        <f t="shared" si="165"/>
        <v>45468</v>
      </c>
      <c r="R1829" s="2"/>
    </row>
    <row r="1830" spans="14:18" x14ac:dyDescent="0.2">
      <c r="N1830" s="184">
        <f t="shared" si="163"/>
        <v>24</v>
      </c>
      <c r="O1830" s="185">
        <f t="shared" si="162"/>
        <v>1894</v>
      </c>
      <c r="P1830" s="186">
        <f t="shared" si="165"/>
        <v>45467</v>
      </c>
      <c r="Q1830" s="186">
        <f t="shared" si="165"/>
        <v>45469</v>
      </c>
      <c r="R1830" s="2"/>
    </row>
    <row r="1831" spans="14:18" x14ac:dyDescent="0.2">
      <c r="N1831" s="184">
        <f t="shared" si="163"/>
        <v>25</v>
      </c>
      <c r="O1831" s="185">
        <f t="shared" si="162"/>
        <v>1819</v>
      </c>
      <c r="P1831" s="186">
        <f t="shared" si="165"/>
        <v>45468</v>
      </c>
      <c r="Q1831" s="186">
        <f t="shared" si="165"/>
        <v>45470</v>
      </c>
      <c r="R1831" s="2"/>
    </row>
    <row r="1832" spans="14:18" x14ac:dyDescent="0.2">
      <c r="N1832" s="184">
        <f t="shared" si="163"/>
        <v>26</v>
      </c>
      <c r="O1832" s="185">
        <f t="shared" si="162"/>
        <v>1749</v>
      </c>
      <c r="P1832" s="186">
        <f t="shared" si="165"/>
        <v>45469</v>
      </c>
      <c r="Q1832" s="186">
        <f t="shared" si="165"/>
        <v>45471</v>
      </c>
      <c r="R1832" s="2"/>
    </row>
    <row r="1833" spans="14:18" x14ac:dyDescent="0.2">
      <c r="N1833" s="184">
        <f t="shared" si="163"/>
        <v>27</v>
      </c>
      <c r="O1833" s="185">
        <f t="shared" si="162"/>
        <v>1684</v>
      </c>
      <c r="P1833" s="186">
        <f t="shared" si="165"/>
        <v>45470</v>
      </c>
      <c r="Q1833" s="186">
        <f t="shared" si="165"/>
        <v>45472</v>
      </c>
      <c r="R1833" s="2"/>
    </row>
    <row r="1834" spans="14:18" x14ac:dyDescent="0.2">
      <c r="N1834" s="184">
        <f t="shared" si="163"/>
        <v>28</v>
      </c>
      <c r="O1834" s="185">
        <f t="shared" si="162"/>
        <v>1624</v>
      </c>
      <c r="P1834" s="186">
        <f t="shared" si="165"/>
        <v>45471</v>
      </c>
      <c r="Q1834" s="186">
        <f t="shared" si="165"/>
        <v>45473</v>
      </c>
      <c r="R1834" s="2"/>
    </row>
    <row r="1835" spans="14:18" x14ac:dyDescent="0.2">
      <c r="N1835" s="184">
        <f t="shared" si="163"/>
        <v>29</v>
      </c>
      <c r="O1835" s="185">
        <f t="shared" si="162"/>
        <v>1568</v>
      </c>
      <c r="P1835" s="186">
        <f t="shared" si="165"/>
        <v>45472</v>
      </c>
      <c r="Q1835" s="186">
        <f t="shared" si="165"/>
        <v>45474</v>
      </c>
      <c r="R1835" s="2"/>
    </row>
    <row r="1836" spans="14:18" x14ac:dyDescent="0.2">
      <c r="N1836" s="184">
        <f t="shared" si="163"/>
        <v>30</v>
      </c>
      <c r="O1836" s="185">
        <f t="shared" si="162"/>
        <v>1516</v>
      </c>
      <c r="P1836" s="186">
        <f t="shared" ref="P1836:Q1851" si="166">P1835+1</f>
        <v>45473</v>
      </c>
      <c r="Q1836" s="186">
        <f t="shared" si="166"/>
        <v>45475</v>
      </c>
      <c r="R1836" s="2"/>
    </row>
    <row r="1837" spans="14:18" x14ac:dyDescent="0.2">
      <c r="N1837" s="184">
        <f t="shared" si="163"/>
        <v>1</v>
      </c>
      <c r="O1837" s="185">
        <f t="shared" si="162"/>
        <v>45474</v>
      </c>
      <c r="P1837" s="186">
        <f t="shared" si="166"/>
        <v>45474</v>
      </c>
      <c r="Q1837" s="186">
        <f t="shared" si="166"/>
        <v>45476</v>
      </c>
      <c r="R1837" s="2"/>
    </row>
    <row r="1838" spans="14:18" x14ac:dyDescent="0.2">
      <c r="N1838" s="184">
        <f t="shared" si="163"/>
        <v>2</v>
      </c>
      <c r="O1838" s="185">
        <f t="shared" si="162"/>
        <v>22738</v>
      </c>
      <c r="P1838" s="186">
        <f t="shared" si="166"/>
        <v>45475</v>
      </c>
      <c r="Q1838" s="186">
        <f t="shared" si="166"/>
        <v>45477</v>
      </c>
      <c r="R1838" s="2"/>
    </row>
    <row r="1839" spans="14:18" x14ac:dyDescent="0.2">
      <c r="N1839" s="184">
        <f t="shared" si="163"/>
        <v>3</v>
      </c>
      <c r="O1839" s="185">
        <f t="shared" si="162"/>
        <v>15159</v>
      </c>
      <c r="P1839" s="186">
        <f t="shared" si="166"/>
        <v>45476</v>
      </c>
      <c r="Q1839" s="186">
        <f t="shared" si="166"/>
        <v>45478</v>
      </c>
      <c r="R1839" s="2"/>
    </row>
    <row r="1840" spans="14:18" x14ac:dyDescent="0.2">
      <c r="N1840" s="184">
        <f t="shared" si="163"/>
        <v>4</v>
      </c>
      <c r="O1840" s="185">
        <f t="shared" si="162"/>
        <v>11369</v>
      </c>
      <c r="P1840" s="186">
        <f t="shared" si="166"/>
        <v>45477</v>
      </c>
      <c r="Q1840" s="186">
        <f t="shared" si="166"/>
        <v>45479</v>
      </c>
      <c r="R1840" s="2"/>
    </row>
    <row r="1841" spans="14:18" x14ac:dyDescent="0.2">
      <c r="N1841" s="184">
        <f t="shared" si="163"/>
        <v>5</v>
      </c>
      <c r="O1841" s="185">
        <f t="shared" si="162"/>
        <v>9096</v>
      </c>
      <c r="P1841" s="186">
        <f t="shared" si="166"/>
        <v>45478</v>
      </c>
      <c r="Q1841" s="186">
        <f t="shared" si="166"/>
        <v>45480</v>
      </c>
      <c r="R1841" s="2"/>
    </row>
    <row r="1842" spans="14:18" x14ac:dyDescent="0.2">
      <c r="N1842" s="184">
        <f t="shared" si="163"/>
        <v>6</v>
      </c>
      <c r="O1842" s="185">
        <f t="shared" si="162"/>
        <v>7580</v>
      </c>
      <c r="P1842" s="186">
        <f t="shared" si="166"/>
        <v>45479</v>
      </c>
      <c r="Q1842" s="186">
        <f t="shared" si="166"/>
        <v>45481</v>
      </c>
      <c r="R1842" s="2"/>
    </row>
    <row r="1843" spans="14:18" x14ac:dyDescent="0.2">
      <c r="N1843" s="184">
        <f t="shared" si="163"/>
        <v>7</v>
      </c>
      <c r="O1843" s="185">
        <f t="shared" si="162"/>
        <v>6497</v>
      </c>
      <c r="P1843" s="186">
        <f t="shared" si="166"/>
        <v>45480</v>
      </c>
      <c r="Q1843" s="186">
        <f t="shared" si="166"/>
        <v>45482</v>
      </c>
      <c r="R1843" s="2"/>
    </row>
    <row r="1844" spans="14:18" x14ac:dyDescent="0.2">
      <c r="N1844" s="184">
        <f t="shared" si="163"/>
        <v>8</v>
      </c>
      <c r="O1844" s="185">
        <f t="shared" si="162"/>
        <v>5685</v>
      </c>
      <c r="P1844" s="186">
        <f t="shared" si="166"/>
        <v>45481</v>
      </c>
      <c r="Q1844" s="186">
        <f t="shared" si="166"/>
        <v>45483</v>
      </c>
      <c r="R1844" s="2"/>
    </row>
    <row r="1845" spans="14:18" x14ac:dyDescent="0.2">
      <c r="N1845" s="184">
        <f t="shared" si="163"/>
        <v>9</v>
      </c>
      <c r="O1845" s="185">
        <f t="shared" si="162"/>
        <v>5054</v>
      </c>
      <c r="P1845" s="186">
        <f t="shared" si="166"/>
        <v>45482</v>
      </c>
      <c r="Q1845" s="186">
        <f t="shared" si="166"/>
        <v>45484</v>
      </c>
      <c r="R1845" s="2"/>
    </row>
    <row r="1846" spans="14:18" x14ac:dyDescent="0.2">
      <c r="N1846" s="184">
        <f t="shared" si="163"/>
        <v>10</v>
      </c>
      <c r="O1846" s="185">
        <f t="shared" si="162"/>
        <v>4548</v>
      </c>
      <c r="P1846" s="186">
        <f t="shared" si="166"/>
        <v>45483</v>
      </c>
      <c r="Q1846" s="186">
        <f t="shared" si="166"/>
        <v>45485</v>
      </c>
      <c r="R1846" s="2"/>
    </row>
    <row r="1847" spans="14:18" x14ac:dyDescent="0.2">
      <c r="N1847" s="184">
        <f t="shared" si="163"/>
        <v>11</v>
      </c>
      <c r="O1847" s="185">
        <f t="shared" si="162"/>
        <v>4135</v>
      </c>
      <c r="P1847" s="186">
        <f t="shared" si="166"/>
        <v>45484</v>
      </c>
      <c r="Q1847" s="186">
        <f t="shared" si="166"/>
        <v>45486</v>
      </c>
      <c r="R1847" s="2"/>
    </row>
    <row r="1848" spans="14:18" x14ac:dyDescent="0.2">
      <c r="N1848" s="184">
        <f t="shared" si="163"/>
        <v>12</v>
      </c>
      <c r="O1848" s="185">
        <f t="shared" si="162"/>
        <v>3790</v>
      </c>
      <c r="P1848" s="186">
        <f t="shared" si="166"/>
        <v>45485</v>
      </c>
      <c r="Q1848" s="186">
        <f t="shared" si="166"/>
        <v>45487</v>
      </c>
      <c r="R1848" s="2"/>
    </row>
    <row r="1849" spans="14:18" x14ac:dyDescent="0.2">
      <c r="N1849" s="184">
        <f t="shared" si="163"/>
        <v>13</v>
      </c>
      <c r="O1849" s="185">
        <f t="shared" si="162"/>
        <v>3499</v>
      </c>
      <c r="P1849" s="186">
        <f t="shared" si="166"/>
        <v>45486</v>
      </c>
      <c r="Q1849" s="186">
        <f t="shared" si="166"/>
        <v>45488</v>
      </c>
      <c r="R1849" s="2"/>
    </row>
    <row r="1850" spans="14:18" x14ac:dyDescent="0.2">
      <c r="N1850" s="184">
        <f t="shared" si="163"/>
        <v>14</v>
      </c>
      <c r="O1850" s="185">
        <f t="shared" si="162"/>
        <v>3249</v>
      </c>
      <c r="P1850" s="186">
        <f t="shared" si="166"/>
        <v>45487</v>
      </c>
      <c r="Q1850" s="186">
        <f t="shared" si="166"/>
        <v>45489</v>
      </c>
      <c r="R1850" s="2"/>
    </row>
    <row r="1851" spans="14:18" x14ac:dyDescent="0.2">
      <c r="N1851" s="184">
        <f t="shared" si="163"/>
        <v>15</v>
      </c>
      <c r="O1851" s="185">
        <f t="shared" si="162"/>
        <v>3033</v>
      </c>
      <c r="P1851" s="186">
        <f t="shared" si="166"/>
        <v>45488</v>
      </c>
      <c r="Q1851" s="186">
        <f t="shared" si="166"/>
        <v>45490</v>
      </c>
      <c r="R1851" s="2"/>
    </row>
    <row r="1852" spans="14:18" x14ac:dyDescent="0.2">
      <c r="N1852" s="184">
        <f t="shared" si="163"/>
        <v>16</v>
      </c>
      <c r="O1852" s="185">
        <f t="shared" si="162"/>
        <v>2843</v>
      </c>
      <c r="P1852" s="186">
        <f t="shared" ref="P1852:Q1867" si="167">P1851+1</f>
        <v>45489</v>
      </c>
      <c r="Q1852" s="186">
        <f t="shared" si="167"/>
        <v>45491</v>
      </c>
      <c r="R1852" s="2"/>
    </row>
    <row r="1853" spans="14:18" x14ac:dyDescent="0.2">
      <c r="N1853" s="184">
        <f t="shared" si="163"/>
        <v>17</v>
      </c>
      <c r="O1853" s="185">
        <f t="shared" si="162"/>
        <v>2676</v>
      </c>
      <c r="P1853" s="186">
        <f t="shared" si="167"/>
        <v>45490</v>
      </c>
      <c r="Q1853" s="186">
        <f t="shared" si="167"/>
        <v>45492</v>
      </c>
      <c r="R1853" s="2"/>
    </row>
    <row r="1854" spans="14:18" x14ac:dyDescent="0.2">
      <c r="N1854" s="184">
        <f t="shared" si="163"/>
        <v>18</v>
      </c>
      <c r="O1854" s="185">
        <f t="shared" si="162"/>
        <v>2527</v>
      </c>
      <c r="P1854" s="186">
        <f t="shared" si="167"/>
        <v>45491</v>
      </c>
      <c r="Q1854" s="186">
        <f t="shared" si="167"/>
        <v>45493</v>
      </c>
      <c r="R1854" s="2"/>
    </row>
    <row r="1855" spans="14:18" x14ac:dyDescent="0.2">
      <c r="N1855" s="184">
        <f t="shared" si="163"/>
        <v>19</v>
      </c>
      <c r="O1855" s="185">
        <f t="shared" si="162"/>
        <v>2394</v>
      </c>
      <c r="P1855" s="186">
        <f t="shared" si="167"/>
        <v>45492</v>
      </c>
      <c r="Q1855" s="186">
        <f t="shared" si="167"/>
        <v>45494</v>
      </c>
      <c r="R1855" s="2"/>
    </row>
    <row r="1856" spans="14:18" x14ac:dyDescent="0.2">
      <c r="N1856" s="184">
        <f t="shared" si="163"/>
        <v>20</v>
      </c>
      <c r="O1856" s="185">
        <f t="shared" si="162"/>
        <v>2275</v>
      </c>
      <c r="P1856" s="186">
        <f t="shared" si="167"/>
        <v>45493</v>
      </c>
      <c r="Q1856" s="186">
        <f t="shared" si="167"/>
        <v>45495</v>
      </c>
      <c r="R1856" s="2"/>
    </row>
    <row r="1857" spans="14:18" x14ac:dyDescent="0.2">
      <c r="N1857" s="184">
        <f t="shared" si="163"/>
        <v>21</v>
      </c>
      <c r="O1857" s="185">
        <f t="shared" si="162"/>
        <v>2166</v>
      </c>
      <c r="P1857" s="186">
        <f t="shared" si="167"/>
        <v>45494</v>
      </c>
      <c r="Q1857" s="186">
        <f t="shared" si="167"/>
        <v>45496</v>
      </c>
      <c r="R1857" s="2"/>
    </row>
    <row r="1858" spans="14:18" x14ac:dyDescent="0.2">
      <c r="N1858" s="184">
        <f t="shared" si="163"/>
        <v>22</v>
      </c>
      <c r="O1858" s="185">
        <f t="shared" si="162"/>
        <v>2068</v>
      </c>
      <c r="P1858" s="186">
        <f t="shared" si="167"/>
        <v>45495</v>
      </c>
      <c r="Q1858" s="186">
        <f t="shared" si="167"/>
        <v>45497</v>
      </c>
      <c r="R1858" s="2"/>
    </row>
    <row r="1859" spans="14:18" x14ac:dyDescent="0.2">
      <c r="N1859" s="184">
        <f t="shared" si="163"/>
        <v>23</v>
      </c>
      <c r="O1859" s="185">
        <f t="shared" si="162"/>
        <v>1978</v>
      </c>
      <c r="P1859" s="186">
        <f t="shared" si="167"/>
        <v>45496</v>
      </c>
      <c r="Q1859" s="186">
        <f t="shared" si="167"/>
        <v>45498</v>
      </c>
      <c r="R1859" s="2"/>
    </row>
    <row r="1860" spans="14:18" x14ac:dyDescent="0.2">
      <c r="N1860" s="184">
        <f t="shared" si="163"/>
        <v>24</v>
      </c>
      <c r="O1860" s="185">
        <f t="shared" si="162"/>
        <v>1896</v>
      </c>
      <c r="P1860" s="186">
        <f t="shared" si="167"/>
        <v>45497</v>
      </c>
      <c r="Q1860" s="186">
        <f t="shared" si="167"/>
        <v>45499</v>
      </c>
      <c r="R1860" s="2"/>
    </row>
    <row r="1861" spans="14:18" x14ac:dyDescent="0.2">
      <c r="N1861" s="184">
        <f t="shared" si="163"/>
        <v>25</v>
      </c>
      <c r="O1861" s="185">
        <f t="shared" si="162"/>
        <v>1820</v>
      </c>
      <c r="P1861" s="186">
        <f t="shared" si="167"/>
        <v>45498</v>
      </c>
      <c r="Q1861" s="186">
        <f t="shared" si="167"/>
        <v>45500</v>
      </c>
      <c r="R1861" s="2"/>
    </row>
    <row r="1862" spans="14:18" x14ac:dyDescent="0.2">
      <c r="N1862" s="184">
        <f t="shared" si="163"/>
        <v>26</v>
      </c>
      <c r="O1862" s="185">
        <f t="shared" si="162"/>
        <v>1750</v>
      </c>
      <c r="P1862" s="186">
        <f t="shared" si="167"/>
        <v>45499</v>
      </c>
      <c r="Q1862" s="186">
        <f t="shared" si="167"/>
        <v>45501</v>
      </c>
      <c r="R1862" s="2"/>
    </row>
    <row r="1863" spans="14:18" x14ac:dyDescent="0.2">
      <c r="N1863" s="184">
        <f t="shared" si="163"/>
        <v>27</v>
      </c>
      <c r="O1863" s="185">
        <f t="shared" si="162"/>
        <v>1685</v>
      </c>
      <c r="P1863" s="186">
        <f t="shared" si="167"/>
        <v>45500</v>
      </c>
      <c r="Q1863" s="186">
        <f t="shared" si="167"/>
        <v>45502</v>
      </c>
      <c r="R1863" s="2"/>
    </row>
    <row r="1864" spans="14:18" x14ac:dyDescent="0.2">
      <c r="N1864" s="184">
        <f t="shared" si="163"/>
        <v>28</v>
      </c>
      <c r="O1864" s="185">
        <f t="shared" si="162"/>
        <v>1625</v>
      </c>
      <c r="P1864" s="186">
        <f t="shared" si="167"/>
        <v>45501</v>
      </c>
      <c r="Q1864" s="186">
        <f t="shared" si="167"/>
        <v>45503</v>
      </c>
      <c r="R1864" s="2"/>
    </row>
    <row r="1865" spans="14:18" x14ac:dyDescent="0.2">
      <c r="N1865" s="184">
        <f t="shared" si="163"/>
        <v>29</v>
      </c>
      <c r="O1865" s="185">
        <f t="shared" ref="O1865:O1928" si="168">ROUND(P1865/N1865,0)</f>
        <v>1569</v>
      </c>
      <c r="P1865" s="186">
        <f t="shared" si="167"/>
        <v>45502</v>
      </c>
      <c r="Q1865" s="186">
        <f t="shared" si="167"/>
        <v>45504</v>
      </c>
      <c r="R1865" s="2"/>
    </row>
    <row r="1866" spans="14:18" x14ac:dyDescent="0.2">
      <c r="N1866" s="184">
        <f t="shared" ref="N1866:N1929" si="169">DAY(P1866)</f>
        <v>30</v>
      </c>
      <c r="O1866" s="185">
        <f t="shared" si="168"/>
        <v>1517</v>
      </c>
      <c r="P1866" s="186">
        <f t="shared" si="167"/>
        <v>45503</v>
      </c>
      <c r="Q1866" s="186">
        <f t="shared" si="167"/>
        <v>45505</v>
      </c>
      <c r="R1866" s="2"/>
    </row>
    <row r="1867" spans="14:18" x14ac:dyDescent="0.2">
      <c r="N1867" s="184">
        <f t="shared" si="169"/>
        <v>31</v>
      </c>
      <c r="O1867" s="185">
        <f t="shared" si="168"/>
        <v>1468</v>
      </c>
      <c r="P1867" s="186">
        <f t="shared" si="167"/>
        <v>45504</v>
      </c>
      <c r="Q1867" s="186">
        <f t="shared" si="167"/>
        <v>45506</v>
      </c>
      <c r="R1867" s="2"/>
    </row>
    <row r="1868" spans="14:18" x14ac:dyDescent="0.2">
      <c r="N1868" s="184">
        <f t="shared" si="169"/>
        <v>1</v>
      </c>
      <c r="O1868" s="185">
        <f t="shared" si="168"/>
        <v>45505</v>
      </c>
      <c r="P1868" s="186">
        <f t="shared" ref="P1868:Q1883" si="170">P1867+1</f>
        <v>45505</v>
      </c>
      <c r="Q1868" s="186">
        <f t="shared" si="170"/>
        <v>45507</v>
      </c>
      <c r="R1868" s="2"/>
    </row>
    <row r="1869" spans="14:18" x14ac:dyDescent="0.2">
      <c r="N1869" s="184">
        <f t="shared" si="169"/>
        <v>2</v>
      </c>
      <c r="O1869" s="185">
        <f t="shared" si="168"/>
        <v>22753</v>
      </c>
      <c r="P1869" s="186">
        <f t="shared" si="170"/>
        <v>45506</v>
      </c>
      <c r="Q1869" s="186">
        <f t="shared" si="170"/>
        <v>45508</v>
      </c>
      <c r="R1869" s="2"/>
    </row>
    <row r="1870" spans="14:18" x14ac:dyDescent="0.2">
      <c r="N1870" s="184">
        <f t="shared" si="169"/>
        <v>3</v>
      </c>
      <c r="O1870" s="185">
        <f t="shared" si="168"/>
        <v>15169</v>
      </c>
      <c r="P1870" s="186">
        <f t="shared" si="170"/>
        <v>45507</v>
      </c>
      <c r="Q1870" s="186">
        <f t="shared" si="170"/>
        <v>45509</v>
      </c>
      <c r="R1870" s="2"/>
    </row>
    <row r="1871" spans="14:18" x14ac:dyDescent="0.2">
      <c r="N1871" s="184">
        <f t="shared" si="169"/>
        <v>4</v>
      </c>
      <c r="O1871" s="185">
        <f t="shared" si="168"/>
        <v>11377</v>
      </c>
      <c r="P1871" s="186">
        <f t="shared" si="170"/>
        <v>45508</v>
      </c>
      <c r="Q1871" s="186">
        <f t="shared" si="170"/>
        <v>45510</v>
      </c>
      <c r="R1871" s="2"/>
    </row>
    <row r="1872" spans="14:18" x14ac:dyDescent="0.2">
      <c r="N1872" s="184">
        <f t="shared" si="169"/>
        <v>5</v>
      </c>
      <c r="O1872" s="185">
        <f t="shared" si="168"/>
        <v>9102</v>
      </c>
      <c r="P1872" s="186">
        <f t="shared" si="170"/>
        <v>45509</v>
      </c>
      <c r="Q1872" s="186">
        <f t="shared" si="170"/>
        <v>45511</v>
      </c>
      <c r="R1872" s="2"/>
    </row>
    <row r="1873" spans="14:18" x14ac:dyDescent="0.2">
      <c r="N1873" s="184">
        <f t="shared" si="169"/>
        <v>6</v>
      </c>
      <c r="O1873" s="185">
        <f t="shared" si="168"/>
        <v>7585</v>
      </c>
      <c r="P1873" s="186">
        <f t="shared" si="170"/>
        <v>45510</v>
      </c>
      <c r="Q1873" s="186">
        <f t="shared" si="170"/>
        <v>45512</v>
      </c>
      <c r="R1873" s="2"/>
    </row>
    <row r="1874" spans="14:18" x14ac:dyDescent="0.2">
      <c r="N1874" s="184">
        <f t="shared" si="169"/>
        <v>7</v>
      </c>
      <c r="O1874" s="185">
        <f t="shared" si="168"/>
        <v>6502</v>
      </c>
      <c r="P1874" s="186">
        <f t="shared" si="170"/>
        <v>45511</v>
      </c>
      <c r="Q1874" s="186">
        <f t="shared" si="170"/>
        <v>45513</v>
      </c>
      <c r="R1874" s="2"/>
    </row>
    <row r="1875" spans="14:18" x14ac:dyDescent="0.2">
      <c r="N1875" s="184">
        <f t="shared" si="169"/>
        <v>8</v>
      </c>
      <c r="O1875" s="185">
        <f t="shared" si="168"/>
        <v>5689</v>
      </c>
      <c r="P1875" s="186">
        <f t="shared" si="170"/>
        <v>45512</v>
      </c>
      <c r="Q1875" s="186">
        <f t="shared" si="170"/>
        <v>45514</v>
      </c>
      <c r="R1875" s="2"/>
    </row>
    <row r="1876" spans="14:18" x14ac:dyDescent="0.2">
      <c r="N1876" s="184">
        <f t="shared" si="169"/>
        <v>9</v>
      </c>
      <c r="O1876" s="185">
        <f t="shared" si="168"/>
        <v>5057</v>
      </c>
      <c r="P1876" s="186">
        <f t="shared" si="170"/>
        <v>45513</v>
      </c>
      <c r="Q1876" s="186">
        <f t="shared" si="170"/>
        <v>45515</v>
      </c>
      <c r="R1876" s="2"/>
    </row>
    <row r="1877" spans="14:18" x14ac:dyDescent="0.2">
      <c r="N1877" s="184">
        <f t="shared" si="169"/>
        <v>10</v>
      </c>
      <c r="O1877" s="185">
        <f t="shared" si="168"/>
        <v>4551</v>
      </c>
      <c r="P1877" s="186">
        <f t="shared" si="170"/>
        <v>45514</v>
      </c>
      <c r="Q1877" s="186">
        <f t="shared" si="170"/>
        <v>45516</v>
      </c>
      <c r="R1877" s="2"/>
    </row>
    <row r="1878" spans="14:18" x14ac:dyDescent="0.2">
      <c r="N1878" s="184">
        <f t="shared" si="169"/>
        <v>11</v>
      </c>
      <c r="O1878" s="185">
        <f t="shared" si="168"/>
        <v>4138</v>
      </c>
      <c r="P1878" s="186">
        <f t="shared" si="170"/>
        <v>45515</v>
      </c>
      <c r="Q1878" s="186">
        <f t="shared" si="170"/>
        <v>45517</v>
      </c>
      <c r="R1878" s="2"/>
    </row>
    <row r="1879" spans="14:18" x14ac:dyDescent="0.2">
      <c r="N1879" s="184">
        <f t="shared" si="169"/>
        <v>12</v>
      </c>
      <c r="O1879" s="185">
        <f t="shared" si="168"/>
        <v>3793</v>
      </c>
      <c r="P1879" s="186">
        <f t="shared" si="170"/>
        <v>45516</v>
      </c>
      <c r="Q1879" s="186">
        <f t="shared" si="170"/>
        <v>45518</v>
      </c>
      <c r="R1879" s="2"/>
    </row>
    <row r="1880" spans="14:18" x14ac:dyDescent="0.2">
      <c r="N1880" s="184">
        <f t="shared" si="169"/>
        <v>13</v>
      </c>
      <c r="O1880" s="185">
        <f t="shared" si="168"/>
        <v>3501</v>
      </c>
      <c r="P1880" s="186">
        <f t="shared" si="170"/>
        <v>45517</v>
      </c>
      <c r="Q1880" s="186">
        <f t="shared" si="170"/>
        <v>45519</v>
      </c>
      <c r="R1880" s="2"/>
    </row>
    <row r="1881" spans="14:18" x14ac:dyDescent="0.2">
      <c r="N1881" s="184">
        <f t="shared" si="169"/>
        <v>14</v>
      </c>
      <c r="O1881" s="185">
        <f t="shared" si="168"/>
        <v>3251</v>
      </c>
      <c r="P1881" s="186">
        <f t="shared" si="170"/>
        <v>45518</v>
      </c>
      <c r="Q1881" s="186">
        <f t="shared" si="170"/>
        <v>45520</v>
      </c>
      <c r="R1881" s="2"/>
    </row>
    <row r="1882" spans="14:18" x14ac:dyDescent="0.2">
      <c r="N1882" s="184">
        <f t="shared" si="169"/>
        <v>15</v>
      </c>
      <c r="O1882" s="185">
        <f t="shared" si="168"/>
        <v>3035</v>
      </c>
      <c r="P1882" s="186">
        <f t="shared" si="170"/>
        <v>45519</v>
      </c>
      <c r="Q1882" s="186">
        <f t="shared" si="170"/>
        <v>45521</v>
      </c>
      <c r="R1882" s="2"/>
    </row>
    <row r="1883" spans="14:18" x14ac:dyDescent="0.2">
      <c r="N1883" s="184">
        <f t="shared" si="169"/>
        <v>16</v>
      </c>
      <c r="O1883" s="185">
        <f t="shared" si="168"/>
        <v>2845</v>
      </c>
      <c r="P1883" s="186">
        <f t="shared" si="170"/>
        <v>45520</v>
      </c>
      <c r="Q1883" s="186">
        <f t="shared" si="170"/>
        <v>45522</v>
      </c>
      <c r="R1883" s="2"/>
    </row>
    <row r="1884" spans="14:18" x14ac:dyDescent="0.2">
      <c r="N1884" s="184">
        <f t="shared" si="169"/>
        <v>17</v>
      </c>
      <c r="O1884" s="185">
        <f t="shared" si="168"/>
        <v>2678</v>
      </c>
      <c r="P1884" s="186">
        <f t="shared" ref="P1884:Q1899" si="171">P1883+1</f>
        <v>45521</v>
      </c>
      <c r="Q1884" s="186">
        <f t="shared" si="171"/>
        <v>45523</v>
      </c>
      <c r="R1884" s="2"/>
    </row>
    <row r="1885" spans="14:18" x14ac:dyDescent="0.2">
      <c r="N1885" s="184">
        <f t="shared" si="169"/>
        <v>18</v>
      </c>
      <c r="O1885" s="185">
        <f t="shared" si="168"/>
        <v>2529</v>
      </c>
      <c r="P1885" s="186">
        <f t="shared" si="171"/>
        <v>45522</v>
      </c>
      <c r="Q1885" s="186">
        <f t="shared" si="171"/>
        <v>45524</v>
      </c>
      <c r="R1885" s="2"/>
    </row>
    <row r="1886" spans="14:18" x14ac:dyDescent="0.2">
      <c r="N1886" s="184">
        <f t="shared" si="169"/>
        <v>19</v>
      </c>
      <c r="O1886" s="185">
        <f t="shared" si="168"/>
        <v>2396</v>
      </c>
      <c r="P1886" s="186">
        <f t="shared" si="171"/>
        <v>45523</v>
      </c>
      <c r="Q1886" s="186">
        <f t="shared" si="171"/>
        <v>45525</v>
      </c>
      <c r="R1886" s="2"/>
    </row>
    <row r="1887" spans="14:18" x14ac:dyDescent="0.2">
      <c r="N1887" s="184">
        <f t="shared" si="169"/>
        <v>20</v>
      </c>
      <c r="O1887" s="185">
        <f t="shared" si="168"/>
        <v>2276</v>
      </c>
      <c r="P1887" s="186">
        <f t="shared" si="171"/>
        <v>45524</v>
      </c>
      <c r="Q1887" s="186">
        <f t="shared" si="171"/>
        <v>45526</v>
      </c>
      <c r="R1887" s="2"/>
    </row>
    <row r="1888" spans="14:18" x14ac:dyDescent="0.2">
      <c r="N1888" s="184">
        <f t="shared" si="169"/>
        <v>21</v>
      </c>
      <c r="O1888" s="185">
        <f t="shared" si="168"/>
        <v>2168</v>
      </c>
      <c r="P1888" s="186">
        <f t="shared" si="171"/>
        <v>45525</v>
      </c>
      <c r="Q1888" s="186">
        <f t="shared" si="171"/>
        <v>45527</v>
      </c>
      <c r="R1888" s="2"/>
    </row>
    <row r="1889" spans="14:18" x14ac:dyDescent="0.2">
      <c r="N1889" s="184">
        <f t="shared" si="169"/>
        <v>22</v>
      </c>
      <c r="O1889" s="185">
        <f t="shared" si="168"/>
        <v>2069</v>
      </c>
      <c r="P1889" s="186">
        <f t="shared" si="171"/>
        <v>45526</v>
      </c>
      <c r="Q1889" s="186">
        <f t="shared" si="171"/>
        <v>45528</v>
      </c>
      <c r="R1889" s="2"/>
    </row>
    <row r="1890" spans="14:18" x14ac:dyDescent="0.2">
      <c r="N1890" s="184">
        <f t="shared" si="169"/>
        <v>23</v>
      </c>
      <c r="O1890" s="185">
        <f t="shared" si="168"/>
        <v>1979</v>
      </c>
      <c r="P1890" s="186">
        <f t="shared" si="171"/>
        <v>45527</v>
      </c>
      <c r="Q1890" s="186">
        <f t="shared" si="171"/>
        <v>45529</v>
      </c>
      <c r="R1890" s="2"/>
    </row>
    <row r="1891" spans="14:18" x14ac:dyDescent="0.2">
      <c r="N1891" s="184">
        <f t="shared" si="169"/>
        <v>24</v>
      </c>
      <c r="O1891" s="185">
        <f t="shared" si="168"/>
        <v>1897</v>
      </c>
      <c r="P1891" s="186">
        <f t="shared" si="171"/>
        <v>45528</v>
      </c>
      <c r="Q1891" s="186">
        <f t="shared" si="171"/>
        <v>45530</v>
      </c>
      <c r="R1891" s="2"/>
    </row>
    <row r="1892" spans="14:18" x14ac:dyDescent="0.2">
      <c r="N1892" s="184">
        <f t="shared" si="169"/>
        <v>25</v>
      </c>
      <c r="O1892" s="185">
        <f t="shared" si="168"/>
        <v>1821</v>
      </c>
      <c r="P1892" s="186">
        <f t="shared" si="171"/>
        <v>45529</v>
      </c>
      <c r="Q1892" s="186">
        <f t="shared" si="171"/>
        <v>45531</v>
      </c>
      <c r="R1892" s="2"/>
    </row>
    <row r="1893" spans="14:18" x14ac:dyDescent="0.2">
      <c r="N1893" s="184">
        <f t="shared" si="169"/>
        <v>26</v>
      </c>
      <c r="O1893" s="185">
        <f t="shared" si="168"/>
        <v>1751</v>
      </c>
      <c r="P1893" s="186">
        <f t="shared" si="171"/>
        <v>45530</v>
      </c>
      <c r="Q1893" s="186">
        <f t="shared" si="171"/>
        <v>45532</v>
      </c>
      <c r="R1893" s="2"/>
    </row>
    <row r="1894" spans="14:18" x14ac:dyDescent="0.2">
      <c r="N1894" s="184">
        <f t="shared" si="169"/>
        <v>27</v>
      </c>
      <c r="O1894" s="185">
        <f t="shared" si="168"/>
        <v>1686</v>
      </c>
      <c r="P1894" s="186">
        <f t="shared" si="171"/>
        <v>45531</v>
      </c>
      <c r="Q1894" s="186">
        <f t="shared" si="171"/>
        <v>45533</v>
      </c>
      <c r="R1894" s="2"/>
    </row>
    <row r="1895" spans="14:18" x14ac:dyDescent="0.2">
      <c r="N1895" s="184">
        <f t="shared" si="169"/>
        <v>28</v>
      </c>
      <c r="O1895" s="185">
        <f t="shared" si="168"/>
        <v>1626</v>
      </c>
      <c r="P1895" s="186">
        <f t="shared" si="171"/>
        <v>45532</v>
      </c>
      <c r="Q1895" s="186">
        <f t="shared" si="171"/>
        <v>45534</v>
      </c>
      <c r="R1895" s="2"/>
    </row>
    <row r="1896" spans="14:18" x14ac:dyDescent="0.2">
      <c r="N1896" s="184">
        <f t="shared" si="169"/>
        <v>29</v>
      </c>
      <c r="O1896" s="185">
        <f t="shared" si="168"/>
        <v>1570</v>
      </c>
      <c r="P1896" s="186">
        <f t="shared" si="171"/>
        <v>45533</v>
      </c>
      <c r="Q1896" s="186">
        <f t="shared" si="171"/>
        <v>45535</v>
      </c>
      <c r="R1896" s="2"/>
    </row>
    <row r="1897" spans="14:18" x14ac:dyDescent="0.2">
      <c r="N1897" s="184">
        <f t="shared" si="169"/>
        <v>30</v>
      </c>
      <c r="O1897" s="185">
        <f t="shared" si="168"/>
        <v>1518</v>
      </c>
      <c r="P1897" s="186">
        <f t="shared" si="171"/>
        <v>45534</v>
      </c>
      <c r="Q1897" s="186">
        <f t="shared" si="171"/>
        <v>45536</v>
      </c>
      <c r="R1897" s="2"/>
    </row>
    <row r="1898" spans="14:18" x14ac:dyDescent="0.2">
      <c r="N1898" s="184">
        <f t="shared" si="169"/>
        <v>31</v>
      </c>
      <c r="O1898" s="185">
        <f t="shared" si="168"/>
        <v>1469</v>
      </c>
      <c r="P1898" s="186">
        <f t="shared" si="171"/>
        <v>45535</v>
      </c>
      <c r="Q1898" s="186">
        <f t="shared" si="171"/>
        <v>45537</v>
      </c>
      <c r="R1898" s="2"/>
    </row>
    <row r="1899" spans="14:18" x14ac:dyDescent="0.2">
      <c r="N1899" s="184">
        <f t="shared" si="169"/>
        <v>1</v>
      </c>
      <c r="O1899" s="185">
        <f t="shared" si="168"/>
        <v>45536</v>
      </c>
      <c r="P1899" s="186">
        <f t="shared" si="171"/>
        <v>45536</v>
      </c>
      <c r="Q1899" s="186">
        <f t="shared" si="171"/>
        <v>45538</v>
      </c>
      <c r="R1899" s="2"/>
    </row>
    <row r="1900" spans="14:18" x14ac:dyDescent="0.2">
      <c r="N1900" s="184">
        <f t="shared" si="169"/>
        <v>2</v>
      </c>
      <c r="O1900" s="185">
        <f t="shared" si="168"/>
        <v>22769</v>
      </c>
      <c r="P1900" s="186">
        <f t="shared" ref="P1900:Q1915" si="172">P1899+1</f>
        <v>45537</v>
      </c>
      <c r="Q1900" s="186">
        <f t="shared" si="172"/>
        <v>45539</v>
      </c>
      <c r="R1900" s="2"/>
    </row>
    <row r="1901" spans="14:18" x14ac:dyDescent="0.2">
      <c r="N1901" s="184">
        <f t="shared" si="169"/>
        <v>3</v>
      </c>
      <c r="O1901" s="185">
        <f t="shared" si="168"/>
        <v>15179</v>
      </c>
      <c r="P1901" s="186">
        <f t="shared" si="172"/>
        <v>45538</v>
      </c>
      <c r="Q1901" s="186">
        <f t="shared" si="172"/>
        <v>45540</v>
      </c>
      <c r="R1901" s="2"/>
    </row>
    <row r="1902" spans="14:18" x14ac:dyDescent="0.2">
      <c r="N1902" s="184">
        <f t="shared" si="169"/>
        <v>4</v>
      </c>
      <c r="O1902" s="185">
        <f t="shared" si="168"/>
        <v>11385</v>
      </c>
      <c r="P1902" s="186">
        <f t="shared" si="172"/>
        <v>45539</v>
      </c>
      <c r="Q1902" s="186">
        <f t="shared" si="172"/>
        <v>45541</v>
      </c>
      <c r="R1902" s="2"/>
    </row>
    <row r="1903" spans="14:18" x14ac:dyDescent="0.2">
      <c r="N1903" s="184">
        <f t="shared" si="169"/>
        <v>5</v>
      </c>
      <c r="O1903" s="185">
        <f t="shared" si="168"/>
        <v>9108</v>
      </c>
      <c r="P1903" s="186">
        <f t="shared" si="172"/>
        <v>45540</v>
      </c>
      <c r="Q1903" s="186">
        <f t="shared" si="172"/>
        <v>45542</v>
      </c>
      <c r="R1903" s="2"/>
    </row>
    <row r="1904" spans="14:18" x14ac:dyDescent="0.2">
      <c r="N1904" s="184">
        <f t="shared" si="169"/>
        <v>6</v>
      </c>
      <c r="O1904" s="185">
        <f t="shared" si="168"/>
        <v>7590</v>
      </c>
      <c r="P1904" s="186">
        <f t="shared" si="172"/>
        <v>45541</v>
      </c>
      <c r="Q1904" s="186">
        <f t="shared" si="172"/>
        <v>45543</v>
      </c>
      <c r="R1904" s="2"/>
    </row>
    <row r="1905" spans="14:18" x14ac:dyDescent="0.2">
      <c r="N1905" s="184">
        <f t="shared" si="169"/>
        <v>7</v>
      </c>
      <c r="O1905" s="185">
        <f t="shared" si="168"/>
        <v>6506</v>
      </c>
      <c r="P1905" s="186">
        <f t="shared" si="172"/>
        <v>45542</v>
      </c>
      <c r="Q1905" s="186">
        <f t="shared" si="172"/>
        <v>45544</v>
      </c>
      <c r="R1905" s="2"/>
    </row>
    <row r="1906" spans="14:18" x14ac:dyDescent="0.2">
      <c r="N1906" s="184">
        <f t="shared" si="169"/>
        <v>8</v>
      </c>
      <c r="O1906" s="185">
        <f t="shared" si="168"/>
        <v>5693</v>
      </c>
      <c r="P1906" s="186">
        <f t="shared" si="172"/>
        <v>45543</v>
      </c>
      <c r="Q1906" s="186">
        <f t="shared" si="172"/>
        <v>45545</v>
      </c>
      <c r="R1906" s="2"/>
    </row>
    <row r="1907" spans="14:18" x14ac:dyDescent="0.2">
      <c r="N1907" s="184">
        <f t="shared" si="169"/>
        <v>9</v>
      </c>
      <c r="O1907" s="185">
        <f t="shared" si="168"/>
        <v>5060</v>
      </c>
      <c r="P1907" s="186">
        <f t="shared" si="172"/>
        <v>45544</v>
      </c>
      <c r="Q1907" s="186">
        <f t="shared" si="172"/>
        <v>45546</v>
      </c>
      <c r="R1907" s="2"/>
    </row>
    <row r="1908" spans="14:18" x14ac:dyDescent="0.2">
      <c r="N1908" s="184">
        <f t="shared" si="169"/>
        <v>10</v>
      </c>
      <c r="O1908" s="185">
        <f t="shared" si="168"/>
        <v>4555</v>
      </c>
      <c r="P1908" s="186">
        <f t="shared" si="172"/>
        <v>45545</v>
      </c>
      <c r="Q1908" s="186">
        <f t="shared" si="172"/>
        <v>45547</v>
      </c>
      <c r="R1908" s="2"/>
    </row>
    <row r="1909" spans="14:18" x14ac:dyDescent="0.2">
      <c r="N1909" s="184">
        <f t="shared" si="169"/>
        <v>11</v>
      </c>
      <c r="O1909" s="185">
        <f t="shared" si="168"/>
        <v>4141</v>
      </c>
      <c r="P1909" s="186">
        <f t="shared" si="172"/>
        <v>45546</v>
      </c>
      <c r="Q1909" s="186">
        <f t="shared" si="172"/>
        <v>45548</v>
      </c>
      <c r="R1909" s="2"/>
    </row>
    <row r="1910" spans="14:18" x14ac:dyDescent="0.2">
      <c r="N1910" s="184">
        <f t="shared" si="169"/>
        <v>12</v>
      </c>
      <c r="O1910" s="185">
        <f t="shared" si="168"/>
        <v>3796</v>
      </c>
      <c r="P1910" s="186">
        <f t="shared" si="172"/>
        <v>45547</v>
      </c>
      <c r="Q1910" s="186">
        <f t="shared" si="172"/>
        <v>45549</v>
      </c>
      <c r="R1910" s="2"/>
    </row>
    <row r="1911" spans="14:18" x14ac:dyDescent="0.2">
      <c r="N1911" s="184">
        <f t="shared" si="169"/>
        <v>13</v>
      </c>
      <c r="O1911" s="185">
        <f t="shared" si="168"/>
        <v>3504</v>
      </c>
      <c r="P1911" s="186">
        <f t="shared" si="172"/>
        <v>45548</v>
      </c>
      <c r="Q1911" s="186">
        <f t="shared" si="172"/>
        <v>45550</v>
      </c>
      <c r="R1911" s="2"/>
    </row>
    <row r="1912" spans="14:18" x14ac:dyDescent="0.2">
      <c r="N1912" s="184">
        <f t="shared" si="169"/>
        <v>14</v>
      </c>
      <c r="O1912" s="185">
        <f t="shared" si="168"/>
        <v>3254</v>
      </c>
      <c r="P1912" s="186">
        <f t="shared" si="172"/>
        <v>45549</v>
      </c>
      <c r="Q1912" s="186">
        <f t="shared" si="172"/>
        <v>45551</v>
      </c>
      <c r="R1912" s="2"/>
    </row>
    <row r="1913" spans="14:18" x14ac:dyDescent="0.2">
      <c r="N1913" s="184">
        <f t="shared" si="169"/>
        <v>15</v>
      </c>
      <c r="O1913" s="185">
        <f t="shared" si="168"/>
        <v>3037</v>
      </c>
      <c r="P1913" s="186">
        <f t="shared" si="172"/>
        <v>45550</v>
      </c>
      <c r="Q1913" s="186">
        <f t="shared" si="172"/>
        <v>45552</v>
      </c>
      <c r="R1913" s="2"/>
    </row>
    <row r="1914" spans="14:18" x14ac:dyDescent="0.2">
      <c r="N1914" s="184">
        <f t="shared" si="169"/>
        <v>16</v>
      </c>
      <c r="O1914" s="185">
        <f t="shared" si="168"/>
        <v>2847</v>
      </c>
      <c r="P1914" s="186">
        <f t="shared" si="172"/>
        <v>45551</v>
      </c>
      <c r="Q1914" s="186">
        <f t="shared" si="172"/>
        <v>45553</v>
      </c>
      <c r="R1914" s="2"/>
    </row>
    <row r="1915" spans="14:18" x14ac:dyDescent="0.2">
      <c r="N1915" s="184">
        <f t="shared" si="169"/>
        <v>17</v>
      </c>
      <c r="O1915" s="185">
        <f t="shared" si="168"/>
        <v>2680</v>
      </c>
      <c r="P1915" s="186">
        <f t="shared" si="172"/>
        <v>45552</v>
      </c>
      <c r="Q1915" s="186">
        <f t="shared" si="172"/>
        <v>45554</v>
      </c>
      <c r="R1915" s="2"/>
    </row>
    <row r="1916" spans="14:18" x14ac:dyDescent="0.2">
      <c r="N1916" s="184">
        <f t="shared" si="169"/>
        <v>18</v>
      </c>
      <c r="O1916" s="185">
        <f t="shared" si="168"/>
        <v>2531</v>
      </c>
      <c r="P1916" s="186">
        <f t="shared" ref="P1916:Q1931" si="173">P1915+1</f>
        <v>45553</v>
      </c>
      <c r="Q1916" s="186">
        <f t="shared" si="173"/>
        <v>45555</v>
      </c>
      <c r="R1916" s="2"/>
    </row>
    <row r="1917" spans="14:18" x14ac:dyDescent="0.2">
      <c r="N1917" s="184">
        <f t="shared" si="169"/>
        <v>19</v>
      </c>
      <c r="O1917" s="185">
        <f t="shared" si="168"/>
        <v>2398</v>
      </c>
      <c r="P1917" s="186">
        <f t="shared" si="173"/>
        <v>45554</v>
      </c>
      <c r="Q1917" s="186">
        <f t="shared" si="173"/>
        <v>45556</v>
      </c>
      <c r="R1917" s="2"/>
    </row>
    <row r="1918" spans="14:18" x14ac:dyDescent="0.2">
      <c r="N1918" s="184">
        <f t="shared" si="169"/>
        <v>20</v>
      </c>
      <c r="O1918" s="185">
        <f t="shared" si="168"/>
        <v>2278</v>
      </c>
      <c r="P1918" s="186">
        <f t="shared" si="173"/>
        <v>45555</v>
      </c>
      <c r="Q1918" s="186">
        <f t="shared" si="173"/>
        <v>45557</v>
      </c>
      <c r="R1918" s="2"/>
    </row>
    <row r="1919" spans="14:18" x14ac:dyDescent="0.2">
      <c r="N1919" s="184">
        <f t="shared" si="169"/>
        <v>21</v>
      </c>
      <c r="O1919" s="185">
        <f t="shared" si="168"/>
        <v>2169</v>
      </c>
      <c r="P1919" s="186">
        <f t="shared" si="173"/>
        <v>45556</v>
      </c>
      <c r="Q1919" s="186">
        <f t="shared" si="173"/>
        <v>45558</v>
      </c>
      <c r="R1919" s="2"/>
    </row>
    <row r="1920" spans="14:18" x14ac:dyDescent="0.2">
      <c r="N1920" s="184">
        <f t="shared" si="169"/>
        <v>22</v>
      </c>
      <c r="O1920" s="185">
        <f t="shared" si="168"/>
        <v>2071</v>
      </c>
      <c r="P1920" s="186">
        <f t="shared" si="173"/>
        <v>45557</v>
      </c>
      <c r="Q1920" s="186">
        <f t="shared" si="173"/>
        <v>45559</v>
      </c>
      <c r="R1920" s="2"/>
    </row>
    <row r="1921" spans="14:18" x14ac:dyDescent="0.2">
      <c r="N1921" s="184">
        <f t="shared" si="169"/>
        <v>23</v>
      </c>
      <c r="O1921" s="185">
        <f t="shared" si="168"/>
        <v>1981</v>
      </c>
      <c r="P1921" s="186">
        <f t="shared" si="173"/>
        <v>45558</v>
      </c>
      <c r="Q1921" s="186">
        <f t="shared" si="173"/>
        <v>45560</v>
      </c>
      <c r="R1921" s="2"/>
    </row>
    <row r="1922" spans="14:18" x14ac:dyDescent="0.2">
      <c r="N1922" s="184">
        <f t="shared" si="169"/>
        <v>24</v>
      </c>
      <c r="O1922" s="185">
        <f t="shared" si="168"/>
        <v>1898</v>
      </c>
      <c r="P1922" s="186">
        <f t="shared" si="173"/>
        <v>45559</v>
      </c>
      <c r="Q1922" s="186">
        <f t="shared" si="173"/>
        <v>45561</v>
      </c>
      <c r="R1922" s="2"/>
    </row>
    <row r="1923" spans="14:18" x14ac:dyDescent="0.2">
      <c r="N1923" s="184">
        <f t="shared" si="169"/>
        <v>25</v>
      </c>
      <c r="O1923" s="185">
        <f t="shared" si="168"/>
        <v>1822</v>
      </c>
      <c r="P1923" s="186">
        <f t="shared" si="173"/>
        <v>45560</v>
      </c>
      <c r="Q1923" s="186">
        <f t="shared" si="173"/>
        <v>45562</v>
      </c>
      <c r="R1923" s="2"/>
    </row>
    <row r="1924" spans="14:18" x14ac:dyDescent="0.2">
      <c r="N1924" s="184">
        <f t="shared" si="169"/>
        <v>26</v>
      </c>
      <c r="O1924" s="185">
        <f t="shared" si="168"/>
        <v>1752</v>
      </c>
      <c r="P1924" s="186">
        <f t="shared" si="173"/>
        <v>45561</v>
      </c>
      <c r="Q1924" s="186">
        <f t="shared" si="173"/>
        <v>45563</v>
      </c>
      <c r="R1924" s="2"/>
    </row>
    <row r="1925" spans="14:18" x14ac:dyDescent="0.2">
      <c r="N1925" s="184">
        <f t="shared" si="169"/>
        <v>27</v>
      </c>
      <c r="O1925" s="185">
        <f t="shared" si="168"/>
        <v>1687</v>
      </c>
      <c r="P1925" s="186">
        <f t="shared" si="173"/>
        <v>45562</v>
      </c>
      <c r="Q1925" s="186">
        <f t="shared" si="173"/>
        <v>45564</v>
      </c>
      <c r="R1925" s="2"/>
    </row>
    <row r="1926" spans="14:18" x14ac:dyDescent="0.2">
      <c r="N1926" s="184">
        <f t="shared" si="169"/>
        <v>28</v>
      </c>
      <c r="O1926" s="185">
        <f t="shared" si="168"/>
        <v>1627</v>
      </c>
      <c r="P1926" s="186">
        <f t="shared" si="173"/>
        <v>45563</v>
      </c>
      <c r="Q1926" s="186">
        <f t="shared" si="173"/>
        <v>45565</v>
      </c>
      <c r="R1926" s="2"/>
    </row>
    <row r="1927" spans="14:18" x14ac:dyDescent="0.2">
      <c r="N1927" s="184">
        <f t="shared" si="169"/>
        <v>29</v>
      </c>
      <c r="O1927" s="185">
        <f t="shared" si="168"/>
        <v>1571</v>
      </c>
      <c r="P1927" s="186">
        <f t="shared" si="173"/>
        <v>45564</v>
      </c>
      <c r="Q1927" s="186">
        <f t="shared" si="173"/>
        <v>45566</v>
      </c>
      <c r="R1927" s="2"/>
    </row>
    <row r="1928" spans="14:18" x14ac:dyDescent="0.2">
      <c r="N1928" s="184">
        <f t="shared" si="169"/>
        <v>30</v>
      </c>
      <c r="O1928" s="185">
        <f t="shared" si="168"/>
        <v>1519</v>
      </c>
      <c r="P1928" s="186">
        <f t="shared" si="173"/>
        <v>45565</v>
      </c>
      <c r="Q1928" s="186">
        <f t="shared" si="173"/>
        <v>45567</v>
      </c>
      <c r="R1928" s="2"/>
    </row>
    <row r="1929" spans="14:18" x14ac:dyDescent="0.2">
      <c r="N1929" s="184">
        <f t="shared" si="169"/>
        <v>1</v>
      </c>
      <c r="O1929" s="185">
        <f t="shared" ref="O1929:O1992" si="174">ROUND(P1929/N1929,0)</f>
        <v>45566</v>
      </c>
      <c r="P1929" s="186">
        <f t="shared" si="173"/>
        <v>45566</v>
      </c>
      <c r="Q1929" s="186">
        <f t="shared" si="173"/>
        <v>45568</v>
      </c>
      <c r="R1929" s="2"/>
    </row>
    <row r="1930" spans="14:18" x14ac:dyDescent="0.2">
      <c r="N1930" s="184">
        <f t="shared" ref="N1930:N1993" si="175">DAY(P1930)</f>
        <v>2</v>
      </c>
      <c r="O1930" s="185">
        <f t="shared" si="174"/>
        <v>22784</v>
      </c>
      <c r="P1930" s="186">
        <f t="shared" si="173"/>
        <v>45567</v>
      </c>
      <c r="Q1930" s="186">
        <f t="shared" si="173"/>
        <v>45569</v>
      </c>
      <c r="R1930" s="2"/>
    </row>
    <row r="1931" spans="14:18" x14ac:dyDescent="0.2">
      <c r="N1931" s="184">
        <f t="shared" si="175"/>
        <v>3</v>
      </c>
      <c r="O1931" s="185">
        <f t="shared" si="174"/>
        <v>15189</v>
      </c>
      <c r="P1931" s="186">
        <f t="shared" si="173"/>
        <v>45568</v>
      </c>
      <c r="Q1931" s="186">
        <f t="shared" si="173"/>
        <v>45570</v>
      </c>
      <c r="R1931" s="2"/>
    </row>
    <row r="1932" spans="14:18" x14ac:dyDescent="0.2">
      <c r="N1932" s="184">
        <f t="shared" si="175"/>
        <v>4</v>
      </c>
      <c r="O1932" s="185">
        <f t="shared" si="174"/>
        <v>11392</v>
      </c>
      <c r="P1932" s="186">
        <f t="shared" ref="P1932:Q1947" si="176">P1931+1</f>
        <v>45569</v>
      </c>
      <c r="Q1932" s="186">
        <f t="shared" si="176"/>
        <v>45571</v>
      </c>
      <c r="R1932" s="2"/>
    </row>
    <row r="1933" spans="14:18" x14ac:dyDescent="0.2">
      <c r="N1933" s="184">
        <f t="shared" si="175"/>
        <v>5</v>
      </c>
      <c r="O1933" s="185">
        <f t="shared" si="174"/>
        <v>9114</v>
      </c>
      <c r="P1933" s="186">
        <f t="shared" si="176"/>
        <v>45570</v>
      </c>
      <c r="Q1933" s="186">
        <f t="shared" si="176"/>
        <v>45572</v>
      </c>
      <c r="R1933" s="2"/>
    </row>
    <row r="1934" spans="14:18" x14ac:dyDescent="0.2">
      <c r="N1934" s="184">
        <f t="shared" si="175"/>
        <v>6</v>
      </c>
      <c r="O1934" s="185">
        <f t="shared" si="174"/>
        <v>7595</v>
      </c>
      <c r="P1934" s="186">
        <f t="shared" si="176"/>
        <v>45571</v>
      </c>
      <c r="Q1934" s="186">
        <f t="shared" si="176"/>
        <v>45573</v>
      </c>
      <c r="R1934" s="2"/>
    </row>
    <row r="1935" spans="14:18" x14ac:dyDescent="0.2">
      <c r="N1935" s="184">
        <f t="shared" si="175"/>
        <v>7</v>
      </c>
      <c r="O1935" s="185">
        <f t="shared" si="174"/>
        <v>6510</v>
      </c>
      <c r="P1935" s="186">
        <f t="shared" si="176"/>
        <v>45572</v>
      </c>
      <c r="Q1935" s="186">
        <f t="shared" si="176"/>
        <v>45574</v>
      </c>
      <c r="R1935" s="2"/>
    </row>
    <row r="1936" spans="14:18" x14ac:dyDescent="0.2">
      <c r="N1936" s="184">
        <f t="shared" si="175"/>
        <v>8</v>
      </c>
      <c r="O1936" s="185">
        <f t="shared" si="174"/>
        <v>5697</v>
      </c>
      <c r="P1936" s="186">
        <f t="shared" si="176"/>
        <v>45573</v>
      </c>
      <c r="Q1936" s="186">
        <f t="shared" si="176"/>
        <v>45575</v>
      </c>
      <c r="R1936" s="2"/>
    </row>
    <row r="1937" spans="14:18" x14ac:dyDescent="0.2">
      <c r="N1937" s="184">
        <f t="shared" si="175"/>
        <v>9</v>
      </c>
      <c r="O1937" s="185">
        <f t="shared" si="174"/>
        <v>5064</v>
      </c>
      <c r="P1937" s="186">
        <f t="shared" si="176"/>
        <v>45574</v>
      </c>
      <c r="Q1937" s="186">
        <f t="shared" si="176"/>
        <v>45576</v>
      </c>
      <c r="R1937" s="2"/>
    </row>
    <row r="1938" spans="14:18" x14ac:dyDescent="0.2">
      <c r="N1938" s="184">
        <f t="shared" si="175"/>
        <v>10</v>
      </c>
      <c r="O1938" s="185">
        <f t="shared" si="174"/>
        <v>4558</v>
      </c>
      <c r="P1938" s="186">
        <f t="shared" si="176"/>
        <v>45575</v>
      </c>
      <c r="Q1938" s="186">
        <f t="shared" si="176"/>
        <v>45577</v>
      </c>
      <c r="R1938" s="2"/>
    </row>
    <row r="1939" spans="14:18" x14ac:dyDescent="0.2">
      <c r="N1939" s="184">
        <f t="shared" si="175"/>
        <v>11</v>
      </c>
      <c r="O1939" s="185">
        <f t="shared" si="174"/>
        <v>4143</v>
      </c>
      <c r="P1939" s="186">
        <f t="shared" si="176"/>
        <v>45576</v>
      </c>
      <c r="Q1939" s="186">
        <f t="shared" si="176"/>
        <v>45578</v>
      </c>
      <c r="R1939" s="2"/>
    </row>
    <row r="1940" spans="14:18" x14ac:dyDescent="0.2">
      <c r="N1940" s="184">
        <f t="shared" si="175"/>
        <v>12</v>
      </c>
      <c r="O1940" s="185">
        <f t="shared" si="174"/>
        <v>3798</v>
      </c>
      <c r="P1940" s="186">
        <f t="shared" si="176"/>
        <v>45577</v>
      </c>
      <c r="Q1940" s="186">
        <f t="shared" si="176"/>
        <v>45579</v>
      </c>
      <c r="R1940" s="2"/>
    </row>
    <row r="1941" spans="14:18" x14ac:dyDescent="0.2">
      <c r="N1941" s="184">
        <f t="shared" si="175"/>
        <v>13</v>
      </c>
      <c r="O1941" s="185">
        <f t="shared" si="174"/>
        <v>3506</v>
      </c>
      <c r="P1941" s="186">
        <f t="shared" si="176"/>
        <v>45578</v>
      </c>
      <c r="Q1941" s="186">
        <f t="shared" si="176"/>
        <v>45580</v>
      </c>
      <c r="R1941" s="2"/>
    </row>
    <row r="1942" spans="14:18" x14ac:dyDescent="0.2">
      <c r="N1942" s="184">
        <f t="shared" si="175"/>
        <v>14</v>
      </c>
      <c r="O1942" s="185">
        <f t="shared" si="174"/>
        <v>3256</v>
      </c>
      <c r="P1942" s="186">
        <f t="shared" si="176"/>
        <v>45579</v>
      </c>
      <c r="Q1942" s="186">
        <f t="shared" si="176"/>
        <v>45581</v>
      </c>
      <c r="R1942" s="2"/>
    </row>
    <row r="1943" spans="14:18" x14ac:dyDescent="0.2">
      <c r="N1943" s="184">
        <f t="shared" si="175"/>
        <v>15</v>
      </c>
      <c r="O1943" s="185">
        <f t="shared" si="174"/>
        <v>3039</v>
      </c>
      <c r="P1943" s="186">
        <f t="shared" si="176"/>
        <v>45580</v>
      </c>
      <c r="Q1943" s="186">
        <f t="shared" si="176"/>
        <v>45582</v>
      </c>
      <c r="R1943" s="2"/>
    </row>
    <row r="1944" spans="14:18" x14ac:dyDescent="0.2">
      <c r="N1944" s="184">
        <f t="shared" si="175"/>
        <v>16</v>
      </c>
      <c r="O1944" s="185">
        <f t="shared" si="174"/>
        <v>2849</v>
      </c>
      <c r="P1944" s="186">
        <f t="shared" si="176"/>
        <v>45581</v>
      </c>
      <c r="Q1944" s="186">
        <f t="shared" si="176"/>
        <v>45583</v>
      </c>
      <c r="R1944" s="2"/>
    </row>
    <row r="1945" spans="14:18" x14ac:dyDescent="0.2">
      <c r="N1945" s="184">
        <f t="shared" si="175"/>
        <v>17</v>
      </c>
      <c r="O1945" s="185">
        <f t="shared" si="174"/>
        <v>2681</v>
      </c>
      <c r="P1945" s="186">
        <f t="shared" si="176"/>
        <v>45582</v>
      </c>
      <c r="Q1945" s="186">
        <f t="shared" si="176"/>
        <v>45584</v>
      </c>
      <c r="R1945" s="2"/>
    </row>
    <row r="1946" spans="14:18" x14ac:dyDescent="0.2">
      <c r="N1946" s="184">
        <f t="shared" si="175"/>
        <v>18</v>
      </c>
      <c r="O1946" s="185">
        <f t="shared" si="174"/>
        <v>2532</v>
      </c>
      <c r="P1946" s="186">
        <f t="shared" si="176"/>
        <v>45583</v>
      </c>
      <c r="Q1946" s="186">
        <f t="shared" si="176"/>
        <v>45585</v>
      </c>
      <c r="R1946" s="2"/>
    </row>
    <row r="1947" spans="14:18" x14ac:dyDescent="0.2">
      <c r="N1947" s="184">
        <f t="shared" si="175"/>
        <v>19</v>
      </c>
      <c r="O1947" s="185">
        <f t="shared" si="174"/>
        <v>2399</v>
      </c>
      <c r="P1947" s="186">
        <f t="shared" si="176"/>
        <v>45584</v>
      </c>
      <c r="Q1947" s="186">
        <f t="shared" si="176"/>
        <v>45586</v>
      </c>
      <c r="R1947" s="2"/>
    </row>
    <row r="1948" spans="14:18" x14ac:dyDescent="0.2">
      <c r="N1948" s="184">
        <f t="shared" si="175"/>
        <v>20</v>
      </c>
      <c r="O1948" s="185">
        <f t="shared" si="174"/>
        <v>2279</v>
      </c>
      <c r="P1948" s="186">
        <f t="shared" ref="P1948:Q1963" si="177">P1947+1</f>
        <v>45585</v>
      </c>
      <c r="Q1948" s="186">
        <f t="shared" si="177"/>
        <v>45587</v>
      </c>
      <c r="R1948" s="2"/>
    </row>
    <row r="1949" spans="14:18" x14ac:dyDescent="0.2">
      <c r="N1949" s="184">
        <f t="shared" si="175"/>
        <v>21</v>
      </c>
      <c r="O1949" s="185">
        <f t="shared" si="174"/>
        <v>2171</v>
      </c>
      <c r="P1949" s="186">
        <f t="shared" si="177"/>
        <v>45586</v>
      </c>
      <c r="Q1949" s="186">
        <f t="shared" si="177"/>
        <v>45588</v>
      </c>
      <c r="R1949" s="2"/>
    </row>
    <row r="1950" spans="14:18" x14ac:dyDescent="0.2">
      <c r="N1950" s="184">
        <f t="shared" si="175"/>
        <v>22</v>
      </c>
      <c r="O1950" s="185">
        <f t="shared" si="174"/>
        <v>2072</v>
      </c>
      <c r="P1950" s="186">
        <f t="shared" si="177"/>
        <v>45587</v>
      </c>
      <c r="Q1950" s="186">
        <f t="shared" si="177"/>
        <v>45589</v>
      </c>
      <c r="R1950" s="2"/>
    </row>
    <row r="1951" spans="14:18" x14ac:dyDescent="0.2">
      <c r="N1951" s="184">
        <f t="shared" si="175"/>
        <v>23</v>
      </c>
      <c r="O1951" s="185">
        <f t="shared" si="174"/>
        <v>1982</v>
      </c>
      <c r="P1951" s="186">
        <f t="shared" si="177"/>
        <v>45588</v>
      </c>
      <c r="Q1951" s="186">
        <f t="shared" si="177"/>
        <v>45590</v>
      </c>
      <c r="R1951" s="2"/>
    </row>
    <row r="1952" spans="14:18" x14ac:dyDescent="0.2">
      <c r="N1952" s="184">
        <f t="shared" si="175"/>
        <v>24</v>
      </c>
      <c r="O1952" s="185">
        <f t="shared" si="174"/>
        <v>1900</v>
      </c>
      <c r="P1952" s="186">
        <f t="shared" si="177"/>
        <v>45589</v>
      </c>
      <c r="Q1952" s="186">
        <f t="shared" si="177"/>
        <v>45591</v>
      </c>
      <c r="R1952" s="2"/>
    </row>
    <row r="1953" spans="14:18" x14ac:dyDescent="0.2">
      <c r="N1953" s="184">
        <f t="shared" si="175"/>
        <v>25</v>
      </c>
      <c r="O1953" s="185">
        <f t="shared" si="174"/>
        <v>1824</v>
      </c>
      <c r="P1953" s="186">
        <f t="shared" si="177"/>
        <v>45590</v>
      </c>
      <c r="Q1953" s="186">
        <f t="shared" si="177"/>
        <v>45592</v>
      </c>
      <c r="R1953" s="2"/>
    </row>
    <row r="1954" spans="14:18" x14ac:dyDescent="0.2">
      <c r="N1954" s="184">
        <f t="shared" si="175"/>
        <v>26</v>
      </c>
      <c r="O1954" s="185">
        <f t="shared" si="174"/>
        <v>1754</v>
      </c>
      <c r="P1954" s="186">
        <f t="shared" si="177"/>
        <v>45591</v>
      </c>
      <c r="Q1954" s="186">
        <f t="shared" si="177"/>
        <v>45593</v>
      </c>
      <c r="R1954" s="2"/>
    </row>
    <row r="1955" spans="14:18" x14ac:dyDescent="0.2">
      <c r="N1955" s="184">
        <f t="shared" si="175"/>
        <v>27</v>
      </c>
      <c r="O1955" s="185">
        <f t="shared" si="174"/>
        <v>1689</v>
      </c>
      <c r="P1955" s="186">
        <f t="shared" si="177"/>
        <v>45592</v>
      </c>
      <c r="Q1955" s="186">
        <f t="shared" si="177"/>
        <v>45594</v>
      </c>
      <c r="R1955" s="2"/>
    </row>
    <row r="1956" spans="14:18" x14ac:dyDescent="0.2">
      <c r="N1956" s="184">
        <f t="shared" si="175"/>
        <v>28</v>
      </c>
      <c r="O1956" s="185">
        <f t="shared" si="174"/>
        <v>1628</v>
      </c>
      <c r="P1956" s="186">
        <f t="shared" si="177"/>
        <v>45593</v>
      </c>
      <c r="Q1956" s="186">
        <f t="shared" si="177"/>
        <v>45595</v>
      </c>
      <c r="R1956" s="2"/>
    </row>
    <row r="1957" spans="14:18" x14ac:dyDescent="0.2">
      <c r="N1957" s="184">
        <f t="shared" si="175"/>
        <v>29</v>
      </c>
      <c r="O1957" s="185">
        <f t="shared" si="174"/>
        <v>1572</v>
      </c>
      <c r="P1957" s="186">
        <f t="shared" si="177"/>
        <v>45594</v>
      </c>
      <c r="Q1957" s="186">
        <f t="shared" si="177"/>
        <v>45596</v>
      </c>
      <c r="R1957" s="2"/>
    </row>
    <row r="1958" spans="14:18" x14ac:dyDescent="0.2">
      <c r="N1958" s="184">
        <f t="shared" si="175"/>
        <v>30</v>
      </c>
      <c r="O1958" s="185">
        <f t="shared" si="174"/>
        <v>1520</v>
      </c>
      <c r="P1958" s="186">
        <f t="shared" si="177"/>
        <v>45595</v>
      </c>
      <c r="Q1958" s="186">
        <f t="shared" si="177"/>
        <v>45597</v>
      </c>
      <c r="R1958" s="2"/>
    </row>
    <row r="1959" spans="14:18" x14ac:dyDescent="0.2">
      <c r="N1959" s="184">
        <f t="shared" si="175"/>
        <v>31</v>
      </c>
      <c r="O1959" s="185">
        <f t="shared" si="174"/>
        <v>1471</v>
      </c>
      <c r="P1959" s="186">
        <f t="shared" si="177"/>
        <v>45596</v>
      </c>
      <c r="Q1959" s="186">
        <f t="shared" si="177"/>
        <v>45598</v>
      </c>
      <c r="R1959" s="2"/>
    </row>
    <row r="1960" spans="14:18" x14ac:dyDescent="0.2">
      <c r="N1960" s="184">
        <f t="shared" si="175"/>
        <v>1</v>
      </c>
      <c r="O1960" s="185">
        <f t="shared" si="174"/>
        <v>45597</v>
      </c>
      <c r="P1960" s="186">
        <f t="shared" si="177"/>
        <v>45597</v>
      </c>
      <c r="Q1960" s="186">
        <f t="shared" si="177"/>
        <v>45599</v>
      </c>
      <c r="R1960" s="2"/>
    </row>
    <row r="1961" spans="14:18" x14ac:dyDescent="0.2">
      <c r="N1961" s="184">
        <f t="shared" si="175"/>
        <v>2</v>
      </c>
      <c r="O1961" s="185">
        <f t="shared" si="174"/>
        <v>22799</v>
      </c>
      <c r="P1961" s="186">
        <f t="shared" si="177"/>
        <v>45598</v>
      </c>
      <c r="Q1961" s="186">
        <f t="shared" si="177"/>
        <v>45600</v>
      </c>
      <c r="R1961" s="2"/>
    </row>
    <row r="1962" spans="14:18" x14ac:dyDescent="0.2">
      <c r="N1962" s="184">
        <f t="shared" si="175"/>
        <v>3</v>
      </c>
      <c r="O1962" s="185">
        <f t="shared" si="174"/>
        <v>15200</v>
      </c>
      <c r="P1962" s="186">
        <f t="shared" si="177"/>
        <v>45599</v>
      </c>
      <c r="Q1962" s="186">
        <f t="shared" si="177"/>
        <v>45601</v>
      </c>
      <c r="R1962" s="2"/>
    </row>
    <row r="1963" spans="14:18" x14ac:dyDescent="0.2">
      <c r="N1963" s="184">
        <f t="shared" si="175"/>
        <v>4</v>
      </c>
      <c r="O1963" s="185">
        <f t="shared" si="174"/>
        <v>11400</v>
      </c>
      <c r="P1963" s="186">
        <f t="shared" si="177"/>
        <v>45600</v>
      </c>
      <c r="Q1963" s="186">
        <f t="shared" si="177"/>
        <v>45602</v>
      </c>
      <c r="R1963" s="2"/>
    </row>
    <row r="1964" spans="14:18" x14ac:dyDescent="0.2">
      <c r="N1964" s="184">
        <f t="shared" si="175"/>
        <v>5</v>
      </c>
      <c r="O1964" s="185">
        <f t="shared" si="174"/>
        <v>9120</v>
      </c>
      <c r="P1964" s="186">
        <f t="shared" ref="P1964:Q1979" si="178">P1963+1</f>
        <v>45601</v>
      </c>
      <c r="Q1964" s="186">
        <f t="shared" si="178"/>
        <v>45603</v>
      </c>
      <c r="R1964" s="2"/>
    </row>
    <row r="1965" spans="14:18" x14ac:dyDescent="0.2">
      <c r="N1965" s="184">
        <f t="shared" si="175"/>
        <v>6</v>
      </c>
      <c r="O1965" s="185">
        <f t="shared" si="174"/>
        <v>7600</v>
      </c>
      <c r="P1965" s="186">
        <f t="shared" si="178"/>
        <v>45602</v>
      </c>
      <c r="Q1965" s="186">
        <f t="shared" si="178"/>
        <v>45604</v>
      </c>
      <c r="R1965" s="2"/>
    </row>
    <row r="1966" spans="14:18" x14ac:dyDescent="0.2">
      <c r="N1966" s="184">
        <f t="shared" si="175"/>
        <v>7</v>
      </c>
      <c r="O1966" s="185">
        <f t="shared" si="174"/>
        <v>6515</v>
      </c>
      <c r="P1966" s="186">
        <f t="shared" si="178"/>
        <v>45603</v>
      </c>
      <c r="Q1966" s="186">
        <f t="shared" si="178"/>
        <v>45605</v>
      </c>
      <c r="R1966" s="2"/>
    </row>
    <row r="1967" spans="14:18" x14ac:dyDescent="0.2">
      <c r="N1967" s="184">
        <f t="shared" si="175"/>
        <v>8</v>
      </c>
      <c r="O1967" s="185">
        <f t="shared" si="174"/>
        <v>5701</v>
      </c>
      <c r="P1967" s="186">
        <f t="shared" si="178"/>
        <v>45604</v>
      </c>
      <c r="Q1967" s="186">
        <f t="shared" si="178"/>
        <v>45606</v>
      </c>
      <c r="R1967" s="2"/>
    </row>
    <row r="1968" spans="14:18" x14ac:dyDescent="0.2">
      <c r="N1968" s="184">
        <f t="shared" si="175"/>
        <v>9</v>
      </c>
      <c r="O1968" s="185">
        <f t="shared" si="174"/>
        <v>5067</v>
      </c>
      <c r="P1968" s="186">
        <f t="shared" si="178"/>
        <v>45605</v>
      </c>
      <c r="Q1968" s="186">
        <f t="shared" si="178"/>
        <v>45607</v>
      </c>
      <c r="R1968" s="2"/>
    </row>
    <row r="1969" spans="14:18" x14ac:dyDescent="0.2">
      <c r="N1969" s="184">
        <f t="shared" si="175"/>
        <v>10</v>
      </c>
      <c r="O1969" s="185">
        <f t="shared" si="174"/>
        <v>4561</v>
      </c>
      <c r="P1969" s="186">
        <f t="shared" si="178"/>
        <v>45606</v>
      </c>
      <c r="Q1969" s="186">
        <f t="shared" si="178"/>
        <v>45608</v>
      </c>
      <c r="R1969" s="2"/>
    </row>
    <row r="1970" spans="14:18" x14ac:dyDescent="0.2">
      <c r="N1970" s="184">
        <f t="shared" si="175"/>
        <v>11</v>
      </c>
      <c r="O1970" s="185">
        <f t="shared" si="174"/>
        <v>4146</v>
      </c>
      <c r="P1970" s="186">
        <f t="shared" si="178"/>
        <v>45607</v>
      </c>
      <c r="Q1970" s="186">
        <f t="shared" si="178"/>
        <v>45609</v>
      </c>
      <c r="R1970" s="2"/>
    </row>
    <row r="1971" spans="14:18" x14ac:dyDescent="0.2">
      <c r="N1971" s="184">
        <f t="shared" si="175"/>
        <v>12</v>
      </c>
      <c r="O1971" s="185">
        <f t="shared" si="174"/>
        <v>3801</v>
      </c>
      <c r="P1971" s="186">
        <f t="shared" si="178"/>
        <v>45608</v>
      </c>
      <c r="Q1971" s="186">
        <f t="shared" si="178"/>
        <v>45610</v>
      </c>
      <c r="R1971" s="2"/>
    </row>
    <row r="1972" spans="14:18" x14ac:dyDescent="0.2">
      <c r="N1972" s="184">
        <f t="shared" si="175"/>
        <v>13</v>
      </c>
      <c r="O1972" s="185">
        <f t="shared" si="174"/>
        <v>3508</v>
      </c>
      <c r="P1972" s="186">
        <f t="shared" si="178"/>
        <v>45609</v>
      </c>
      <c r="Q1972" s="186">
        <f t="shared" si="178"/>
        <v>45611</v>
      </c>
      <c r="R1972" s="2"/>
    </row>
    <row r="1973" spans="14:18" x14ac:dyDescent="0.2">
      <c r="N1973" s="184">
        <f t="shared" si="175"/>
        <v>14</v>
      </c>
      <c r="O1973" s="185">
        <f t="shared" si="174"/>
        <v>3258</v>
      </c>
      <c r="P1973" s="186">
        <f t="shared" si="178"/>
        <v>45610</v>
      </c>
      <c r="Q1973" s="186">
        <f t="shared" si="178"/>
        <v>45612</v>
      </c>
      <c r="R1973" s="2"/>
    </row>
    <row r="1974" spans="14:18" x14ac:dyDescent="0.2">
      <c r="N1974" s="184">
        <f t="shared" si="175"/>
        <v>15</v>
      </c>
      <c r="O1974" s="185">
        <f t="shared" si="174"/>
        <v>3041</v>
      </c>
      <c r="P1974" s="186">
        <f t="shared" si="178"/>
        <v>45611</v>
      </c>
      <c r="Q1974" s="186">
        <f t="shared" si="178"/>
        <v>45613</v>
      </c>
      <c r="R1974" s="2"/>
    </row>
    <row r="1975" spans="14:18" x14ac:dyDescent="0.2">
      <c r="N1975" s="184">
        <f t="shared" si="175"/>
        <v>16</v>
      </c>
      <c r="O1975" s="185">
        <f t="shared" si="174"/>
        <v>2851</v>
      </c>
      <c r="P1975" s="186">
        <f t="shared" si="178"/>
        <v>45612</v>
      </c>
      <c r="Q1975" s="186">
        <f t="shared" si="178"/>
        <v>45614</v>
      </c>
      <c r="R1975" s="2"/>
    </row>
    <row r="1976" spans="14:18" x14ac:dyDescent="0.2">
      <c r="N1976" s="184">
        <f t="shared" si="175"/>
        <v>17</v>
      </c>
      <c r="O1976" s="185">
        <f t="shared" si="174"/>
        <v>2683</v>
      </c>
      <c r="P1976" s="186">
        <f t="shared" si="178"/>
        <v>45613</v>
      </c>
      <c r="Q1976" s="186">
        <f t="shared" si="178"/>
        <v>45615</v>
      </c>
      <c r="R1976" s="2"/>
    </row>
    <row r="1977" spans="14:18" x14ac:dyDescent="0.2">
      <c r="N1977" s="184">
        <f t="shared" si="175"/>
        <v>18</v>
      </c>
      <c r="O1977" s="185">
        <f t="shared" si="174"/>
        <v>2534</v>
      </c>
      <c r="P1977" s="186">
        <f t="shared" si="178"/>
        <v>45614</v>
      </c>
      <c r="Q1977" s="186">
        <f t="shared" si="178"/>
        <v>45616</v>
      </c>
      <c r="R1977" s="2"/>
    </row>
    <row r="1978" spans="14:18" x14ac:dyDescent="0.2">
      <c r="N1978" s="184">
        <f t="shared" si="175"/>
        <v>19</v>
      </c>
      <c r="O1978" s="185">
        <f t="shared" si="174"/>
        <v>2401</v>
      </c>
      <c r="P1978" s="186">
        <f t="shared" si="178"/>
        <v>45615</v>
      </c>
      <c r="Q1978" s="186">
        <f t="shared" si="178"/>
        <v>45617</v>
      </c>
      <c r="R1978" s="2"/>
    </row>
    <row r="1979" spans="14:18" x14ac:dyDescent="0.2">
      <c r="N1979" s="184">
        <f t="shared" si="175"/>
        <v>20</v>
      </c>
      <c r="O1979" s="185">
        <f t="shared" si="174"/>
        <v>2281</v>
      </c>
      <c r="P1979" s="186">
        <f t="shared" si="178"/>
        <v>45616</v>
      </c>
      <c r="Q1979" s="186">
        <f t="shared" si="178"/>
        <v>45618</v>
      </c>
      <c r="R1979" s="2"/>
    </row>
    <row r="1980" spans="14:18" x14ac:dyDescent="0.2">
      <c r="N1980" s="184">
        <f t="shared" si="175"/>
        <v>21</v>
      </c>
      <c r="O1980" s="185">
        <f t="shared" si="174"/>
        <v>2172</v>
      </c>
      <c r="P1980" s="186">
        <f t="shared" ref="P1980:Q1995" si="179">P1979+1</f>
        <v>45617</v>
      </c>
      <c r="Q1980" s="186">
        <f t="shared" si="179"/>
        <v>45619</v>
      </c>
      <c r="R1980" s="2"/>
    </row>
    <row r="1981" spans="14:18" x14ac:dyDescent="0.2">
      <c r="N1981" s="184">
        <f t="shared" si="175"/>
        <v>22</v>
      </c>
      <c r="O1981" s="185">
        <f t="shared" si="174"/>
        <v>2074</v>
      </c>
      <c r="P1981" s="186">
        <f t="shared" si="179"/>
        <v>45618</v>
      </c>
      <c r="Q1981" s="186">
        <f t="shared" si="179"/>
        <v>45620</v>
      </c>
      <c r="R1981" s="2"/>
    </row>
    <row r="1982" spans="14:18" x14ac:dyDescent="0.2">
      <c r="N1982" s="184">
        <f t="shared" si="175"/>
        <v>23</v>
      </c>
      <c r="O1982" s="185">
        <f t="shared" si="174"/>
        <v>1983</v>
      </c>
      <c r="P1982" s="186">
        <f t="shared" si="179"/>
        <v>45619</v>
      </c>
      <c r="Q1982" s="186">
        <f t="shared" si="179"/>
        <v>45621</v>
      </c>
      <c r="R1982" s="2"/>
    </row>
    <row r="1983" spans="14:18" x14ac:dyDescent="0.2">
      <c r="N1983" s="184">
        <f t="shared" si="175"/>
        <v>24</v>
      </c>
      <c r="O1983" s="185">
        <f t="shared" si="174"/>
        <v>1901</v>
      </c>
      <c r="P1983" s="186">
        <f t="shared" si="179"/>
        <v>45620</v>
      </c>
      <c r="Q1983" s="186">
        <f t="shared" si="179"/>
        <v>45622</v>
      </c>
      <c r="R1983" s="2"/>
    </row>
    <row r="1984" spans="14:18" x14ac:dyDescent="0.2">
      <c r="N1984" s="184">
        <f t="shared" si="175"/>
        <v>25</v>
      </c>
      <c r="O1984" s="185">
        <f t="shared" si="174"/>
        <v>1825</v>
      </c>
      <c r="P1984" s="186">
        <f t="shared" si="179"/>
        <v>45621</v>
      </c>
      <c r="Q1984" s="186">
        <f t="shared" si="179"/>
        <v>45623</v>
      </c>
      <c r="R1984" s="2"/>
    </row>
    <row r="1985" spans="14:18" x14ac:dyDescent="0.2">
      <c r="N1985" s="184">
        <f t="shared" si="175"/>
        <v>26</v>
      </c>
      <c r="O1985" s="185">
        <f t="shared" si="174"/>
        <v>1755</v>
      </c>
      <c r="P1985" s="186">
        <f t="shared" si="179"/>
        <v>45622</v>
      </c>
      <c r="Q1985" s="186">
        <f t="shared" si="179"/>
        <v>45624</v>
      </c>
      <c r="R1985" s="2"/>
    </row>
    <row r="1986" spans="14:18" x14ac:dyDescent="0.2">
      <c r="N1986" s="184">
        <f t="shared" si="175"/>
        <v>27</v>
      </c>
      <c r="O1986" s="185">
        <f t="shared" si="174"/>
        <v>1690</v>
      </c>
      <c r="P1986" s="186">
        <f t="shared" si="179"/>
        <v>45623</v>
      </c>
      <c r="Q1986" s="186">
        <f t="shared" si="179"/>
        <v>45625</v>
      </c>
      <c r="R1986" s="2"/>
    </row>
    <row r="1987" spans="14:18" x14ac:dyDescent="0.2">
      <c r="N1987" s="184">
        <f t="shared" si="175"/>
        <v>28</v>
      </c>
      <c r="O1987" s="185">
        <f t="shared" si="174"/>
        <v>1629</v>
      </c>
      <c r="P1987" s="186">
        <f t="shared" si="179"/>
        <v>45624</v>
      </c>
      <c r="Q1987" s="186">
        <f t="shared" si="179"/>
        <v>45626</v>
      </c>
      <c r="R1987" s="2"/>
    </row>
    <row r="1988" spans="14:18" x14ac:dyDescent="0.2">
      <c r="N1988" s="184">
        <f t="shared" si="175"/>
        <v>29</v>
      </c>
      <c r="O1988" s="185">
        <f t="shared" si="174"/>
        <v>1573</v>
      </c>
      <c r="P1988" s="186">
        <f t="shared" si="179"/>
        <v>45625</v>
      </c>
      <c r="Q1988" s="186">
        <f t="shared" si="179"/>
        <v>45627</v>
      </c>
      <c r="R1988" s="2"/>
    </row>
    <row r="1989" spans="14:18" x14ac:dyDescent="0.2">
      <c r="N1989" s="184">
        <f t="shared" si="175"/>
        <v>30</v>
      </c>
      <c r="O1989" s="185">
        <f t="shared" si="174"/>
        <v>1521</v>
      </c>
      <c r="P1989" s="186">
        <f t="shared" si="179"/>
        <v>45626</v>
      </c>
      <c r="Q1989" s="186">
        <f t="shared" si="179"/>
        <v>45628</v>
      </c>
      <c r="R1989" s="2"/>
    </row>
    <row r="1990" spans="14:18" x14ac:dyDescent="0.2">
      <c r="N1990" s="184">
        <f t="shared" si="175"/>
        <v>1</v>
      </c>
      <c r="O1990" s="185">
        <f t="shared" si="174"/>
        <v>45627</v>
      </c>
      <c r="P1990" s="186">
        <f t="shared" si="179"/>
        <v>45627</v>
      </c>
      <c r="Q1990" s="186">
        <f t="shared" si="179"/>
        <v>45629</v>
      </c>
      <c r="R1990" s="2"/>
    </row>
    <row r="1991" spans="14:18" x14ac:dyDescent="0.2">
      <c r="N1991" s="184">
        <f t="shared" si="175"/>
        <v>2</v>
      </c>
      <c r="O1991" s="185">
        <f t="shared" si="174"/>
        <v>22814</v>
      </c>
      <c r="P1991" s="186">
        <f t="shared" si="179"/>
        <v>45628</v>
      </c>
      <c r="Q1991" s="186">
        <f t="shared" si="179"/>
        <v>45630</v>
      </c>
      <c r="R1991" s="2"/>
    </row>
    <row r="1992" spans="14:18" x14ac:dyDescent="0.2">
      <c r="N1992" s="184">
        <f t="shared" si="175"/>
        <v>3</v>
      </c>
      <c r="O1992" s="185">
        <f t="shared" si="174"/>
        <v>15210</v>
      </c>
      <c r="P1992" s="186">
        <f t="shared" si="179"/>
        <v>45629</v>
      </c>
      <c r="Q1992" s="186">
        <f t="shared" si="179"/>
        <v>45631</v>
      </c>
      <c r="R1992" s="2"/>
    </row>
    <row r="1993" spans="14:18" x14ac:dyDescent="0.2">
      <c r="N1993" s="184">
        <f t="shared" si="175"/>
        <v>4</v>
      </c>
      <c r="O1993" s="185">
        <f t="shared" ref="O1993:O2020" si="180">ROUND(P1993/N1993,0)</f>
        <v>11408</v>
      </c>
      <c r="P1993" s="186">
        <f t="shared" si="179"/>
        <v>45630</v>
      </c>
      <c r="Q1993" s="186">
        <f t="shared" si="179"/>
        <v>45632</v>
      </c>
      <c r="R1993" s="2"/>
    </row>
    <row r="1994" spans="14:18" x14ac:dyDescent="0.2">
      <c r="N1994" s="184">
        <f t="shared" ref="N1994:N2020" si="181">DAY(P1994)</f>
        <v>5</v>
      </c>
      <c r="O1994" s="185">
        <f t="shared" si="180"/>
        <v>9126</v>
      </c>
      <c r="P1994" s="186">
        <f t="shared" si="179"/>
        <v>45631</v>
      </c>
      <c r="Q1994" s="186">
        <f t="shared" si="179"/>
        <v>45633</v>
      </c>
      <c r="R1994" s="2"/>
    </row>
    <row r="1995" spans="14:18" x14ac:dyDescent="0.2">
      <c r="N1995" s="184">
        <f t="shared" si="181"/>
        <v>6</v>
      </c>
      <c r="O1995" s="185">
        <f t="shared" si="180"/>
        <v>7605</v>
      </c>
      <c r="P1995" s="186">
        <f t="shared" si="179"/>
        <v>45632</v>
      </c>
      <c r="Q1995" s="186">
        <f t="shared" si="179"/>
        <v>45634</v>
      </c>
      <c r="R1995" s="2"/>
    </row>
    <row r="1996" spans="14:18" x14ac:dyDescent="0.2">
      <c r="N1996" s="184">
        <f t="shared" si="181"/>
        <v>7</v>
      </c>
      <c r="O1996" s="185">
        <f t="shared" si="180"/>
        <v>6519</v>
      </c>
      <c r="P1996" s="186">
        <f t="shared" ref="P1996:Q2011" si="182">P1995+1</f>
        <v>45633</v>
      </c>
      <c r="Q1996" s="186">
        <f t="shared" si="182"/>
        <v>45635</v>
      </c>
      <c r="R1996" s="2"/>
    </row>
    <row r="1997" spans="14:18" x14ac:dyDescent="0.2">
      <c r="N1997" s="184">
        <f t="shared" si="181"/>
        <v>8</v>
      </c>
      <c r="O1997" s="185">
        <f t="shared" si="180"/>
        <v>5704</v>
      </c>
      <c r="P1997" s="186">
        <f t="shared" si="182"/>
        <v>45634</v>
      </c>
      <c r="Q1997" s="186">
        <f t="shared" si="182"/>
        <v>45636</v>
      </c>
      <c r="R1997" s="2"/>
    </row>
    <row r="1998" spans="14:18" x14ac:dyDescent="0.2">
      <c r="N1998" s="184">
        <f t="shared" si="181"/>
        <v>9</v>
      </c>
      <c r="O1998" s="185">
        <f t="shared" si="180"/>
        <v>5071</v>
      </c>
      <c r="P1998" s="186">
        <f t="shared" si="182"/>
        <v>45635</v>
      </c>
      <c r="Q1998" s="186">
        <f t="shared" si="182"/>
        <v>45637</v>
      </c>
      <c r="R1998" s="2"/>
    </row>
    <row r="1999" spans="14:18" x14ac:dyDescent="0.2">
      <c r="N1999" s="184">
        <f t="shared" si="181"/>
        <v>10</v>
      </c>
      <c r="O1999" s="185">
        <f t="shared" si="180"/>
        <v>4564</v>
      </c>
      <c r="P1999" s="186">
        <f t="shared" si="182"/>
        <v>45636</v>
      </c>
      <c r="Q1999" s="186">
        <f t="shared" si="182"/>
        <v>45638</v>
      </c>
      <c r="R1999" s="2"/>
    </row>
    <row r="2000" spans="14:18" x14ac:dyDescent="0.2">
      <c r="N2000" s="184">
        <f t="shared" si="181"/>
        <v>11</v>
      </c>
      <c r="O2000" s="185">
        <f t="shared" si="180"/>
        <v>4149</v>
      </c>
      <c r="P2000" s="186">
        <f t="shared" si="182"/>
        <v>45637</v>
      </c>
      <c r="Q2000" s="186">
        <f t="shared" si="182"/>
        <v>45639</v>
      </c>
      <c r="R2000" s="2"/>
    </row>
    <row r="2001" spans="14:18" x14ac:dyDescent="0.2">
      <c r="N2001" s="184">
        <f t="shared" si="181"/>
        <v>12</v>
      </c>
      <c r="O2001" s="185">
        <f t="shared" si="180"/>
        <v>3803</v>
      </c>
      <c r="P2001" s="186">
        <f t="shared" si="182"/>
        <v>45638</v>
      </c>
      <c r="Q2001" s="186">
        <f t="shared" si="182"/>
        <v>45640</v>
      </c>
      <c r="R2001" s="2"/>
    </row>
    <row r="2002" spans="14:18" x14ac:dyDescent="0.2">
      <c r="N2002" s="184">
        <f t="shared" si="181"/>
        <v>13</v>
      </c>
      <c r="O2002" s="185">
        <f t="shared" si="180"/>
        <v>3511</v>
      </c>
      <c r="P2002" s="186">
        <f t="shared" si="182"/>
        <v>45639</v>
      </c>
      <c r="Q2002" s="186">
        <f t="shared" si="182"/>
        <v>45641</v>
      </c>
      <c r="R2002" s="2"/>
    </row>
    <row r="2003" spans="14:18" x14ac:dyDescent="0.2">
      <c r="N2003" s="184">
        <f t="shared" si="181"/>
        <v>14</v>
      </c>
      <c r="O2003" s="185">
        <f t="shared" si="180"/>
        <v>3260</v>
      </c>
      <c r="P2003" s="186">
        <f t="shared" si="182"/>
        <v>45640</v>
      </c>
      <c r="Q2003" s="186">
        <f t="shared" si="182"/>
        <v>45642</v>
      </c>
      <c r="R2003" s="2"/>
    </row>
    <row r="2004" spans="14:18" x14ac:dyDescent="0.2">
      <c r="N2004" s="184">
        <f t="shared" si="181"/>
        <v>15</v>
      </c>
      <c r="O2004" s="185">
        <f t="shared" si="180"/>
        <v>3043</v>
      </c>
      <c r="P2004" s="186">
        <f t="shared" si="182"/>
        <v>45641</v>
      </c>
      <c r="Q2004" s="186">
        <f t="shared" si="182"/>
        <v>45643</v>
      </c>
      <c r="R2004" s="2"/>
    </row>
    <row r="2005" spans="14:18" x14ac:dyDescent="0.2">
      <c r="N2005" s="184">
        <f t="shared" si="181"/>
        <v>16</v>
      </c>
      <c r="O2005" s="185">
        <f t="shared" si="180"/>
        <v>2853</v>
      </c>
      <c r="P2005" s="186">
        <f t="shared" si="182"/>
        <v>45642</v>
      </c>
      <c r="Q2005" s="186">
        <f t="shared" si="182"/>
        <v>45644</v>
      </c>
      <c r="R2005" s="2"/>
    </row>
    <row r="2006" spans="14:18" x14ac:dyDescent="0.2">
      <c r="N2006" s="184">
        <f t="shared" si="181"/>
        <v>17</v>
      </c>
      <c r="O2006" s="185">
        <f t="shared" si="180"/>
        <v>2685</v>
      </c>
      <c r="P2006" s="186">
        <f t="shared" si="182"/>
        <v>45643</v>
      </c>
      <c r="Q2006" s="186">
        <f t="shared" si="182"/>
        <v>45645</v>
      </c>
      <c r="R2006" s="2"/>
    </row>
    <row r="2007" spans="14:18" x14ac:dyDescent="0.2">
      <c r="N2007" s="184">
        <f t="shared" si="181"/>
        <v>18</v>
      </c>
      <c r="O2007" s="185">
        <f t="shared" si="180"/>
        <v>2536</v>
      </c>
      <c r="P2007" s="186">
        <f t="shared" si="182"/>
        <v>45644</v>
      </c>
      <c r="Q2007" s="186">
        <f t="shared" si="182"/>
        <v>45646</v>
      </c>
      <c r="R2007" s="2"/>
    </row>
    <row r="2008" spans="14:18" x14ac:dyDescent="0.2">
      <c r="N2008" s="184">
        <f t="shared" si="181"/>
        <v>19</v>
      </c>
      <c r="O2008" s="185">
        <f t="shared" si="180"/>
        <v>2402</v>
      </c>
      <c r="P2008" s="186">
        <f t="shared" si="182"/>
        <v>45645</v>
      </c>
      <c r="Q2008" s="186">
        <f t="shared" si="182"/>
        <v>45647</v>
      </c>
      <c r="R2008" s="2"/>
    </row>
    <row r="2009" spans="14:18" x14ac:dyDescent="0.2">
      <c r="N2009" s="184">
        <f t="shared" si="181"/>
        <v>20</v>
      </c>
      <c r="O2009" s="185">
        <f t="shared" si="180"/>
        <v>2282</v>
      </c>
      <c r="P2009" s="186">
        <f t="shared" si="182"/>
        <v>45646</v>
      </c>
      <c r="Q2009" s="186">
        <f t="shared" si="182"/>
        <v>45648</v>
      </c>
      <c r="R2009" s="2"/>
    </row>
    <row r="2010" spans="14:18" x14ac:dyDescent="0.2">
      <c r="N2010" s="184">
        <f t="shared" si="181"/>
        <v>21</v>
      </c>
      <c r="O2010" s="185">
        <f t="shared" si="180"/>
        <v>2174</v>
      </c>
      <c r="P2010" s="186">
        <f t="shared" si="182"/>
        <v>45647</v>
      </c>
      <c r="Q2010" s="186">
        <f t="shared" si="182"/>
        <v>45649</v>
      </c>
      <c r="R2010" s="2"/>
    </row>
    <row r="2011" spans="14:18" x14ac:dyDescent="0.2">
      <c r="N2011" s="184">
        <f t="shared" si="181"/>
        <v>22</v>
      </c>
      <c r="O2011" s="185">
        <f t="shared" si="180"/>
        <v>2075</v>
      </c>
      <c r="P2011" s="186">
        <f t="shared" si="182"/>
        <v>45648</v>
      </c>
      <c r="Q2011" s="186">
        <f t="shared" si="182"/>
        <v>45650</v>
      </c>
      <c r="R2011" s="2"/>
    </row>
    <row r="2012" spans="14:18" x14ac:dyDescent="0.2">
      <c r="N2012" s="184">
        <f t="shared" si="181"/>
        <v>23</v>
      </c>
      <c r="O2012" s="185">
        <f t="shared" si="180"/>
        <v>1985</v>
      </c>
      <c r="P2012" s="186">
        <f t="shared" ref="P2012:Q2020" si="183">P2011+1</f>
        <v>45649</v>
      </c>
      <c r="Q2012" s="186">
        <f t="shared" si="183"/>
        <v>45651</v>
      </c>
      <c r="R2012" s="2"/>
    </row>
    <row r="2013" spans="14:18" x14ac:dyDescent="0.2">
      <c r="N2013" s="184">
        <f t="shared" si="181"/>
        <v>24</v>
      </c>
      <c r="O2013" s="185">
        <f t="shared" si="180"/>
        <v>1902</v>
      </c>
      <c r="P2013" s="186">
        <f t="shared" si="183"/>
        <v>45650</v>
      </c>
      <c r="Q2013" s="186">
        <f t="shared" si="183"/>
        <v>45652</v>
      </c>
      <c r="R2013" s="2"/>
    </row>
    <row r="2014" spans="14:18" x14ac:dyDescent="0.2">
      <c r="N2014" s="184">
        <f t="shared" si="181"/>
        <v>25</v>
      </c>
      <c r="O2014" s="185">
        <f t="shared" si="180"/>
        <v>1826</v>
      </c>
      <c r="P2014" s="186">
        <f t="shared" si="183"/>
        <v>45651</v>
      </c>
      <c r="Q2014" s="186">
        <f t="shared" si="183"/>
        <v>45653</v>
      </c>
      <c r="R2014" s="2"/>
    </row>
    <row r="2015" spans="14:18" x14ac:dyDescent="0.2">
      <c r="N2015" s="184">
        <f t="shared" si="181"/>
        <v>26</v>
      </c>
      <c r="O2015" s="185">
        <f t="shared" si="180"/>
        <v>1756</v>
      </c>
      <c r="P2015" s="186">
        <f t="shared" si="183"/>
        <v>45652</v>
      </c>
      <c r="Q2015" s="186">
        <f t="shared" si="183"/>
        <v>45654</v>
      </c>
      <c r="R2015" s="2"/>
    </row>
    <row r="2016" spans="14:18" x14ac:dyDescent="0.2">
      <c r="N2016" s="184">
        <f t="shared" si="181"/>
        <v>27</v>
      </c>
      <c r="O2016" s="185">
        <f t="shared" si="180"/>
        <v>1691</v>
      </c>
      <c r="P2016" s="186">
        <f t="shared" si="183"/>
        <v>45653</v>
      </c>
      <c r="Q2016" s="186">
        <f t="shared" si="183"/>
        <v>45655</v>
      </c>
      <c r="R2016" s="2"/>
    </row>
    <row r="2017" spans="14:18" x14ac:dyDescent="0.2">
      <c r="N2017" s="184">
        <f t="shared" si="181"/>
        <v>28</v>
      </c>
      <c r="O2017" s="185">
        <f t="shared" si="180"/>
        <v>1631</v>
      </c>
      <c r="P2017" s="186">
        <f t="shared" si="183"/>
        <v>45654</v>
      </c>
      <c r="Q2017" s="186">
        <f t="shared" si="183"/>
        <v>45656</v>
      </c>
      <c r="R2017" s="2"/>
    </row>
    <row r="2018" spans="14:18" x14ac:dyDescent="0.2">
      <c r="N2018" s="184">
        <f t="shared" si="181"/>
        <v>29</v>
      </c>
      <c r="O2018" s="185">
        <f t="shared" si="180"/>
        <v>1574</v>
      </c>
      <c r="P2018" s="186">
        <f t="shared" si="183"/>
        <v>45655</v>
      </c>
      <c r="Q2018" s="186">
        <f t="shared" si="183"/>
        <v>45657</v>
      </c>
      <c r="R2018" s="2"/>
    </row>
    <row r="2019" spans="14:18" x14ac:dyDescent="0.2">
      <c r="N2019" s="184">
        <f t="shared" si="181"/>
        <v>30</v>
      </c>
      <c r="O2019" s="185">
        <f t="shared" si="180"/>
        <v>1522</v>
      </c>
      <c r="P2019" s="186">
        <f t="shared" si="183"/>
        <v>45656</v>
      </c>
      <c r="Q2019" s="186">
        <f t="shared" si="183"/>
        <v>45658</v>
      </c>
      <c r="R2019" s="2"/>
    </row>
    <row r="2020" spans="14:18" x14ac:dyDescent="0.2">
      <c r="N2020" s="188">
        <f t="shared" si="181"/>
        <v>31</v>
      </c>
      <c r="O2020" s="188">
        <f t="shared" si="180"/>
        <v>1473</v>
      </c>
      <c r="P2020" s="189">
        <f t="shared" si="183"/>
        <v>45657</v>
      </c>
      <c r="Q2020" s="186">
        <f t="shared" si="183"/>
        <v>45659</v>
      </c>
      <c r="R2020" s="2"/>
    </row>
    <row r="2021" spans="14:18" x14ac:dyDescent="0.2">
      <c r="N2021" s="190"/>
      <c r="O2021" s="190"/>
      <c r="P2021" s="190"/>
      <c r="Q2021" s="190"/>
      <c r="R2021" s="2"/>
    </row>
    <row r="2022" spans="14:18" x14ac:dyDescent="0.2">
      <c r="N2022" s="190"/>
      <c r="O2022" s="190"/>
      <c r="P2022" s="190"/>
      <c r="Q2022" s="190"/>
      <c r="R2022" s="2"/>
    </row>
    <row r="2023" spans="14:18" x14ac:dyDescent="0.2">
      <c r="N2023" s="190"/>
      <c r="O2023" s="190"/>
      <c r="P2023" s="190"/>
      <c r="Q2023" s="190"/>
      <c r="R2023" s="2"/>
    </row>
    <row r="2024" spans="14:18" x14ac:dyDescent="0.2">
      <c r="N2024" s="190"/>
      <c r="R2024" s="2"/>
    </row>
    <row r="2025" spans="14:18" x14ac:dyDescent="0.2">
      <c r="N2025" s="190"/>
      <c r="R2025" s="2"/>
    </row>
    <row r="2026" spans="14:18" x14ac:dyDescent="0.2">
      <c r="N2026" s="190"/>
      <c r="R2026" s="2"/>
    </row>
    <row r="2027" spans="14:18" x14ac:dyDescent="0.2">
      <c r="N2027" s="190"/>
      <c r="R2027" s="2"/>
    </row>
    <row r="2028" spans="14:18" x14ac:dyDescent="0.2">
      <c r="N2028" s="190"/>
      <c r="P2028" s="190"/>
      <c r="R2028" s="2"/>
    </row>
    <row r="2029" spans="14:18" x14ac:dyDescent="0.2">
      <c r="N2029" s="190"/>
      <c r="R2029" s="2"/>
    </row>
    <row r="2030" spans="14:18" x14ac:dyDescent="0.2">
      <c r="N2030" s="190"/>
      <c r="R2030" s="2"/>
    </row>
    <row r="2031" spans="14:18" x14ac:dyDescent="0.2">
      <c r="N2031" s="190"/>
      <c r="R2031" s="2"/>
    </row>
    <row r="2032" spans="14:18" x14ac:dyDescent="0.2">
      <c r="N2032" s="190"/>
      <c r="R2032" s="2"/>
    </row>
    <row r="2033" spans="14:18" x14ac:dyDescent="0.2">
      <c r="N2033" s="190"/>
      <c r="R2033" s="2"/>
    </row>
  </sheetData>
  <sheetProtection password="CF35" sheet="1" objects="1" scenarios="1" selectLockedCells="1"/>
  <mergeCells count="8">
    <mergeCell ref="B12:C12"/>
    <mergeCell ref="B13:C13"/>
    <mergeCell ref="B2:C3"/>
    <mergeCell ref="B7:C7"/>
    <mergeCell ref="B9:C9"/>
    <mergeCell ref="B10:C10"/>
    <mergeCell ref="B11:C11"/>
    <mergeCell ref="P6:Q6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Fütterung</vt:lpstr>
      <vt:lpstr>Futterkurven</vt:lpstr>
      <vt:lpstr>Basisdaten</vt:lpstr>
      <vt:lpstr>FREIGABE</vt:lpstr>
      <vt:lpstr>Basisdaten!Druckbereich</vt:lpstr>
      <vt:lpstr>Fütterung!Druckbereich</vt:lpstr>
      <vt:lpstr>Fütterung!Drucktitel</vt:lpstr>
      <vt:lpstr>Futterkurven!Print_Area</vt:lpstr>
      <vt:lpstr>Fütterung!Print_Area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2017-06-01T06:52:08Z</cp:lastPrinted>
  <dcterms:created xsi:type="dcterms:W3CDTF">2013-12-10T16:10:37Z</dcterms:created>
  <dcterms:modified xsi:type="dcterms:W3CDTF">2019-08-02T13:31:14Z</dcterms:modified>
</cp:coreProperties>
</file>